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Octavio\Desktop\INFORMES 2022\PUBLICACIÓN EN LA PAGINA\4T\IPRE\"/>
    </mc:Choice>
  </mc:AlternateContent>
  <xr:revisionPtr revIDLastSave="0" documentId="8_{926178A5-30A2-4D11-AF42-31CE11E1AC8B}" xr6:coauthVersionLast="36" xr6:coauthVersionMax="36" xr10:uidLastSave="{00000000-0000-0000-0000-000000000000}"/>
  <bookViews>
    <workbookView xWindow="0" yWindow="0" windowWidth="28800" windowHeight="12330" activeTab="6" xr2:uid="{00000000-000D-0000-FFFF-FFFF00000000}"/>
  </bookViews>
  <sheets>
    <sheet name="EAI " sheetId="16" r:id="rId1"/>
    <sheet name="Hoja1" sheetId="25" r:id="rId2"/>
    <sheet name="CA " sheetId="22" r:id="rId3"/>
    <sheet name="COG" sheetId="45"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34" l="1"/>
  <c r="K21" i="34"/>
  <c r="I21" i="34" l="1"/>
  <c r="G18" i="18"/>
  <c r="H18" i="18"/>
  <c r="G9" i="18"/>
  <c r="H9" i="18"/>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D18" i="18"/>
  <c r="E9" i="18"/>
  <c r="F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E17" i="24" s="1"/>
  <c r="D13" i="24"/>
  <c r="D17" i="24" s="1"/>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21" i="24" l="1"/>
  <c r="E24" i="24"/>
  <c r="E29" i="24" s="1"/>
  <c r="D21" i="24"/>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<sst xmlns="http://schemas.openxmlformats.org/spreadsheetml/2006/main" count="1180" uniqueCount="514">
  <si>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</si>
  <si>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</si>
  <si>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</si>
  <si>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</si>
  <si>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</si>
  <si>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</si>
  <si>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</si>
  <si>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</si>
  <si>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</si>
  <si>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</si>
  <si>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</si>
  <si>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</si>
  <si>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</si>
  <si>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</si>
  <si>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</si>
  <si>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</si>
  <si>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</si>
  <si>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</si>
  <si>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</si>
  <si>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</si>
  <si>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</si>
  <si>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</si>
  <si>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</si>
  <si>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</si>
  <si>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</si>
  <si>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</si>
  <si>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</si>
  <si>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</si>
  <si>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</si>
  <si>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</si>
  <si>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</si>
  <si>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</si>
  <si>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</si>
  <si>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</si>
  <si>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</si>
  <si>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</si>
  <si>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</si>
  <si>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</si>
  <si>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</si>
  <si>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</si>
  <si>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</si>
  <si>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</si>
  <si>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</si>
  <si>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</si>
  <si>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</si>
  <si>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</si>
  <si>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</si>
  <si>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</si>
  <si>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</si>
  <si>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</si>
  <si>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</si>
  <si>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</si>
  <si>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</si>
  <si>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</si>
  <si>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</si>
  <si>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</si>
  <si>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</si>
  <si>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</si>
  <si>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</si>
  <si>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</si>
  <si>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</si>
  <si>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</si>
  <si>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</si>
  <si>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</si>
  <si>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</si>
  <si>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</si>
  <si>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</si>
  <si>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</si>
  <si>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</si>
  <si>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</si>
  <si>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</si>
  <si>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</si>
  <si>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</si>
  <si>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</si>
  <si>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</si>
  <si>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</si>
  <si>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</si>
  <si>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</si>
  <si>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</si>
  <si>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</si>
  <si>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</si>
  <si>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</si>
  <si>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</si>
  <si>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</si>
  <si>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</si>
  <si>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</si>
  <si>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</si>
  <si>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</si>
  <si>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</si>
  <si>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</si>
  <si>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</si>
  <si>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</si>
  <si>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</si>
  <si>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</si>
  <si>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</si>
  <si>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</si>
  <si>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</si>
  <si>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</si>
  <si>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</si>
  <si>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</si>
  <si>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</si>
  <si>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</si>
  <si>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</si>
  <si>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</si>
  <si>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</si>
  <si>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</si>
  <si>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</si>
  <si>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</si>
  <si>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</si>
  <si>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</si>
  <si>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</si>
  <si>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</si>
  <si>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</si>
  <si>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</si>
  <si>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</si>
  <si>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</si>
  <si>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</si>
  <si>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</si>
  <si>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</si>
  <si>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</si>
  <si>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</si>
  <si>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</si>
  <si>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</si>
  <si>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</si>
  <si>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</si>
  <si>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</si>
  <si>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</si>
  <si>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</si>
  <si>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</si>
  <si>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</si>
  <si>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</si>
  <si>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</si>
  <si>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</si>
  <si>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</si>
  <si>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</si>
  <si>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</si>
  <si>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</si>
  <si>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</si>
  <si>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</si>
  <si>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</si>
  <si>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</si>
  <si>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</si>
  <si>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</si>
  <si>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</si>
  <si>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</si>
  <si>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</si>
  <si>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</si>
  <si>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</si>
  <si>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</si>
  <si>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</si>
  <si>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</si>
  <si>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</si>
  <si>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</si>
  <si>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</si>
  <si>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</si>
  <si>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</si>
  <si>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</si>
  <si>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</si>
  <si>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</si>
  <si>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</si>
  <si>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</si>
  <si>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</si>
  <si>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</si>
  <si>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</si>
  <si>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</si>
  <si>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</si>
  <si>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</si>
  <si>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</si>
  <si>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</si>
  <si>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</si>
  <si>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</si>
  <si>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</si>
  <si>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</si>
  <si>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</si>
  <si>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</si>
  <si>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</si>
  <si>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</si>
  <si>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</si>
  <si>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</si>
  <si>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</si>
  <si>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</si>
  <si>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</si>
  <si>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</si>
  <si>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</si>
  <si>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</si>
  <si>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</si>
  <si>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</si>
  <si>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</si>
  <si>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</si>
  <si>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</si>
  <si>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</si>
  <si>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</si>
  <si>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</si>
  <si>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</si>
  <si>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</si>
  <si>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</si>
  <si>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</si>
  <si>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</si>
  <si>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</si>
  <si>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</si>
  <si>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</si>
  <si>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</si>
  <si>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</si>
  <si>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</si>
  <si>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</si>
  <si>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</si>
  <si>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</si>
  <si>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</si>
  <si>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</si>
  <si>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</si>
  <si>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</si>
  <si>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</si>
  <si>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</si>
  <si>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</si>
  <si>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</si>
  <si>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</si>
  <si>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</si>
  <si>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</si>
  <si>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</si>
  <si>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</si>
  <si>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</si>
  <si>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</si>
  <si>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</si>
  <si>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</si>
  <si>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</si>
  <si>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</si>
  <si>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</si>
  <si>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</si>
  <si>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</si>
  <si>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</si>
  <si>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</si>
  <si>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</si>
  <si>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</si>
  <si>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</si>
  <si>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</si>
  <si>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</si>
  <si>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</si>
  <si>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</si>
  <si>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</si>
  <si>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</si>
  <si>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</si>
  <si>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</si>
  <si>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</si>
  <si>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</si>
  <si>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</si>
  <si>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</si>
  <si>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</si>
  <si>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</si>
  <si>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</si>
  <si>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</si>
  <si>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</si>
  <si>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</si>
  <si>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</si>
  <si>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</si>
  <si>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</si>
  <si>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</si>
  <si>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</si>
  <si>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</si>
  <si>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</si>
  <si>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</si>
  <si>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</si>
  <si>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</si>
  <si>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</si>
  <si>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</si>
  <si>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</si>
  <si>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</si>
  <si>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</si>
  <si>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</si>
  <si>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</si>
  <si>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</si>
  <si>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</si>
  <si>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</si>
  <si>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</si>
  <si>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</si>
  <si>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</si>
  <si>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</si>
  <si>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</si>
  <si>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</si>
  <si>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</si>
  <si>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</si>
  <si>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</si>
  <si>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</si>
  <si>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</si>
  <si>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</si>
  <si>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</si>
  <si>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</si>
  <si>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</si>
  <si>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</si>
  <si>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</si>
  <si>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</si>
  <si>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</si>
  <si>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</si>
  <si>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</si>
  <si>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</si>
  <si>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</si>
  <si>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</si>
  <si>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</si>
  <si>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</si>
  <si>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</si>
  <si>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</si>
  <si>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</si>
  <si>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</si>
  <si>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</si>
  <si>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</si>
  <si>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</si>
  <si>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</si>
  <si>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</si>
  <si>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</si>
  <si>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</si>
  <si>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</si>
  <si>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</si>
  <si>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</si>
  <si>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</si>
  <si>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</si>
  <si>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</si>
  <si>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</si>
  <si>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</si>
  <si>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</si>
  <si>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</si>
  <si>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</si>
  <si>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</si>
  <si>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</si>
  <si>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</si>
  <si>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</si>
  <si>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</si>
  <si>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</si>
  <si>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</si>
  <si>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</si>
  <si>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</si>
  <si>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</si>
  <si>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</si>
  <si>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</si>
  <si>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</si>
  <si>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</si>
  <si>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</si>
  <si>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</si>
  <si>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</si>
  <si>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</si>
  <si>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</si>
  <si>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</si>
  <si>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</si>
  <si>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</si>
  <si>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</si>
  <si>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</si>
  <si>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</si>
  <si>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</si>
  <si>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</si>
  <si>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</si>
  <si>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</si>
  <si>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</si>
  <si>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</si>
  <si>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</si>
  <si>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</si>
  <si>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</si>
  <si>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</si>
  <si>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</si>
  <si>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</si>
  <si>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</si>
  <si>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</si>
  <si>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</si>
  <si>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</si>
  <si>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</si>
  <si>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</si>
  <si>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</si>
  <si>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</si>
  <si>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</si>
  <si>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</si>
  <si>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</si>
  <si>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</si>
  <si>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</si>
  <si>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</si>
  <si>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</si>
  <si>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</si>
  <si>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</si>
  <si>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</si>
  <si>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</si>
  <si>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</si>
  <si>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</si>
  <si>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</si>
  <si>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</si>
  <si>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</si>
  <si>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</si>
  <si>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</si>
  <si>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</si>
  <si>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</si>
  <si>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</si>
  <si>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</si>
  <si>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</si>
  <si>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</si>
  <si>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</si>
  <si>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</si>
  <si>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</si>
  <si>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</si>
  <si>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</si>
  <si>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</si>
  <si>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</si>
  <si>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</si>
  <si>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</si>
  <si>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</si>
  <si>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</si>
  <si>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</si>
  <si>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</si>
  <si>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</si>
  <si>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</si>
  <si>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</si>
  <si>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</si>
  <si>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</si>
  <si>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</si>
  <si>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</si>
  <si>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</si>
  <si>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</si>
  <si>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</si>
  <si>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</si>
  <si>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</si>
  <si>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</si>
  <si>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</si>
  <si>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</si>
  <si>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</si>
  <si>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</si>
  <si>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</si>
  <si>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</si>
  <si>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</si>
  <si>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</si>
  <si>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</si>
  <si>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</si>
  <si>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</si>
  <si>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</si>
  <si>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</si>
  <si>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</si>
  <si>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</si>
  <si>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</si>
  <si>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</si>
  <si>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</si>
  <si>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</si>
  <si>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</si>
  <si>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</si>
  <si>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</si>
  <si>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</si>
  <si>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</si>
  <si>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</si>
  <si>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</si>
  <si>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</si>
  <si>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</si>
  <si>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</si>
  <si>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</si>
  <si>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</si>
  <si>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</si>
  <si>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</si>
  <si>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</si>
  <si>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</si>
  <si>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</si>
  <si>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</si>
  <si>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</si>
  <si>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</si>
  <si>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</si>
  <si>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</si>
  <si>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</si>
  <si>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</si>
  <si>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</si>
  <si>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</si>
  <si>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</si>
  <si>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</si>
  <si>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</si>
  <si>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</si>
  <si>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</si>
  <si>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</si>
  <si>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</si>
  <si>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</si>
  <si>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</si>
  <si>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</si>
  <si>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</si>
  <si>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</si>
  <si>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</si>
  <si>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</si>
  <si>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</si>
  <si>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</si>
  <si>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</si>
  <si>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</si>
  <si>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</si>
  <si>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</si>
  <si>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</si>
  <si>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</si>
  <si>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</si>
  <si>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</si>
  <si>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</si>
  <si>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</si>
  <si>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</si>
  <si>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</si>
  <si>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</si>
  <si>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 xml:space="preserve">                     -  </t>
  </si>
  <si>
    <t xml:space="preserve"> $                  -  </t>
  </si>
  <si>
    <t>OTROS MOBILIARIOS Y EQUIPOS DE ADMINISTRACION</t>
  </si>
  <si>
    <t>EQUIPO DE COMPUTO Y DE TECNOLOGIAS DE LA INFORMACI</t>
  </si>
  <si>
    <t>HERRAMIENTAS Y MAQUINAS-HERRAMIENTA</t>
  </si>
  <si>
    <t>MAE. LOTH MARIANO PÉREZ CAMACHO</t>
  </si>
  <si>
    <t>EQUIPO MEDICO Y DE LABORATORIO</t>
  </si>
  <si>
    <t>ENCARGADO DE LA DIRECCIÓN DE ADMINISTRACIÓN Y FINANZAS</t>
  </si>
  <si>
    <t>_______________________________________________________</t>
  </si>
  <si>
    <t xml:space="preserve">                 ENCARGADO DE LA DIRECCIÓN DE ADMINISTRACIÓN Y FINANZAS</t>
  </si>
  <si>
    <t xml:space="preserve">          ENCARGADO DE LA DIRECCIÓN DE ADMINISTRACIÓN Y FINANZAS</t>
  </si>
  <si>
    <t xml:space="preserve">  </t>
  </si>
  <si>
    <t>Universidad Tecnológica del Norte de Guanajuato
Estado Analítico de Ingresos
DEL 01 de enero AL 31  de diciembre de 2022</t>
  </si>
  <si>
    <t>Universidad Tecnológica del Norte de Guanajuato
Estado Analítico Complementario de Ingresos
Del 01 de enero al 31 de diciembre de 2022</t>
  </si>
  <si>
    <t>UNIVERSIDAD TECNOLOGICA DEL NORTE DE GUANAJUATO
Estado Analítico del Ejercicio del Presupuesto de Egresos
Clasificación Administrativa
Del 1 de Enero al 31 diciembre de 2022</t>
  </si>
  <si>
    <t>UNIVERSIDAD TECNOLÓGICA DEL NORTE DE GUANAJUATO
Estado Analítico del Ejercicio del Presupuesto de Egresos
Clasificación Administrativa
Del 1 de enero al 31 de diciembre de 2022</t>
  </si>
  <si>
    <t>UNIVERSIDAD TECNOLOGICA DEL NORTE DE GUANAJUATO
Estado Analítico del Ejercicio del Presupuesto de Egresos
Clasificación Administrativa (Sector Paraestatal)
Del 1 de Enero al 31 de diciembre de 2022</t>
  </si>
  <si>
    <t>Universidad Tecnológica del Norte de Guanajuato
Estado Analítico del Ejercicio del Presupuesto de Egresos
Clasificación Económica (por Tipo de Gasto)
Del 01 de enero al 31 de diciembre de 2022</t>
  </si>
  <si>
    <t>Universidad Tecnológica del Norte de Guanajuato
Estado Analítico del Ejercicio del Presupuesto de Egresos
Clasificación Funcional (Finalidad y Función)
Del 01 de enero al 31 de diciembre de 2022</t>
  </si>
  <si>
    <t>Del 01 de enero al 31 de diciembre de 2022</t>
  </si>
  <si>
    <t>UNIVERSIDAD TECNOLOGICA DEL NORTE DE GUANAJUATO
INDICADORES DE POSTURA FISCAL
Del 1 de Enero al 31 de diciembre de 2022</t>
  </si>
  <si>
    <t>UNIVERSIDAD TECNOLOGICA DEL NORTE DE GUANAJUATO
Gasto por Categoría Programática
Del 1 de Enero al 31 de diciembre de 2022</t>
  </si>
  <si>
    <t>UNIVERSIDAD TECNOLOGICA DEL NORTE DE GUANAJUATO
Programas y Proyectos de Inversión
Del 1 de Enero al 31 de diciembre de 2022</t>
  </si>
  <si>
    <t xml:space="preserve">                                                                                                                                Del 01 de enero al 31 de diciembre de 2022</t>
  </si>
  <si>
    <t>UNIVERSIDAD TECNOLOGICA DEL NORTE DE GUANAJUATO
Estado Analítico del Ejercicio del Presupuesto de Egresos
Clasificación por Objeto del Gasto (Capítulo y Concepto)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</si>
</sst>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28">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517">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protection locked="0"/>
    </xf>
    <xf numFmtId="0" fontId="9" fillId="0" borderId="0" xfId="18" applyFont="1" applyAlignment="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8" fontId="21" fillId="3" borderId="7" xfId="0" applyNumberFormat="1" applyFont="1" applyFill="1" applyBorder="1" applyAlignment="1" applyProtection="1">
      <alignment horizontal="right" vertical="center" wrapText="1"/>
    </xf>
    <xf numFmtId="43" fontId="0" fillId="0" borderId="0" xfId="0" applyNumberFormat="1"/>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4" fontId="9" fillId="0" borderId="6" xfId="0" applyNumberFormat="1" applyFont="1" applyFill="1" applyBorder="1" applyAlignment="1" applyProtection="1">
      <alignment horizontal="right" vertical="center" wrapText="1"/>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0" fontId="0" fillId="0" borderId="0" xfId="0"/>
    <xf numFmtId="0" fontId="22" fillId="0" borderId="0" xfId="0" applyFont="1" applyFill="1" applyBorder="1" applyAlignment="1" applyProtection="1">
      <alignment vertical="center" wrapText="1"/>
    </xf>
    <xf numFmtId="4" fontId="10" fillId="0" borderId="6"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0" fontId="8" fillId="0" borderId="0" xfId="0" applyFont="1" applyAlignment="1">
      <alignment vertical="center"/>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0" fillId="0" borderId="0" xfId="0"/>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 fontId="9" fillId="0" borderId="6" xfId="0" applyNumberFormat="1" applyFont="1" applyFill="1" applyBorder="1" applyAlignment="1" applyProtection="1">
      <alignment horizontal="right" vertical="center" wrapText="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0" fillId="0" borderId="0" xfId="0"/>
    <xf numFmtId="4" fontId="9" fillId="0" borderId="9" xfId="0" applyNumberFormat="1" applyFont="1" applyFill="1" applyBorder="1" applyProtection="1">
      <protection locked="0"/>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2" fillId="0" borderId="0" xfId="0" applyNumberFormat="1" applyFont="1" applyFill="1" applyBorder="1" applyAlignment="1" applyProtection="1">
      <alignment horizontal="left" vertical="top" wrapText="1"/>
    </xf>
    <xf numFmtId="44" fontId="22" fillId="0" borderId="0" xfId="12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9" fontId="22" fillId="0" borderId="13" xfId="1" applyFont="1" applyFill="1" applyBorder="1" applyAlignment="1" applyProtection="1">
      <alignment horizontal="center" vertical="top"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0" xfId="9" applyFont="1" applyFill="1" applyBorder="1" applyAlignment="1" applyProtection="1">
      <alignment horizontal="center" vertical="top"/>
      <protection locked="0"/>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1" xfId="8" applyFont="1" applyFill="1" applyBorder="1" applyAlignment="1" applyProtection="1">
      <alignment horizontal="center" vertical="top"/>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8" fillId="0" borderId="1" xfId="6" applyBorder="1" applyAlignment="1" applyProtection="1">
      <alignment horizontal="center"/>
      <protection locked="0"/>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0" fontId="9" fillId="0" borderId="0" xfId="18" applyFont="1" applyAlignment="1" applyProtection="1">
      <alignment horizontal="center"/>
      <protection locked="0"/>
    </xf>
    <xf numFmtId="0" fontId="8" fillId="0" borderId="0" xfId="6" applyAlignment="1" applyProtection="1">
      <alignment horizontal="center" wrapText="1"/>
      <protection locked="0"/>
    </xf>
    <xf numFmtId="0" fontId="10" fillId="4" borderId="0" xfId="0" applyFont="1" applyFill="1" applyBorder="1" applyAlignment="1">
      <alignment horizontal="center"/>
    </xf>
    <xf numFmtId="0" fontId="2" fillId="2" borderId="6" xfId="3"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12" fillId="4" borderId="0" xfId="0" applyFont="1" applyFill="1" applyAlignment="1">
      <alignment horizontal="center"/>
    </xf>
    <xf numFmtId="0" fontId="6" fillId="0" borderId="0" xfId="0" applyFont="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6" applyBorder="1" applyAlignment="1" applyProtection="1">
      <alignment horizontal="center"/>
      <protection locked="0"/>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8" fillId="0" borderId="0" xfId="0" applyFont="1" applyBorder="1" applyAlignment="1">
      <alignment horizont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8" fillId="0" borderId="0" xfId="0" applyFont="1" applyAlignment="1">
      <alignment horizontal="center" vertical="center"/>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4" xfId="0" applyFont="1" applyFill="1" applyBorder="1" applyAlignment="1" applyProtection="1">
      <alignment horizontal="center"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28">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15" xfId="77" xr:uid="{00000000-0005-0000-0000-000002000000}"/>
    <cellStyle name="Millares 2 16" xfId="83" xr:uid="{00000000-0005-0000-0000-000002000000}"/>
    <cellStyle name="Millares 2 17" xfId="88" xr:uid="{00000000-0005-0000-0000-000002000000}"/>
    <cellStyle name="Millares 2 18" xfId="93" xr:uid="{00000000-0005-0000-0000-000002000000}"/>
    <cellStyle name="Millares 2 19" xfId="98"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12" xfId="78" xr:uid="{00000000-0005-0000-0000-000003000000}"/>
    <cellStyle name="Millares 2 2 13" xfId="84" xr:uid="{00000000-0005-0000-0000-000003000000}"/>
    <cellStyle name="Millares 2 2 14" xfId="89" xr:uid="{00000000-0005-0000-0000-000003000000}"/>
    <cellStyle name="Millares 2 2 15" xfId="94" xr:uid="{00000000-0005-0000-0000-000003000000}"/>
    <cellStyle name="Millares 2 2 16" xfId="99" xr:uid="{00000000-0005-0000-0000-000003000000}"/>
    <cellStyle name="Millares 2 2 17" xfId="105" xr:uid="{00000000-0005-0000-0000-000003000000}"/>
    <cellStyle name="Millares 2 2 18" xfId="111" xr:uid="{00000000-0005-0000-0000-000003000000}"/>
    <cellStyle name="Millares 2 2 19" xfId="117" xr:uid="{00000000-0005-0000-0000-000003000000}"/>
    <cellStyle name="Millares 2 2 2" xfId="26" xr:uid="{00000000-0005-0000-0000-000007000000}"/>
    <cellStyle name="Millares 2 2 20" xfId="123" xr:uid="{00000000-0005-0000-0000-000002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20" xfId="104" xr:uid="{00000000-0005-0000-0000-000002000000}"/>
    <cellStyle name="Millares 2 21" xfId="110" xr:uid="{00000000-0005-0000-0000-000002000000}"/>
    <cellStyle name="Millares 2 22" xfId="116" xr:uid="{00000000-0005-0000-0000-000002000000}"/>
    <cellStyle name="Millares 2 23" xfId="122" xr:uid="{00000000-0005-0000-0000-000001000000}"/>
    <cellStyle name="Millares 2 3" xfId="13" xr:uid="{00000000-0005-0000-0000-00000E000000}"/>
    <cellStyle name="Millares 2 3 10" xfId="68" xr:uid="{00000000-0005-0000-0000-000004000000}"/>
    <cellStyle name="Millares 2 3 11" xfId="73" xr:uid="{00000000-0005-0000-0000-000004000000}"/>
    <cellStyle name="Millares 2 3 12" xfId="79" xr:uid="{00000000-0005-0000-0000-000004000000}"/>
    <cellStyle name="Millares 2 3 13" xfId="85" xr:uid="{00000000-0005-0000-0000-000004000000}"/>
    <cellStyle name="Millares 2 3 14" xfId="90" xr:uid="{00000000-0005-0000-0000-000004000000}"/>
    <cellStyle name="Millares 2 3 15" xfId="95" xr:uid="{00000000-0005-0000-0000-000004000000}"/>
    <cellStyle name="Millares 2 3 16" xfId="100" xr:uid="{00000000-0005-0000-0000-000004000000}"/>
    <cellStyle name="Millares 2 3 17" xfId="106" xr:uid="{00000000-0005-0000-0000-000004000000}"/>
    <cellStyle name="Millares 2 3 18" xfId="112" xr:uid="{00000000-0005-0000-0000-000004000000}"/>
    <cellStyle name="Millares 2 3 19" xfId="118" xr:uid="{00000000-0005-0000-0000-000004000000}"/>
    <cellStyle name="Millares 2 3 2" xfId="27" xr:uid="{00000000-0005-0000-0000-00000F000000}"/>
    <cellStyle name="Millares 2 3 20" xfId="124" xr:uid="{00000000-0005-0000-0000-000003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12" xfId="80" xr:uid="{00000000-0005-0000-0000-000005000000}"/>
    <cellStyle name="Millares 3 13" xfId="86" xr:uid="{00000000-0005-0000-0000-000005000000}"/>
    <cellStyle name="Millares 3 14" xfId="91" xr:uid="{00000000-0005-0000-0000-000005000000}"/>
    <cellStyle name="Millares 3 15" xfId="96" xr:uid="{00000000-0005-0000-0000-000005000000}"/>
    <cellStyle name="Millares 3 16" xfId="101" xr:uid="{00000000-0005-0000-0000-000005000000}"/>
    <cellStyle name="Millares 3 17" xfId="107" xr:uid="{00000000-0005-0000-0000-000005000000}"/>
    <cellStyle name="Millares 3 18" xfId="113" xr:uid="{00000000-0005-0000-0000-000005000000}"/>
    <cellStyle name="Millares 3 19" xfId="119" xr:uid="{00000000-0005-0000-0000-000005000000}"/>
    <cellStyle name="Millares 3 2" xfId="28" xr:uid="{00000000-0005-0000-0000-00001D000000}"/>
    <cellStyle name="Millares 3 20" xfId="125" xr:uid="{00000000-0005-0000-0000-000004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10" xfId="127" xr:uid="{00000000-0005-0000-0000-0000AC000000}"/>
    <cellStyle name="Moneda 2" xfId="15" xr:uid="{00000000-0005-0000-0000-000024000000}"/>
    <cellStyle name="Moneda 2 10" xfId="70" xr:uid="{00000000-0005-0000-0000-000006000000}"/>
    <cellStyle name="Moneda 2 11" xfId="75" xr:uid="{00000000-0005-0000-0000-000006000000}"/>
    <cellStyle name="Moneda 2 12" xfId="81" xr:uid="{00000000-0005-0000-0000-000006000000}"/>
    <cellStyle name="Moneda 2 13" xfId="87" xr:uid="{00000000-0005-0000-0000-000006000000}"/>
    <cellStyle name="Moneda 2 14" xfId="92" xr:uid="{00000000-0005-0000-0000-000006000000}"/>
    <cellStyle name="Moneda 2 15" xfId="97" xr:uid="{00000000-0005-0000-0000-000006000000}"/>
    <cellStyle name="Moneda 2 16" xfId="102" xr:uid="{00000000-0005-0000-0000-000006000000}"/>
    <cellStyle name="Moneda 2 17" xfId="108" xr:uid="{00000000-0005-0000-0000-000006000000}"/>
    <cellStyle name="Moneda 2 18" xfId="114" xr:uid="{00000000-0005-0000-0000-000006000000}"/>
    <cellStyle name="Moneda 2 19" xfId="120" xr:uid="{00000000-0005-0000-0000-000006000000}"/>
    <cellStyle name="Moneda 2 2" xfId="29" xr:uid="{00000000-0005-0000-0000-000025000000}"/>
    <cellStyle name="Moneda 2 20" xfId="126" xr:uid="{00000000-0005-0000-0000-00000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Moneda 5" xfId="82" xr:uid="{00000000-0005-0000-0000-00007F000000}"/>
    <cellStyle name="Moneda 6" xfId="103" xr:uid="{00000000-0005-0000-0000-000094000000}"/>
    <cellStyle name="Moneda 7" xfId="109" xr:uid="{00000000-0005-0000-0000-00009A000000}"/>
    <cellStyle name="Moneda 8" xfId="115" xr:uid="{00000000-0005-0000-0000-0000A0000000}"/>
    <cellStyle name="Moneda 9" xfId="121" xr:uid="{00000000-0005-0000-0000-0000A6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E12" sqref="E12"/>
    </sheetView>
  </sheetViews>
  <sheetFormatPr baseColWidth="10" defaultColWidth="11.42578125" defaultRowHeight="11.25" x14ac:dyDescent="0.25"/>
  <cols>
    <col min="1" max="1" width="11.42578125" style="101"/>
    <col min="2" max="2" width="1.5703125" style="101" customWidth="1"/>
    <col min="3" max="3" width="53.5703125" style="101" customWidth="1"/>
    <col min="4" max="4" width="15.28515625" style="101" customWidth="1"/>
    <col min="5" max="5" width="17" style="101" customWidth="1"/>
    <col min="6" max="6" width="15.28515625" style="101" customWidth="1"/>
    <col min="7" max="7" width="18" style="101" customWidth="1"/>
    <col min="8" max="8" width="19.140625" style="101" customWidth="1"/>
    <col min="9" max="9" width="15.28515625" style="101" customWidth="1"/>
    <col min="10" max="16384" width="11.42578125" style="101"/>
  </cols>
  <sheetData>
    <row r="1" spans="2:9" s="96" customFormat="1" ht="39.950000000000003" customHeight="1" x14ac:dyDescent="0.25">
      <c r="B1" s="382" t="s">
        <v>501</v>
      </c>
      <c r="C1" s="383"/>
      <c r="D1" s="383"/>
      <c r="E1" s="383"/>
      <c r="F1" s="383"/>
      <c r="G1" s="383"/>
      <c r="H1" s="383"/>
      <c r="I1" s="384"/>
    </row>
    <row r="2" spans="2:9" s="96" customFormat="1" x14ac:dyDescent="0.25">
      <c r="B2" s="385" t="s">
        <v>288</v>
      </c>
      <c r="C2" s="386"/>
      <c r="D2" s="391" t="s">
        <v>383</v>
      </c>
      <c r="E2" s="391"/>
      <c r="F2" s="391"/>
      <c r="G2" s="391"/>
      <c r="H2" s="391"/>
      <c r="I2" s="392" t="s">
        <v>289</v>
      </c>
    </row>
    <row r="3" spans="2:9" s="97" customFormat="1" ht="24.95" customHeight="1" x14ac:dyDescent="0.25">
      <c r="B3" s="387"/>
      <c r="C3" s="388"/>
      <c r="D3" s="86" t="s">
        <v>232</v>
      </c>
      <c r="E3" s="151" t="s">
        <v>290</v>
      </c>
      <c r="F3" s="151" t="s">
        <v>198</v>
      </c>
      <c r="G3" s="151" t="s">
        <v>199</v>
      </c>
      <c r="H3" s="87" t="s">
        <v>291</v>
      </c>
      <c r="I3" s="393"/>
    </row>
    <row r="4" spans="2:9" s="97" customFormat="1" x14ac:dyDescent="0.25">
      <c r="B4" s="389"/>
      <c r="C4" s="390"/>
      <c r="D4" s="88" t="s">
        <v>292</v>
      </c>
      <c r="E4" s="89" t="s">
        <v>293</v>
      </c>
      <c r="F4" s="89" t="s">
        <v>384</v>
      </c>
      <c r="G4" s="89" t="s">
        <v>294</v>
      </c>
      <c r="H4" s="89" t="s">
        <v>73</v>
      </c>
      <c r="I4" s="89" t="s">
        <v>385</v>
      </c>
    </row>
    <row r="5" spans="2:9" x14ac:dyDescent="0.25">
      <c r="B5" s="98"/>
      <c r="C5" s="99" t="s">
        <v>295</v>
      </c>
      <c r="D5" s="100"/>
      <c r="E5" s="100"/>
      <c r="F5" s="100"/>
      <c r="G5" s="100"/>
      <c r="H5" s="100"/>
      <c r="I5" s="100"/>
    </row>
    <row r="6" spans="2:9" x14ac:dyDescent="0.25">
      <c r="B6" s="102"/>
      <c r="C6" s="103" t="s">
        <v>296</v>
      </c>
      <c r="D6" s="104"/>
      <c r="E6" s="104"/>
      <c r="F6" s="104"/>
      <c r="G6" s="104"/>
      <c r="H6" s="104"/>
      <c r="I6" s="104"/>
    </row>
    <row r="7" spans="2:9" x14ac:dyDescent="0.25">
      <c r="B7" s="98"/>
      <c r="C7" s="99" t="s">
        <v>297</v>
      </c>
      <c r="D7" s="104"/>
      <c r="E7" s="104"/>
      <c r="F7" s="104"/>
      <c r="G7" s="104"/>
      <c r="H7" s="104"/>
      <c r="I7" s="104"/>
    </row>
    <row r="8" spans="2:9" x14ac:dyDescent="0.25">
      <c r="B8" s="98"/>
      <c r="C8" s="99" t="s">
        <v>298</v>
      </c>
      <c r="D8" s="104"/>
      <c r="E8" s="104"/>
      <c r="F8" s="104"/>
      <c r="G8" s="104"/>
      <c r="H8" s="104"/>
      <c r="I8" s="104"/>
    </row>
    <row r="9" spans="2:9" x14ac:dyDescent="0.25">
      <c r="B9" s="98"/>
      <c r="C9" s="99" t="s">
        <v>299</v>
      </c>
      <c r="D9" s="104"/>
      <c r="E9" s="104"/>
      <c r="F9" s="104"/>
      <c r="G9" s="104"/>
      <c r="H9" s="104"/>
      <c r="I9" s="104"/>
    </row>
    <row r="10" spans="2:9" x14ac:dyDescent="0.25">
      <c r="B10" s="102"/>
      <c r="C10" s="103" t="s">
        <v>300</v>
      </c>
      <c r="D10" s="104"/>
      <c r="E10" s="104"/>
      <c r="F10" s="104"/>
      <c r="G10" s="104"/>
      <c r="H10" s="104"/>
      <c r="I10" s="104"/>
    </row>
    <row r="11" spans="2:9" ht="15" x14ac:dyDescent="0.25">
      <c r="B11" s="105"/>
      <c r="C11" s="99" t="s">
        <v>399</v>
      </c>
      <c r="D11" s="201">
        <v>16646093</v>
      </c>
      <c r="E11" s="346">
        <v>3724595.78</v>
      </c>
      <c r="F11" s="104">
        <f>D11+E11</f>
        <v>20370688.780000001</v>
      </c>
      <c r="G11" s="347">
        <v>14233378.640000001</v>
      </c>
      <c r="H11" s="348">
        <v>14233378.640000001</v>
      </c>
      <c r="I11" s="104">
        <f>H11-D11</f>
        <v>-2412714.3599999994</v>
      </c>
    </row>
    <row r="12" spans="2:9" ht="22.5" x14ac:dyDescent="0.25">
      <c r="B12" s="105"/>
      <c r="C12" s="99" t="s">
        <v>400</v>
      </c>
      <c r="D12" s="201">
        <v>44189444</v>
      </c>
      <c r="E12" s="346">
        <v>4315209.4800000004</v>
      </c>
      <c r="F12" s="104">
        <f t="shared" ref="F12:F15" si="0">D12+E12</f>
        <v>48504653.480000004</v>
      </c>
      <c r="G12" s="347">
        <v>48504653.479999997</v>
      </c>
      <c r="H12" s="348">
        <v>48504653.479999997</v>
      </c>
      <c r="I12" s="104">
        <f t="shared" ref="I12:I15" si="1">H12-D12</f>
        <v>4315209.4799999967</v>
      </c>
    </row>
    <row r="13" spans="2:9" ht="22.5" x14ac:dyDescent="0.25">
      <c r="B13" s="105"/>
      <c r="C13" s="99" t="s">
        <v>401</v>
      </c>
      <c r="D13" s="201">
        <v>44444118.560000002</v>
      </c>
      <c r="E13" s="346">
        <v>10398143.789999999</v>
      </c>
      <c r="F13" s="104">
        <f t="shared" si="0"/>
        <v>54842262.350000001</v>
      </c>
      <c r="G13" s="347">
        <v>54842262.350000001</v>
      </c>
      <c r="H13" s="348">
        <v>54842262.350000001</v>
      </c>
      <c r="I13" s="104">
        <f t="shared" si="1"/>
        <v>10398143.789999999</v>
      </c>
    </row>
    <row r="14" spans="2:9" x14ac:dyDescent="0.25">
      <c r="B14" s="98"/>
      <c r="C14" s="99" t="s">
        <v>301</v>
      </c>
      <c r="D14" s="104">
        <v>0</v>
      </c>
      <c r="E14" s="234">
        <v>0</v>
      </c>
      <c r="F14" s="104">
        <f t="shared" si="0"/>
        <v>0</v>
      </c>
      <c r="G14" s="283">
        <v>0</v>
      </c>
      <c r="H14" s="284">
        <v>0</v>
      </c>
      <c r="I14" s="104">
        <f t="shared" si="1"/>
        <v>0</v>
      </c>
    </row>
    <row r="15" spans="2:9" x14ac:dyDescent="0.25">
      <c r="B15" s="98"/>
      <c r="D15" s="107">
        <v>0</v>
      </c>
      <c r="E15" s="107">
        <v>0</v>
      </c>
      <c r="F15" s="104">
        <f t="shared" si="0"/>
        <v>0</v>
      </c>
      <c r="G15" s="107">
        <v>0</v>
      </c>
      <c r="H15" s="107">
        <v>0</v>
      </c>
      <c r="I15" s="104">
        <f t="shared" si="1"/>
        <v>0</v>
      </c>
    </row>
    <row r="16" spans="2:9" x14ac:dyDescent="0.25">
      <c r="B16" s="108"/>
      <c r="C16" s="109" t="s">
        <v>302</v>
      </c>
      <c r="D16" s="110">
        <f>SUM(D11:D15)</f>
        <v>105279655.56</v>
      </c>
      <c r="E16" s="110">
        <f>SUM(E11:E15)</f>
        <v>18437949.049999997</v>
      </c>
      <c r="F16" s="110">
        <f>SUM(F11:F15)</f>
        <v>123717604.61000001</v>
      </c>
      <c r="G16" s="110">
        <f>SUM(G11:G15)</f>
        <v>117580294.47</v>
      </c>
      <c r="H16" s="111">
        <f>SUM(H11:H15)</f>
        <v>117580294.47</v>
      </c>
      <c r="I16" s="112"/>
    </row>
    <row r="17" spans="2:9" x14ac:dyDescent="0.25">
      <c r="B17" s="113"/>
      <c r="C17" s="114"/>
      <c r="D17" s="115"/>
      <c r="E17" s="115"/>
      <c r="F17" s="116"/>
      <c r="G17" s="117" t="s">
        <v>386</v>
      </c>
      <c r="H17" s="118"/>
      <c r="I17" s="119"/>
    </row>
    <row r="18" spans="2:9" x14ac:dyDescent="0.25">
      <c r="B18" s="394" t="s">
        <v>387</v>
      </c>
      <c r="C18" s="395"/>
      <c r="D18" s="391" t="s">
        <v>383</v>
      </c>
      <c r="E18" s="391"/>
      <c r="F18" s="391"/>
      <c r="G18" s="391"/>
      <c r="H18" s="391"/>
      <c r="I18" s="392" t="s">
        <v>289</v>
      </c>
    </row>
    <row r="19" spans="2:9" ht="22.5" x14ac:dyDescent="0.25">
      <c r="B19" s="396"/>
      <c r="C19" s="397"/>
      <c r="D19" s="86" t="s">
        <v>232</v>
      </c>
      <c r="E19" s="151" t="s">
        <v>290</v>
      </c>
      <c r="F19" s="151" t="s">
        <v>198</v>
      </c>
      <c r="G19" s="151" t="s">
        <v>199</v>
      </c>
      <c r="H19" s="87" t="s">
        <v>291</v>
      </c>
      <c r="I19" s="393"/>
    </row>
    <row r="20" spans="2:9" x14ac:dyDescent="0.25">
      <c r="B20" s="398"/>
      <c r="C20" s="399"/>
      <c r="D20" s="88" t="s">
        <v>292</v>
      </c>
      <c r="E20" s="89" t="s">
        <v>293</v>
      </c>
      <c r="F20" s="89" t="s">
        <v>384</v>
      </c>
      <c r="G20" s="89" t="s">
        <v>294</v>
      </c>
      <c r="H20" s="89" t="s">
        <v>73</v>
      </c>
      <c r="I20" s="89" t="s">
        <v>385</v>
      </c>
    </row>
    <row r="21" spans="2:9" x14ac:dyDescent="0.25">
      <c r="B21" s="120" t="s">
        <v>402</v>
      </c>
      <c r="C21" s="121"/>
      <c r="D21" s="122"/>
      <c r="E21" s="122"/>
      <c r="F21" s="122"/>
      <c r="G21" s="122"/>
      <c r="H21" s="122"/>
      <c r="I21" s="122"/>
    </row>
    <row r="22" spans="2:9" x14ac:dyDescent="0.25">
      <c r="B22" s="123"/>
      <c r="C22" s="124" t="s">
        <v>295</v>
      </c>
      <c r="D22" s="125"/>
      <c r="E22" s="125"/>
      <c r="F22" s="125"/>
      <c r="G22" s="125"/>
      <c r="H22" s="125"/>
      <c r="I22" s="125"/>
    </row>
    <row r="23" spans="2:9" x14ac:dyDescent="0.25">
      <c r="B23" s="123"/>
      <c r="C23" s="124" t="s">
        <v>296</v>
      </c>
      <c r="D23" s="125"/>
      <c r="E23" s="125"/>
      <c r="F23" s="125"/>
      <c r="G23" s="125"/>
      <c r="H23" s="125"/>
      <c r="I23" s="125"/>
    </row>
    <row r="24" spans="2:9" x14ac:dyDescent="0.25">
      <c r="B24" s="123"/>
      <c r="C24" s="124" t="s">
        <v>297</v>
      </c>
      <c r="D24" s="125"/>
      <c r="E24" s="125"/>
      <c r="F24" s="125"/>
      <c r="G24" s="125"/>
      <c r="H24" s="125"/>
      <c r="I24" s="125"/>
    </row>
    <row r="25" spans="2:9" x14ac:dyDescent="0.25">
      <c r="B25" s="123"/>
      <c r="C25" s="124" t="s">
        <v>298</v>
      </c>
      <c r="D25" s="125"/>
      <c r="E25" s="125"/>
      <c r="F25" s="125"/>
      <c r="G25" s="125"/>
      <c r="H25" s="125"/>
      <c r="I25" s="125"/>
    </row>
    <row r="26" spans="2:9" x14ac:dyDescent="0.25">
      <c r="B26" s="123"/>
      <c r="C26" s="124" t="s">
        <v>403</v>
      </c>
      <c r="D26" s="125"/>
      <c r="E26" s="125"/>
      <c r="F26" s="125"/>
      <c r="G26" s="125"/>
      <c r="H26" s="125"/>
      <c r="I26" s="125"/>
    </row>
    <row r="27" spans="2:9" x14ac:dyDescent="0.25">
      <c r="B27" s="123"/>
      <c r="C27" s="124" t="s">
        <v>404</v>
      </c>
      <c r="D27" s="125"/>
      <c r="E27" s="125"/>
      <c r="F27" s="125"/>
      <c r="G27" s="125"/>
      <c r="H27" s="125"/>
      <c r="I27" s="125"/>
    </row>
    <row r="28" spans="2:9" ht="22.5" x14ac:dyDescent="0.25">
      <c r="B28" s="123"/>
      <c r="C28" s="124" t="s">
        <v>405</v>
      </c>
      <c r="D28" s="125"/>
      <c r="E28" s="125"/>
      <c r="F28" s="125"/>
      <c r="G28" s="125"/>
      <c r="H28" s="125"/>
      <c r="I28" s="125"/>
    </row>
    <row r="29" spans="2:9" ht="22.5" x14ac:dyDescent="0.25">
      <c r="B29" s="123"/>
      <c r="C29" s="124" t="s">
        <v>401</v>
      </c>
      <c r="D29" s="125"/>
      <c r="E29" s="125"/>
      <c r="F29" s="125"/>
      <c r="G29" s="125"/>
      <c r="H29" s="125"/>
      <c r="I29" s="125"/>
    </row>
    <row r="30" spans="2:9" x14ac:dyDescent="0.25">
      <c r="B30" s="123"/>
      <c r="C30" s="124"/>
      <c r="D30" s="125"/>
      <c r="E30" s="125"/>
      <c r="F30" s="125"/>
      <c r="G30" s="125"/>
      <c r="H30" s="125"/>
      <c r="I30" s="125"/>
    </row>
    <row r="31" spans="2:9" ht="36.75" customHeight="1" x14ac:dyDescent="0.25">
      <c r="B31" s="379" t="s">
        <v>406</v>
      </c>
      <c r="C31" s="380"/>
      <c r="D31" s="126">
        <f>SUM(D32:D36)</f>
        <v>61090211.560000002</v>
      </c>
      <c r="E31" s="126">
        <f>SUM(E32:E36)</f>
        <v>14122739.569999998</v>
      </c>
      <c r="F31" s="126">
        <f>D31+E31</f>
        <v>75212951.129999995</v>
      </c>
      <c r="G31" s="126">
        <f>SUM(G32:G36)</f>
        <v>69075640.99000001</v>
      </c>
      <c r="H31" s="126">
        <f>SUM(H32:H36)</f>
        <v>69075640.99000001</v>
      </c>
      <c r="I31" s="126">
        <f>SUM(I32:I36)</f>
        <v>7985429.4299999997</v>
      </c>
    </row>
    <row r="32" spans="2:9" x14ac:dyDescent="0.25">
      <c r="B32" s="123"/>
      <c r="C32" s="124" t="s">
        <v>296</v>
      </c>
      <c r="D32" s="125"/>
      <c r="E32" s="125"/>
      <c r="F32" s="125"/>
      <c r="G32" s="125"/>
      <c r="H32" s="125"/>
      <c r="I32" s="125"/>
    </row>
    <row r="33" spans="2:9" x14ac:dyDescent="0.25">
      <c r="B33" s="123"/>
      <c r="C33" s="124" t="s">
        <v>407</v>
      </c>
      <c r="D33" s="125"/>
      <c r="E33" s="125"/>
      <c r="F33" s="125"/>
      <c r="G33" s="125"/>
      <c r="H33" s="125"/>
      <c r="I33" s="125"/>
    </row>
    <row r="34" spans="2:9" x14ac:dyDescent="0.25">
      <c r="B34" s="123"/>
      <c r="C34" s="124" t="s">
        <v>408</v>
      </c>
      <c r="D34" s="202">
        <v>16646093</v>
      </c>
      <c r="E34" s="349">
        <v>3724595.78</v>
      </c>
      <c r="F34" s="125">
        <f>D34+E34</f>
        <v>20370688.780000001</v>
      </c>
      <c r="G34" s="350">
        <v>14233378.640000001</v>
      </c>
      <c r="H34" s="352">
        <v>14233378.640000001</v>
      </c>
      <c r="I34" s="125">
        <f>H34-D34</f>
        <v>-2412714.3599999994</v>
      </c>
    </row>
    <row r="35" spans="2:9" ht="22.5" x14ac:dyDescent="0.25">
      <c r="B35" s="123"/>
      <c r="C35" s="124" t="s">
        <v>401</v>
      </c>
      <c r="D35" s="202">
        <v>44444118.560000002</v>
      </c>
      <c r="E35" s="349">
        <v>10398143.789999999</v>
      </c>
      <c r="F35" s="125">
        <f t="shared" ref="F35:F38" si="2">D35+E35</f>
        <v>54842262.350000001</v>
      </c>
      <c r="G35" s="350">
        <v>54842262.350000001</v>
      </c>
      <c r="H35" s="352">
        <v>54842262.350000001</v>
      </c>
      <c r="I35" s="125">
        <f t="shared" ref="I35:I38" si="3">H35-D35</f>
        <v>10398143.789999999</v>
      </c>
    </row>
    <row r="36" spans="2:9" x14ac:dyDescent="0.25">
      <c r="B36" s="123"/>
      <c r="C36" s="124"/>
      <c r="D36" s="127">
        <v>0</v>
      </c>
      <c r="E36" s="106">
        <v>0</v>
      </c>
      <c r="F36" s="125">
        <f t="shared" si="2"/>
        <v>0</v>
      </c>
      <c r="G36" s="193">
        <v>0</v>
      </c>
      <c r="H36" s="193">
        <v>0</v>
      </c>
      <c r="I36" s="125">
        <f t="shared" si="3"/>
        <v>0</v>
      </c>
    </row>
    <row r="37" spans="2:9" x14ac:dyDescent="0.25">
      <c r="B37" s="128" t="s">
        <v>409</v>
      </c>
      <c r="C37" s="129"/>
      <c r="D37" s="126">
        <v>0</v>
      </c>
      <c r="E37" s="126">
        <v>0</v>
      </c>
      <c r="F37" s="125">
        <f t="shared" si="2"/>
        <v>0</v>
      </c>
      <c r="G37" s="126">
        <v>0</v>
      </c>
      <c r="H37" s="126">
        <v>0</v>
      </c>
      <c r="I37" s="125">
        <f t="shared" si="3"/>
        <v>0</v>
      </c>
    </row>
    <row r="38" spans="2:9" x14ac:dyDescent="0.25">
      <c r="B38" s="130"/>
      <c r="C38" s="124" t="s">
        <v>301</v>
      </c>
      <c r="D38" s="126">
        <v>0</v>
      </c>
      <c r="E38" s="126">
        <v>0</v>
      </c>
      <c r="F38" s="125">
        <f t="shared" si="2"/>
        <v>0</v>
      </c>
      <c r="G38" s="126">
        <v>0</v>
      </c>
      <c r="H38" s="126">
        <v>0</v>
      </c>
      <c r="I38" s="125">
        <f t="shared" si="3"/>
        <v>0</v>
      </c>
    </row>
    <row r="39" spans="2:9" x14ac:dyDescent="0.25">
      <c r="B39" s="131"/>
      <c r="C39" s="132" t="s">
        <v>302</v>
      </c>
      <c r="D39" s="110">
        <f>SUM(D34:D38)</f>
        <v>61090211.560000002</v>
      </c>
      <c r="E39" s="110">
        <f>SUM(E34:E38)</f>
        <v>14122739.569999998</v>
      </c>
      <c r="F39" s="110">
        <f>SUM(F34:F38)</f>
        <v>75212951.129999995</v>
      </c>
      <c r="G39" s="110">
        <f>SUM(G34:G38)</f>
        <v>69075640.99000001</v>
      </c>
      <c r="H39" s="110">
        <f>SUM(H34:H38)</f>
        <v>69075640.99000001</v>
      </c>
      <c r="I39" s="112"/>
    </row>
    <row r="40" spans="2:9" x14ac:dyDescent="0.25">
      <c r="B40" s="133"/>
      <c r="C40" s="114"/>
      <c r="D40" s="115"/>
      <c r="E40" s="115"/>
      <c r="F40" s="115"/>
      <c r="G40" s="117" t="s">
        <v>386</v>
      </c>
      <c r="H40" s="134"/>
      <c r="I40" s="119"/>
    </row>
    <row r="41" spans="2:9" x14ac:dyDescent="0.25">
      <c r="B41" s="135" t="s">
        <v>203</v>
      </c>
    </row>
    <row r="42" spans="2:9" ht="15" x14ac:dyDescent="0.25">
      <c r="C42" s="136"/>
    </row>
    <row r="43" spans="2:9" ht="15" x14ac:dyDescent="0.25">
      <c r="C43" s="137"/>
    </row>
    <row r="44" spans="2:9" ht="15" x14ac:dyDescent="0.25">
      <c r="C44" s="137"/>
    </row>
    <row r="45" spans="2:9" x14ac:dyDescent="0.25">
      <c r="F45" s="199"/>
    </row>
    <row r="48" spans="2:9" x14ac:dyDescent="0.2">
      <c r="C48" s="378" t="s">
        <v>389</v>
      </c>
      <c r="D48" s="378"/>
      <c r="E48" s="135"/>
      <c r="F48" s="381" t="s">
        <v>497</v>
      </c>
      <c r="G48" s="381"/>
      <c r="H48" s="381"/>
    </row>
    <row r="49" spans="3:8" ht="15" customHeight="1" x14ac:dyDescent="0.2">
      <c r="C49" s="378" t="s">
        <v>391</v>
      </c>
      <c r="D49" s="378"/>
      <c r="E49" s="135"/>
      <c r="F49" s="378" t="s">
        <v>494</v>
      </c>
      <c r="G49" s="378"/>
      <c r="H49" s="378"/>
    </row>
    <row r="50" spans="3:8" ht="12" customHeight="1" x14ac:dyDescent="0.2">
      <c r="C50" s="378" t="s">
        <v>394</v>
      </c>
      <c r="D50" s="378"/>
      <c r="E50" s="135"/>
      <c r="F50" s="378" t="s">
        <v>496</v>
      </c>
      <c r="G50" s="378"/>
      <c r="H50" s="378"/>
    </row>
  </sheetData>
  <sheetProtection formatCells="0" formatColumns="0" formatRows="0" insertRows="0" autoFilter="0"/>
  <mergeCells count="14">
    <mergeCell ref="B1:I1"/>
    <mergeCell ref="B2:C4"/>
    <mergeCell ref="D2:H2"/>
    <mergeCell ref="I2:I3"/>
    <mergeCell ref="B18:C20"/>
    <mergeCell ref="D18:H18"/>
    <mergeCell ref="I18:I19"/>
    <mergeCell ref="C50:D50"/>
    <mergeCell ref="B31:C31"/>
    <mergeCell ref="C48:D48"/>
    <mergeCell ref="C49:D49"/>
    <mergeCell ref="F49:H49"/>
    <mergeCell ref="F50:H50"/>
    <mergeCell ref="F48:H48"/>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9"/>
  <sheetViews>
    <sheetView showGridLines="0" zoomScaleNormal="100" zoomScaleSheetLayoutView="90" workbookViewId="0">
      <selection activeCell="L30" sqref="L30"/>
    </sheetView>
  </sheetViews>
  <sheetFormatPr baseColWidth="10" defaultColWidth="11.42578125" defaultRowHeight="11.25" x14ac:dyDescent="0.2"/>
  <cols>
    <col min="1" max="2" width="1.7109375" style="93" customWidth="1"/>
    <col min="3" max="3" width="62.42578125" style="93" customWidth="1"/>
    <col min="4" max="4" width="15.7109375" style="93" customWidth="1"/>
    <col min="5" max="5" width="18.7109375" style="93" customWidth="1"/>
    <col min="6" max="6" width="15.7109375" style="93" customWidth="1"/>
    <col min="7" max="9" width="15.7109375" style="94" customWidth="1"/>
    <col min="10" max="16384" width="11.42578125" style="93"/>
  </cols>
  <sheetData>
    <row r="1" spans="1:10" ht="43.5" customHeight="1" x14ac:dyDescent="0.2">
      <c r="A1" s="223"/>
      <c r="B1" s="417" t="s">
        <v>510</v>
      </c>
      <c r="C1" s="417"/>
      <c r="D1" s="417"/>
      <c r="E1" s="417"/>
      <c r="F1" s="417"/>
      <c r="G1" s="417"/>
      <c r="H1" s="417"/>
      <c r="I1" s="418"/>
    </row>
    <row r="2" spans="1:10" x14ac:dyDescent="0.2">
      <c r="A2" s="223"/>
      <c r="B2" s="457" t="s">
        <v>204</v>
      </c>
      <c r="C2" s="420"/>
      <c r="D2" s="417" t="s">
        <v>194</v>
      </c>
      <c r="E2" s="417"/>
      <c r="F2" s="417"/>
      <c r="G2" s="417"/>
      <c r="H2" s="417"/>
      <c r="I2" s="425" t="s">
        <v>195</v>
      </c>
    </row>
    <row r="3" spans="1:10" ht="22.5" x14ac:dyDescent="0.2">
      <c r="A3" s="223"/>
      <c r="B3" s="458"/>
      <c r="C3" s="422"/>
      <c r="D3" s="218" t="s">
        <v>196</v>
      </c>
      <c r="E3" s="214" t="s">
        <v>197</v>
      </c>
      <c r="F3" s="214" t="s">
        <v>198</v>
      </c>
      <c r="G3" s="214" t="s">
        <v>199</v>
      </c>
      <c r="H3" s="219" t="s">
        <v>200</v>
      </c>
      <c r="I3" s="426"/>
    </row>
    <row r="4" spans="1:10" x14ac:dyDescent="0.2">
      <c r="A4" s="223"/>
      <c r="B4" s="459"/>
      <c r="C4" s="424"/>
      <c r="D4" s="213">
        <v>1</v>
      </c>
      <c r="E4" s="213">
        <v>2</v>
      </c>
      <c r="F4" s="213" t="s">
        <v>201</v>
      </c>
      <c r="G4" s="213">
        <v>4</v>
      </c>
      <c r="H4" s="213">
        <v>5</v>
      </c>
      <c r="I4" s="213" t="s">
        <v>305</v>
      </c>
    </row>
    <row r="5" spans="1:10" ht="15" x14ac:dyDescent="0.25">
      <c r="A5" s="222"/>
      <c r="B5" s="220" t="s">
        <v>205</v>
      </c>
      <c r="C5" s="210"/>
      <c r="D5" s="216"/>
      <c r="E5" s="216"/>
      <c r="F5" s="216"/>
      <c r="G5" s="216"/>
      <c r="H5" s="216"/>
      <c r="I5" s="216"/>
    </row>
    <row r="6" spans="1:10" x14ac:dyDescent="0.2">
      <c r="A6" s="224">
        <v>0</v>
      </c>
      <c r="B6" s="221" t="s">
        <v>206</v>
      </c>
      <c r="C6" s="217"/>
      <c r="D6" s="225">
        <f>SUM(D7:D8)</f>
        <v>1778852.7</v>
      </c>
      <c r="E6" s="231">
        <f t="shared" ref="E6:I6" si="0">SUM(E7:E8)</f>
        <v>3698.6</v>
      </c>
      <c r="F6" s="231">
        <f t="shared" si="0"/>
        <v>1782551.3</v>
      </c>
      <c r="G6" s="231">
        <f t="shared" si="0"/>
        <v>896234.06</v>
      </c>
      <c r="H6" s="231">
        <f t="shared" si="0"/>
        <v>896234.06</v>
      </c>
      <c r="I6" s="231">
        <f t="shared" si="0"/>
        <v>886317.24</v>
      </c>
    </row>
    <row r="7" spans="1:10" ht="12.75" x14ac:dyDescent="0.2">
      <c r="A7" s="224" t="s">
        <v>435</v>
      </c>
      <c r="B7" s="215"/>
      <c r="C7" s="212" t="s">
        <v>207</v>
      </c>
      <c r="D7" s="226">
        <v>1778852.7</v>
      </c>
      <c r="E7" s="359">
        <v>3698.6</v>
      </c>
      <c r="F7" s="226">
        <f>D7+E7</f>
        <v>1782551.3</v>
      </c>
      <c r="G7" s="360">
        <v>896234.06</v>
      </c>
      <c r="H7" s="361">
        <v>896234.06</v>
      </c>
      <c r="I7" s="226">
        <f>F7-G7</f>
        <v>886317.24</v>
      </c>
      <c r="J7" s="48"/>
    </row>
    <row r="8" spans="1:10" x14ac:dyDescent="0.2">
      <c r="A8" s="224" t="s">
        <v>436</v>
      </c>
      <c r="B8" s="215"/>
      <c r="C8" s="212" t="s">
        <v>208</v>
      </c>
      <c r="D8" s="226">
        <v>0</v>
      </c>
      <c r="E8" s="226">
        <v>0</v>
      </c>
      <c r="F8" s="246">
        <f>D8+E8</f>
        <v>0</v>
      </c>
      <c r="G8" s="285">
        <v>0</v>
      </c>
      <c r="H8" s="287">
        <v>0</v>
      </c>
      <c r="I8" s="226">
        <f>F8-G8</f>
        <v>0</v>
      </c>
      <c r="J8" s="95"/>
    </row>
    <row r="9" spans="1:10" x14ac:dyDescent="0.2">
      <c r="A9" s="224">
        <v>0</v>
      </c>
      <c r="B9" s="221" t="s">
        <v>209</v>
      </c>
      <c r="C9" s="217"/>
      <c r="D9" s="225">
        <f>SUM(D10:D17)</f>
        <v>95238487.460000008</v>
      </c>
      <c r="E9" s="231">
        <f t="shared" ref="E9:I9" si="1">SUM(E10:E17)</f>
        <v>18250626.629999999</v>
      </c>
      <c r="F9" s="231">
        <f t="shared" si="1"/>
        <v>113489114.09</v>
      </c>
      <c r="G9" s="286">
        <f t="shared" si="1"/>
        <v>96948106.620000005</v>
      </c>
      <c r="H9" s="286">
        <f t="shared" si="1"/>
        <v>96948106.620000005</v>
      </c>
      <c r="I9" s="231">
        <f t="shared" si="1"/>
        <v>16541007.470000006</v>
      </c>
      <c r="J9" s="95"/>
    </row>
    <row r="10" spans="1:10" x14ac:dyDescent="0.2">
      <c r="A10" s="224" t="s">
        <v>437</v>
      </c>
      <c r="B10" s="215"/>
      <c r="C10" s="212" t="s">
        <v>210</v>
      </c>
      <c r="D10" s="226">
        <v>63948154.200000003</v>
      </c>
      <c r="E10" s="362">
        <v>5422936.1900000004</v>
      </c>
      <c r="F10" s="226">
        <f>D10+E10</f>
        <v>69371090.390000001</v>
      </c>
      <c r="G10" s="363">
        <v>59282865.640000001</v>
      </c>
      <c r="H10" s="364">
        <v>59282865.640000001</v>
      </c>
      <c r="I10" s="226">
        <f t="shared" ref="I10:I17" si="2">F10-G10</f>
        <v>10088224.75</v>
      </c>
    </row>
    <row r="11" spans="1:10" x14ac:dyDescent="0.2">
      <c r="A11" s="224" t="s">
        <v>242</v>
      </c>
      <c r="B11" s="215"/>
      <c r="C11" s="212" t="s">
        <v>211</v>
      </c>
      <c r="D11" s="226">
        <v>0</v>
      </c>
      <c r="E11" s="362">
        <v>0</v>
      </c>
      <c r="F11" s="246">
        <f t="shared" ref="F11:F17" si="3">D11+E11</f>
        <v>0</v>
      </c>
      <c r="G11" s="363">
        <v>0</v>
      </c>
      <c r="H11" s="364">
        <v>0</v>
      </c>
      <c r="I11" s="226">
        <f t="shared" si="2"/>
        <v>0</v>
      </c>
    </row>
    <row r="12" spans="1:10" x14ac:dyDescent="0.2">
      <c r="A12" s="224" t="s">
        <v>438</v>
      </c>
      <c r="B12" s="215"/>
      <c r="C12" s="212" t="s">
        <v>212</v>
      </c>
      <c r="D12" s="226">
        <v>31290333.260000002</v>
      </c>
      <c r="E12" s="362">
        <v>12827690.439999999</v>
      </c>
      <c r="F12" s="246">
        <f t="shared" si="3"/>
        <v>44118023.700000003</v>
      </c>
      <c r="G12" s="363">
        <v>37665240.979999997</v>
      </c>
      <c r="H12" s="364">
        <v>37665240.979999997</v>
      </c>
      <c r="I12" s="226">
        <f t="shared" si="2"/>
        <v>6452782.7200000063</v>
      </c>
    </row>
    <row r="13" spans="1:10" x14ac:dyDescent="0.2">
      <c r="A13" s="224" t="s">
        <v>439</v>
      </c>
      <c r="B13" s="215"/>
      <c r="C13" s="212" t="s">
        <v>213</v>
      </c>
      <c r="D13" s="226">
        <v>0</v>
      </c>
      <c r="E13" s="226">
        <v>0</v>
      </c>
      <c r="F13" s="246">
        <f t="shared" si="3"/>
        <v>0</v>
      </c>
      <c r="G13" s="285">
        <v>0</v>
      </c>
      <c r="H13" s="287">
        <v>0</v>
      </c>
      <c r="I13" s="226">
        <f t="shared" si="2"/>
        <v>0</v>
      </c>
    </row>
    <row r="14" spans="1:10" x14ac:dyDescent="0.2">
      <c r="A14" s="224" t="s">
        <v>440</v>
      </c>
      <c r="B14" s="215"/>
      <c r="C14" s="212" t="s">
        <v>214</v>
      </c>
      <c r="D14" s="226">
        <v>0</v>
      </c>
      <c r="E14" s="226">
        <v>0</v>
      </c>
      <c r="F14" s="246">
        <f t="shared" si="3"/>
        <v>0</v>
      </c>
      <c r="G14" s="285">
        <v>0</v>
      </c>
      <c r="H14" s="287">
        <v>0</v>
      </c>
      <c r="I14" s="226">
        <f t="shared" si="2"/>
        <v>0</v>
      </c>
    </row>
    <row r="15" spans="1:10" x14ac:dyDescent="0.2">
      <c r="A15" s="224" t="s">
        <v>241</v>
      </c>
      <c r="B15" s="215"/>
      <c r="C15" s="212" t="s">
        <v>215</v>
      </c>
      <c r="D15" s="226">
        <v>0</v>
      </c>
      <c r="E15" s="226">
        <v>0</v>
      </c>
      <c r="F15" s="246">
        <f t="shared" si="3"/>
        <v>0</v>
      </c>
      <c r="G15" s="285">
        <v>0</v>
      </c>
      <c r="H15" s="287">
        <v>0</v>
      </c>
      <c r="I15" s="226">
        <f t="shared" si="2"/>
        <v>0</v>
      </c>
    </row>
    <row r="16" spans="1:10" x14ac:dyDescent="0.2">
      <c r="A16" s="224" t="s">
        <v>441</v>
      </c>
      <c r="B16" s="215"/>
      <c r="C16" s="212" t="s">
        <v>216</v>
      </c>
      <c r="D16" s="226">
        <v>0</v>
      </c>
      <c r="E16" s="226">
        <v>0</v>
      </c>
      <c r="F16" s="246">
        <f t="shared" si="3"/>
        <v>0</v>
      </c>
      <c r="G16" s="285">
        <v>0</v>
      </c>
      <c r="H16" s="287">
        <v>0</v>
      </c>
      <c r="I16" s="226">
        <f t="shared" si="2"/>
        <v>0</v>
      </c>
    </row>
    <row r="17" spans="1:9" x14ac:dyDescent="0.2">
      <c r="A17" s="224" t="s">
        <v>442</v>
      </c>
      <c r="B17" s="215"/>
      <c r="C17" s="212" t="s">
        <v>217</v>
      </c>
      <c r="D17" s="226">
        <v>0</v>
      </c>
      <c r="E17" s="226">
        <v>0</v>
      </c>
      <c r="F17" s="246">
        <f t="shared" si="3"/>
        <v>0</v>
      </c>
      <c r="G17" s="285">
        <v>0</v>
      </c>
      <c r="H17" s="287">
        <v>0</v>
      </c>
      <c r="I17" s="226">
        <f t="shared" si="2"/>
        <v>0</v>
      </c>
    </row>
    <row r="18" spans="1:9" x14ac:dyDescent="0.2">
      <c r="A18" s="224">
        <v>0</v>
      </c>
      <c r="B18" s="221" t="s">
        <v>218</v>
      </c>
      <c r="C18" s="217"/>
      <c r="D18" s="225">
        <f>SUM(D19:D21)</f>
        <v>8262315.4000000004</v>
      </c>
      <c r="E18" s="231">
        <f t="shared" ref="E18:I18" si="4">SUM(E19:E21)</f>
        <v>183623.82</v>
      </c>
      <c r="F18" s="231">
        <f t="shared" si="4"/>
        <v>8445939.2200000007</v>
      </c>
      <c r="G18" s="286">
        <f t="shared" si="4"/>
        <v>6988326.8499999996</v>
      </c>
      <c r="H18" s="286">
        <f t="shared" si="4"/>
        <v>6988326.8499999996</v>
      </c>
      <c r="I18" s="231">
        <f t="shared" si="4"/>
        <v>1457612.370000001</v>
      </c>
    </row>
    <row r="19" spans="1:9" x14ac:dyDescent="0.2">
      <c r="A19" s="224" t="s">
        <v>443</v>
      </c>
      <c r="B19" s="215"/>
      <c r="C19" s="212" t="s">
        <v>219</v>
      </c>
      <c r="D19" s="226">
        <v>8262315.4000000004</v>
      </c>
      <c r="E19" s="365">
        <v>183623.82</v>
      </c>
      <c r="F19" s="226">
        <f>D19+E19</f>
        <v>8445939.2200000007</v>
      </c>
      <c r="G19" s="366">
        <v>6988326.8499999996</v>
      </c>
      <c r="H19" s="368">
        <v>6988326.8499999996</v>
      </c>
      <c r="I19" s="226">
        <f t="shared" ref="I19:I21" si="5">F19-G19</f>
        <v>1457612.370000001</v>
      </c>
    </row>
    <row r="20" spans="1:9" x14ac:dyDescent="0.2">
      <c r="A20" s="224" t="s">
        <v>444</v>
      </c>
      <c r="B20" s="215"/>
      <c r="C20" s="212" t="s">
        <v>220</v>
      </c>
      <c r="D20" s="226">
        <v>0</v>
      </c>
      <c r="E20" s="226">
        <v>0</v>
      </c>
      <c r="F20" s="246">
        <f t="shared" ref="F20:F21" si="6">D20+E20</f>
        <v>0</v>
      </c>
      <c r="G20" s="226">
        <v>0</v>
      </c>
      <c r="H20" s="226">
        <v>0</v>
      </c>
      <c r="I20" s="226">
        <f t="shared" si="5"/>
        <v>0</v>
      </c>
    </row>
    <row r="21" spans="1:9" x14ac:dyDescent="0.2">
      <c r="A21" s="224" t="s">
        <v>445</v>
      </c>
      <c r="B21" s="215"/>
      <c r="C21" s="212" t="s">
        <v>221</v>
      </c>
      <c r="D21" s="226">
        <v>0</v>
      </c>
      <c r="E21" s="226">
        <v>0</v>
      </c>
      <c r="F21" s="246">
        <f t="shared" si="6"/>
        <v>0</v>
      </c>
      <c r="G21" s="226">
        <v>0</v>
      </c>
      <c r="H21" s="226">
        <v>0</v>
      </c>
      <c r="I21" s="226">
        <f t="shared" si="5"/>
        <v>0</v>
      </c>
    </row>
    <row r="22" spans="1:9" x14ac:dyDescent="0.2">
      <c r="A22" s="224">
        <v>0</v>
      </c>
      <c r="B22" s="221" t="s">
        <v>222</v>
      </c>
      <c r="C22" s="217"/>
      <c r="D22" s="225">
        <v>0</v>
      </c>
      <c r="E22" s="225">
        <v>0</v>
      </c>
      <c r="F22" s="225">
        <v>0</v>
      </c>
      <c r="G22" s="225">
        <v>0</v>
      </c>
      <c r="H22" s="225">
        <v>0</v>
      </c>
      <c r="I22" s="225">
        <v>0</v>
      </c>
    </row>
    <row r="23" spans="1:9" x14ac:dyDescent="0.2">
      <c r="A23" s="224" t="s">
        <v>446</v>
      </c>
      <c r="B23" s="215"/>
      <c r="C23" s="212" t="s">
        <v>223</v>
      </c>
      <c r="D23" s="226">
        <v>0</v>
      </c>
      <c r="E23" s="226">
        <v>0</v>
      </c>
      <c r="F23" s="226">
        <v>0</v>
      </c>
      <c r="G23" s="226">
        <v>0</v>
      </c>
      <c r="H23" s="226">
        <v>0</v>
      </c>
      <c r="I23" s="226">
        <v>0</v>
      </c>
    </row>
    <row r="24" spans="1:9" x14ac:dyDescent="0.2">
      <c r="A24" s="224" t="s">
        <v>447</v>
      </c>
      <c r="B24" s="215"/>
      <c r="C24" s="212" t="s">
        <v>224</v>
      </c>
      <c r="D24" s="226">
        <v>0</v>
      </c>
      <c r="E24" s="226">
        <v>0</v>
      </c>
      <c r="F24" s="226">
        <v>0</v>
      </c>
      <c r="G24" s="226">
        <v>0</v>
      </c>
      <c r="H24" s="226">
        <v>0</v>
      </c>
      <c r="I24" s="226">
        <v>0</v>
      </c>
    </row>
    <row r="25" spans="1:9" x14ac:dyDescent="0.2">
      <c r="A25" s="224">
        <v>0</v>
      </c>
      <c r="B25" s="221" t="s">
        <v>225</v>
      </c>
      <c r="C25" s="217"/>
      <c r="D25" s="225">
        <v>0</v>
      </c>
      <c r="E25" s="225">
        <v>0</v>
      </c>
      <c r="F25" s="225">
        <v>0</v>
      </c>
      <c r="G25" s="225">
        <v>0</v>
      </c>
      <c r="H25" s="225">
        <v>0</v>
      </c>
      <c r="I25" s="225">
        <v>0</v>
      </c>
    </row>
    <row r="26" spans="1:9" x14ac:dyDescent="0.2">
      <c r="A26" s="224" t="s">
        <v>448</v>
      </c>
      <c r="B26" s="215"/>
      <c r="C26" s="212" t="s">
        <v>226</v>
      </c>
      <c r="D26" s="226">
        <v>0</v>
      </c>
      <c r="E26" s="226">
        <v>0</v>
      </c>
      <c r="F26" s="226">
        <v>0</v>
      </c>
      <c r="G26" s="226">
        <v>0</v>
      </c>
      <c r="H26" s="226">
        <v>0</v>
      </c>
      <c r="I26" s="226">
        <v>0</v>
      </c>
    </row>
    <row r="27" spans="1:9" x14ac:dyDescent="0.2">
      <c r="A27" s="224" t="s">
        <v>449</v>
      </c>
      <c r="B27" s="215"/>
      <c r="C27" s="212" t="s">
        <v>227</v>
      </c>
      <c r="D27" s="226">
        <v>0</v>
      </c>
      <c r="E27" s="226">
        <v>0</v>
      </c>
      <c r="F27" s="226">
        <v>0</v>
      </c>
      <c r="G27" s="226">
        <v>0</v>
      </c>
      <c r="H27" s="226">
        <v>0</v>
      </c>
      <c r="I27" s="226">
        <v>0</v>
      </c>
    </row>
    <row r="28" spans="1:9" x14ac:dyDescent="0.2">
      <c r="A28" s="224" t="s">
        <v>450</v>
      </c>
      <c r="B28" s="215"/>
      <c r="C28" s="212" t="s">
        <v>228</v>
      </c>
      <c r="D28" s="226">
        <v>0</v>
      </c>
      <c r="E28" s="226">
        <v>0</v>
      </c>
      <c r="F28" s="226">
        <v>0</v>
      </c>
      <c r="G28" s="226">
        <v>0</v>
      </c>
      <c r="H28" s="226">
        <v>0</v>
      </c>
      <c r="I28" s="226">
        <v>0</v>
      </c>
    </row>
    <row r="29" spans="1:9" x14ac:dyDescent="0.2">
      <c r="A29" s="224" t="s">
        <v>451</v>
      </c>
      <c r="B29" s="215"/>
      <c r="C29" s="212" t="s">
        <v>229</v>
      </c>
      <c r="D29" s="226">
        <v>0</v>
      </c>
      <c r="E29" s="226">
        <v>0</v>
      </c>
      <c r="F29" s="226">
        <v>0</v>
      </c>
      <c r="G29" s="226">
        <v>0</v>
      </c>
      <c r="H29" s="226">
        <v>0</v>
      </c>
      <c r="I29" s="226">
        <v>0</v>
      </c>
    </row>
    <row r="30" spans="1:9" x14ac:dyDescent="0.2">
      <c r="A30" s="224">
        <v>0</v>
      </c>
      <c r="B30" s="221" t="s">
        <v>452</v>
      </c>
      <c r="C30" s="217"/>
      <c r="D30" s="225">
        <v>0</v>
      </c>
      <c r="E30" s="225">
        <v>0</v>
      </c>
      <c r="F30" s="225">
        <v>0</v>
      </c>
      <c r="G30" s="225">
        <v>0</v>
      </c>
      <c r="H30" s="225">
        <v>0</v>
      </c>
      <c r="I30" s="225">
        <v>0</v>
      </c>
    </row>
    <row r="31" spans="1:9" x14ac:dyDescent="0.2">
      <c r="A31" s="224" t="s">
        <v>453</v>
      </c>
      <c r="B31" s="215"/>
      <c r="C31" s="212" t="s">
        <v>230</v>
      </c>
      <c r="D31" s="226">
        <v>0</v>
      </c>
      <c r="E31" s="226">
        <v>0</v>
      </c>
      <c r="F31" s="226">
        <v>0</v>
      </c>
      <c r="G31" s="226">
        <v>0</v>
      </c>
      <c r="H31" s="226">
        <v>0</v>
      </c>
      <c r="I31" s="226">
        <v>0</v>
      </c>
    </row>
    <row r="32" spans="1:9" x14ac:dyDescent="0.2">
      <c r="A32" s="224" t="s">
        <v>454</v>
      </c>
      <c r="B32" s="217" t="s">
        <v>455</v>
      </c>
      <c r="C32" s="212"/>
      <c r="D32" s="225">
        <v>0</v>
      </c>
      <c r="E32" s="225">
        <v>0</v>
      </c>
      <c r="F32" s="225">
        <v>0</v>
      </c>
      <c r="G32" s="225">
        <v>0</v>
      </c>
      <c r="H32" s="225">
        <v>0</v>
      </c>
      <c r="I32" s="225">
        <v>0</v>
      </c>
    </row>
    <row r="33" spans="1:9" x14ac:dyDescent="0.2">
      <c r="A33" s="224" t="s">
        <v>456</v>
      </c>
      <c r="B33" s="217" t="s">
        <v>457</v>
      </c>
      <c r="C33" s="212"/>
      <c r="D33" s="225">
        <v>0</v>
      </c>
      <c r="E33" s="225">
        <v>0</v>
      </c>
      <c r="F33" s="225">
        <v>0</v>
      </c>
      <c r="G33" s="225">
        <v>0</v>
      </c>
      <c r="H33" s="225">
        <v>0</v>
      </c>
      <c r="I33" s="225">
        <v>0</v>
      </c>
    </row>
    <row r="34" spans="1:9" x14ac:dyDescent="0.2">
      <c r="A34" s="224" t="s">
        <v>458</v>
      </c>
      <c r="B34" s="217" t="s">
        <v>278</v>
      </c>
      <c r="C34" s="212"/>
      <c r="D34" s="225">
        <v>0</v>
      </c>
      <c r="E34" s="225">
        <v>0</v>
      </c>
      <c r="F34" s="225">
        <v>0</v>
      </c>
      <c r="G34" s="225">
        <v>0</v>
      </c>
      <c r="H34" s="225">
        <v>0</v>
      </c>
      <c r="I34" s="225">
        <v>0</v>
      </c>
    </row>
    <row r="35" spans="1:9" ht="15" x14ac:dyDescent="0.25">
      <c r="A35" s="210"/>
      <c r="B35" s="461" t="s">
        <v>202</v>
      </c>
      <c r="C35" s="462"/>
      <c r="D35" s="227">
        <f>D6+D9+D18+D22+D25+D30+D32</f>
        <v>105279655.56000002</v>
      </c>
      <c r="E35" s="232">
        <f t="shared" ref="E35:I35" si="7">E6+E9+E18+E22+E25+E30+E32</f>
        <v>18437949.050000001</v>
      </c>
      <c r="F35" s="232">
        <f t="shared" si="7"/>
        <v>123717604.61</v>
      </c>
      <c r="G35" s="232">
        <f t="shared" si="7"/>
        <v>104832667.53</v>
      </c>
      <c r="H35" s="232">
        <f t="shared" si="7"/>
        <v>104832667.53</v>
      </c>
      <c r="I35" s="232">
        <f t="shared" si="7"/>
        <v>18884937.080000006</v>
      </c>
    </row>
    <row r="36" spans="1:9" ht="15" x14ac:dyDescent="0.25">
      <c r="A36" s="210"/>
      <c r="B36" s="211" t="s">
        <v>459</v>
      </c>
      <c r="C36" s="210"/>
      <c r="D36" s="210"/>
      <c r="E36" s="210"/>
      <c r="F36" s="210"/>
      <c r="G36" s="210"/>
      <c r="H36" s="210"/>
      <c r="I36" s="210"/>
    </row>
    <row r="42" spans="1:9" ht="12.75" x14ac:dyDescent="0.2">
      <c r="C42" s="443" t="s">
        <v>460</v>
      </c>
      <c r="D42" s="443"/>
      <c r="E42" s="47"/>
      <c r="F42" s="456" t="s">
        <v>392</v>
      </c>
      <c r="G42" s="456"/>
      <c r="H42" s="456"/>
    </row>
    <row r="43" spans="1:9" ht="12.75" x14ac:dyDescent="0.2">
      <c r="C43" s="378" t="s">
        <v>391</v>
      </c>
      <c r="D43" s="378"/>
      <c r="E43" s="44"/>
      <c r="F43" s="460" t="s">
        <v>494</v>
      </c>
      <c r="G43" s="460"/>
      <c r="H43" s="460"/>
    </row>
    <row r="44" spans="1:9" ht="12" x14ac:dyDescent="0.2">
      <c r="C44" s="450" t="s">
        <v>394</v>
      </c>
      <c r="D44" s="450"/>
      <c r="E44" s="171"/>
      <c r="F44" s="195" t="s">
        <v>496</v>
      </c>
      <c r="G44" s="195"/>
      <c r="H44" s="195"/>
      <c r="I44" s="195"/>
    </row>
    <row r="49" spans="9:10" x14ac:dyDescent="0.2">
      <c r="I49" s="378"/>
      <c r="J49" s="378"/>
    </row>
  </sheetData>
  <sheetProtection formatCells="0" formatColumns="0" formatRows="0" autoFilter="0"/>
  <protectedRanges>
    <protectedRange sqref="B2:I65487" name="Rango1"/>
    <protectedRange sqref="B1:I1" name="Rango1_1_2"/>
  </protectedRanges>
  <mergeCells count="11">
    <mergeCell ref="I49:J49"/>
    <mergeCell ref="I2:I3"/>
    <mergeCell ref="B1:I1"/>
    <mergeCell ref="B2:C4"/>
    <mergeCell ref="C43:D43"/>
    <mergeCell ref="C44:D44"/>
    <mergeCell ref="C42:D42"/>
    <mergeCell ref="F43:H43"/>
    <mergeCell ref="F42:H42"/>
    <mergeCell ref="B35:C35"/>
    <mergeCell ref="D2:H2"/>
  </mergeCells>
  <pageMargins left="0.70866141732283472" right="0.70866141732283472" top="0.74803149606299213" bottom="0.74803149606299213" header="0.31496062992125984" footer="0.31496062992125984"/>
  <pageSetup scale="69"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O42"/>
  <sheetViews>
    <sheetView topLeftCell="A7" workbookViewId="0">
      <selection activeCell="Q27" sqref="Q27"/>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82" t="s">
        <v>511</v>
      </c>
      <c r="C1" s="483"/>
      <c r="D1" s="483"/>
      <c r="E1" s="483"/>
      <c r="F1" s="483"/>
      <c r="G1" s="483"/>
      <c r="H1" s="483"/>
      <c r="I1" s="483"/>
      <c r="J1" s="483"/>
      <c r="K1" s="483"/>
      <c r="L1" s="483"/>
      <c r="M1" s="484"/>
    </row>
    <row r="2" spans="2:13" ht="12.75" customHeight="1" x14ac:dyDescent="0.25">
      <c r="B2" s="485" t="s">
        <v>192</v>
      </c>
      <c r="C2" s="486"/>
      <c r="D2" s="491" t="s">
        <v>461</v>
      </c>
      <c r="E2" s="494" t="s">
        <v>462</v>
      </c>
      <c r="F2" s="491" t="s">
        <v>463</v>
      </c>
      <c r="G2" s="495" t="s">
        <v>464</v>
      </c>
      <c r="H2" s="495"/>
      <c r="I2" s="495"/>
      <c r="J2" s="495"/>
      <c r="K2" s="495"/>
      <c r="L2" s="495"/>
      <c r="M2" s="496"/>
    </row>
    <row r="3" spans="2:13" ht="21" customHeight="1" x14ac:dyDescent="0.25">
      <c r="B3" s="487"/>
      <c r="C3" s="488"/>
      <c r="D3" s="492"/>
      <c r="E3" s="494"/>
      <c r="F3" s="492"/>
      <c r="G3" s="497" t="s">
        <v>465</v>
      </c>
      <c r="H3" s="499" t="s">
        <v>466</v>
      </c>
      <c r="I3" s="466" t="s">
        <v>467</v>
      </c>
      <c r="J3" s="466" t="s">
        <v>468</v>
      </c>
      <c r="K3" s="466" t="s">
        <v>469</v>
      </c>
      <c r="L3" s="469" t="s">
        <v>470</v>
      </c>
      <c r="M3" s="470"/>
    </row>
    <row r="4" spans="2:13" ht="12.75" customHeight="1" x14ac:dyDescent="0.25">
      <c r="B4" s="487"/>
      <c r="C4" s="488"/>
      <c r="D4" s="492"/>
      <c r="E4" s="494"/>
      <c r="F4" s="492"/>
      <c r="G4" s="487"/>
      <c r="H4" s="500"/>
      <c r="I4" s="501"/>
      <c r="J4" s="501"/>
      <c r="K4" s="467"/>
      <c r="L4" s="471" t="s">
        <v>471</v>
      </c>
      <c r="M4" s="473" t="s">
        <v>472</v>
      </c>
    </row>
    <row r="5" spans="2:13" ht="12.75" customHeight="1" x14ac:dyDescent="0.25">
      <c r="B5" s="489"/>
      <c r="C5" s="490"/>
      <c r="D5" s="493"/>
      <c r="E5" s="494"/>
      <c r="F5" s="493"/>
      <c r="G5" s="498"/>
      <c r="H5" s="471"/>
      <c r="I5" s="502"/>
      <c r="J5" s="502"/>
      <c r="K5" s="468"/>
      <c r="L5" s="472"/>
      <c r="M5" s="474"/>
    </row>
    <row r="6" spans="2:13" x14ac:dyDescent="0.25">
      <c r="B6" s="475" t="s">
        <v>473</v>
      </c>
      <c r="C6" s="476"/>
      <c r="D6" s="476"/>
      <c r="E6" s="254"/>
      <c r="F6" s="255"/>
      <c r="G6" s="256"/>
      <c r="H6" s="256"/>
      <c r="I6" s="256"/>
      <c r="J6" s="477"/>
      <c r="K6" s="477"/>
      <c r="L6" s="256"/>
      <c r="M6" s="257"/>
    </row>
    <row r="7" spans="2:13" ht="26.25" customHeight="1" x14ac:dyDescent="0.25">
      <c r="B7" s="258"/>
      <c r="C7" s="478" t="s">
        <v>474</v>
      </c>
      <c r="D7" s="478"/>
      <c r="E7" s="254"/>
      <c r="F7" s="259"/>
      <c r="G7" s="260"/>
      <c r="H7" s="260"/>
      <c r="I7" s="260"/>
      <c r="J7" s="260"/>
      <c r="K7" s="260"/>
      <c r="L7" s="260"/>
      <c r="M7" s="261"/>
    </row>
    <row r="8" spans="2:13" x14ac:dyDescent="0.25">
      <c r="B8" s="258"/>
      <c r="C8" s="255"/>
      <c r="D8" s="255"/>
      <c r="E8" s="262"/>
      <c r="F8" s="263"/>
      <c r="G8" s="264"/>
      <c r="H8" s="264"/>
      <c r="I8" s="264"/>
      <c r="J8" s="264"/>
      <c r="K8" s="264"/>
      <c r="L8" s="260"/>
      <c r="M8" s="261"/>
    </row>
    <row r="9" spans="2:13" ht="12.75" customHeight="1" x14ac:dyDescent="0.25">
      <c r="B9" s="265" t="s">
        <v>480</v>
      </c>
      <c r="C9" s="266"/>
      <c r="D9" s="267" t="s">
        <v>481</v>
      </c>
      <c r="E9" s="262">
        <v>5110</v>
      </c>
      <c r="F9" s="263" t="s">
        <v>482</v>
      </c>
      <c r="G9" s="268" t="s">
        <v>489</v>
      </c>
      <c r="H9" s="269" t="s">
        <v>490</v>
      </c>
      <c r="I9" s="307">
        <v>15000</v>
      </c>
      <c r="J9" s="308">
        <v>15000</v>
      </c>
      <c r="K9" s="309">
        <v>15000</v>
      </c>
      <c r="L9" s="270">
        <v>0</v>
      </c>
      <c r="M9" s="377">
        <v>1</v>
      </c>
    </row>
    <row r="10" spans="2:13" s="367" customFormat="1" ht="23.25" customHeight="1" x14ac:dyDescent="0.25">
      <c r="B10" s="265"/>
      <c r="C10" s="266"/>
      <c r="D10" s="267"/>
      <c r="E10" s="369">
        <v>5150</v>
      </c>
      <c r="F10" s="370" t="s">
        <v>492</v>
      </c>
      <c r="G10" s="371">
        <v>0</v>
      </c>
      <c r="H10" s="372">
        <v>0</v>
      </c>
      <c r="I10" s="372">
        <v>765292</v>
      </c>
      <c r="J10" s="372">
        <v>765292</v>
      </c>
      <c r="K10" s="372">
        <v>765292</v>
      </c>
      <c r="L10" s="373">
        <v>0</v>
      </c>
      <c r="M10" s="377">
        <v>1</v>
      </c>
    </row>
    <row r="11" spans="2:13" ht="12.75" customHeight="1" x14ac:dyDescent="0.25">
      <c r="B11" s="265"/>
      <c r="C11" s="266"/>
      <c r="D11" s="267"/>
      <c r="E11" s="262">
        <v>5190</v>
      </c>
      <c r="F11" s="263" t="s">
        <v>491</v>
      </c>
      <c r="G11" s="268" t="s">
        <v>489</v>
      </c>
      <c r="H11" s="269" t="s">
        <v>490</v>
      </c>
      <c r="I11" s="374">
        <v>403253.88</v>
      </c>
      <c r="J11" s="375">
        <v>390753.88</v>
      </c>
      <c r="K11" s="376">
        <v>390753.88</v>
      </c>
      <c r="L11" s="270">
        <v>0</v>
      </c>
      <c r="M11" s="377">
        <v>0.96900215814414481</v>
      </c>
    </row>
    <row r="12" spans="2:13" ht="12.75" customHeight="1" x14ac:dyDescent="0.25">
      <c r="B12" s="265"/>
      <c r="C12" s="266"/>
      <c r="D12" s="267"/>
      <c r="E12" s="262">
        <v>5210</v>
      </c>
      <c r="F12" s="263" t="s">
        <v>483</v>
      </c>
      <c r="G12" s="268" t="s">
        <v>489</v>
      </c>
      <c r="H12" s="269" t="s">
        <v>490</v>
      </c>
      <c r="I12" s="374">
        <v>55000</v>
      </c>
      <c r="J12" s="375">
        <v>41296.44</v>
      </c>
      <c r="K12" s="376">
        <v>41296.44</v>
      </c>
      <c r="L12" s="270">
        <v>0</v>
      </c>
      <c r="M12" s="377">
        <v>0.75084436363636364</v>
      </c>
    </row>
    <row r="13" spans="2:13" s="295" customFormat="1" ht="12.75" customHeight="1" x14ac:dyDescent="0.25">
      <c r="B13" s="265"/>
      <c r="C13" s="266"/>
      <c r="D13" s="267"/>
      <c r="E13" s="262">
        <v>5310</v>
      </c>
      <c r="F13" s="296" t="s">
        <v>495</v>
      </c>
      <c r="G13" s="268"/>
      <c r="H13" s="269"/>
      <c r="I13" s="374">
        <v>5000</v>
      </c>
      <c r="J13" s="375">
        <v>2084.6</v>
      </c>
      <c r="K13" s="376">
        <v>2084.6</v>
      </c>
      <c r="L13" s="270"/>
      <c r="M13" s="377">
        <v>0.41691999999999996</v>
      </c>
    </row>
    <row r="14" spans="2:13" ht="26.25" customHeight="1" x14ac:dyDescent="0.25">
      <c r="B14" s="265" t="s">
        <v>484</v>
      </c>
      <c r="C14" s="266"/>
      <c r="D14" s="267" t="s">
        <v>485</v>
      </c>
      <c r="E14" s="262">
        <v>5150</v>
      </c>
      <c r="F14" s="263" t="s">
        <v>492</v>
      </c>
      <c r="G14" s="268" t="s">
        <v>489</v>
      </c>
      <c r="H14" s="269" t="s">
        <v>490</v>
      </c>
      <c r="I14" s="374">
        <v>155000</v>
      </c>
      <c r="J14" s="375">
        <v>62499.64</v>
      </c>
      <c r="K14" s="376">
        <v>62499.64</v>
      </c>
      <c r="L14" s="270">
        <v>0</v>
      </c>
      <c r="M14" s="377">
        <v>0.40322348387096774</v>
      </c>
    </row>
    <row r="15" spans="2:13" ht="12.75" customHeight="1" x14ac:dyDescent="0.25">
      <c r="B15" s="265"/>
      <c r="C15" s="266"/>
      <c r="D15" s="267"/>
      <c r="E15" s="262">
        <v>5190</v>
      </c>
      <c r="F15" s="263" t="s">
        <v>491</v>
      </c>
      <c r="G15" s="268" t="s">
        <v>489</v>
      </c>
      <c r="H15" s="269" t="s">
        <v>490</v>
      </c>
      <c r="I15" s="374">
        <v>408000</v>
      </c>
      <c r="J15" s="375">
        <v>0</v>
      </c>
      <c r="K15" s="376">
        <v>0</v>
      </c>
      <c r="L15" s="270">
        <v>0</v>
      </c>
      <c r="M15" s="377">
        <v>0</v>
      </c>
    </row>
    <row r="16" spans="2:13" ht="24" customHeight="1" x14ac:dyDescent="0.25">
      <c r="B16" s="265"/>
      <c r="C16" s="266"/>
      <c r="D16" s="267"/>
      <c r="E16" s="262">
        <v>5660</v>
      </c>
      <c r="F16" s="263" t="s">
        <v>486</v>
      </c>
      <c r="G16" s="268" t="s">
        <v>489</v>
      </c>
      <c r="H16" s="269" t="s">
        <v>490</v>
      </c>
      <c r="I16" s="374">
        <v>26000</v>
      </c>
      <c r="J16" s="375">
        <v>7125.3</v>
      </c>
      <c r="K16" s="376">
        <v>7125.3</v>
      </c>
      <c r="L16" s="270">
        <v>0</v>
      </c>
      <c r="M16" s="377">
        <v>0.27405000000000002</v>
      </c>
    </row>
    <row r="17" spans="2:13" ht="25.5" customHeight="1" x14ac:dyDescent="0.25">
      <c r="B17" s="265"/>
      <c r="C17" s="266"/>
      <c r="D17" s="267"/>
      <c r="E17" s="262">
        <v>5670</v>
      </c>
      <c r="F17" s="263" t="s">
        <v>493</v>
      </c>
      <c r="G17" s="268" t="s">
        <v>489</v>
      </c>
      <c r="H17" s="269" t="s">
        <v>490</v>
      </c>
      <c r="I17" s="374">
        <v>120000</v>
      </c>
      <c r="J17" s="375">
        <v>0</v>
      </c>
      <c r="K17" s="376">
        <v>0</v>
      </c>
      <c r="L17" s="270">
        <v>0</v>
      </c>
      <c r="M17" s="377">
        <v>0</v>
      </c>
    </row>
    <row r="18" spans="2:13" s="304" customFormat="1" ht="25.5" customHeight="1" x14ac:dyDescent="0.25">
      <c r="B18" s="265"/>
      <c r="C18" s="266"/>
      <c r="D18" s="267"/>
      <c r="E18" s="305">
        <v>5150</v>
      </c>
      <c r="F18" s="306" t="s">
        <v>492</v>
      </c>
      <c r="G18" s="268"/>
      <c r="H18" s="269"/>
      <c r="I18" s="374">
        <v>980000</v>
      </c>
      <c r="J18" s="375">
        <v>115811.33</v>
      </c>
      <c r="K18" s="376">
        <v>115811.33</v>
      </c>
      <c r="L18" s="270"/>
      <c r="M18" s="377">
        <v>0.11817482653061225</v>
      </c>
    </row>
    <row r="19" spans="2:13" ht="22.5" x14ac:dyDescent="0.25">
      <c r="B19" s="265" t="s">
        <v>487</v>
      </c>
      <c r="C19" s="266"/>
      <c r="D19" s="267" t="s">
        <v>488</v>
      </c>
      <c r="E19" s="262">
        <v>5150</v>
      </c>
      <c r="F19" s="263" t="s">
        <v>492</v>
      </c>
      <c r="G19" s="275" t="s">
        <v>489</v>
      </c>
      <c r="H19" s="275" t="s">
        <v>490</v>
      </c>
      <c r="I19" s="374">
        <v>120000</v>
      </c>
      <c r="J19" s="308">
        <v>0</v>
      </c>
      <c r="K19" s="309">
        <v>0</v>
      </c>
      <c r="L19" s="272">
        <v>0</v>
      </c>
      <c r="M19" s="377">
        <v>0</v>
      </c>
    </row>
    <row r="20" spans="2:13" x14ac:dyDescent="0.25">
      <c r="B20" s="265"/>
      <c r="C20" s="266"/>
      <c r="D20" s="260"/>
      <c r="E20" s="274"/>
      <c r="F20" s="260"/>
      <c r="G20" s="260"/>
      <c r="H20" s="260"/>
      <c r="I20" s="260"/>
      <c r="J20" s="260"/>
      <c r="K20" s="260"/>
      <c r="L20" s="260"/>
      <c r="M20" s="261"/>
    </row>
    <row r="21" spans="2:13" x14ac:dyDescent="0.25">
      <c r="B21" s="479" t="s">
        <v>475</v>
      </c>
      <c r="C21" s="480"/>
      <c r="D21" s="480"/>
      <c r="E21" s="480"/>
      <c r="F21" s="480"/>
      <c r="G21" s="243">
        <v>0</v>
      </c>
      <c r="H21" s="243">
        <v>0</v>
      </c>
      <c r="I21" s="288">
        <f>SUM(I9:I19)</f>
        <v>3052545.88</v>
      </c>
      <c r="J21" s="288">
        <f t="shared" ref="J21:K21" si="0">SUM(J9:J19)</f>
        <v>1399863.19</v>
      </c>
      <c r="K21" s="288">
        <f t="shared" si="0"/>
        <v>1399863.19</v>
      </c>
      <c r="L21" s="244">
        <v>0</v>
      </c>
      <c r="M21" s="245">
        <v>0.46</v>
      </c>
    </row>
    <row r="22" spans="2:13" x14ac:dyDescent="0.25">
      <c r="B22" s="265"/>
      <c r="C22" s="266"/>
      <c r="D22" s="260"/>
      <c r="E22" s="274"/>
      <c r="F22" s="260"/>
      <c r="G22" s="260"/>
      <c r="H22" s="260"/>
      <c r="I22" s="260"/>
      <c r="J22" s="260"/>
      <c r="K22" s="260"/>
      <c r="L22" s="260"/>
      <c r="M22" s="261"/>
    </row>
    <row r="23" spans="2:13" x14ac:dyDescent="0.25">
      <c r="B23" s="481" t="s">
        <v>476</v>
      </c>
      <c r="C23" s="478"/>
      <c r="D23" s="478"/>
      <c r="E23" s="254"/>
      <c r="F23" s="259"/>
      <c r="G23" s="260"/>
      <c r="H23" s="260"/>
      <c r="I23" s="260"/>
      <c r="J23" s="260"/>
      <c r="K23" s="260"/>
      <c r="L23" s="260"/>
      <c r="M23" s="261"/>
    </row>
    <row r="24" spans="2:13" x14ac:dyDescent="0.25">
      <c r="B24" s="258"/>
      <c r="C24" s="478" t="s">
        <v>477</v>
      </c>
      <c r="D24" s="478"/>
      <c r="E24" s="254"/>
      <c r="F24" s="259"/>
      <c r="G24" s="260"/>
      <c r="H24" s="260"/>
      <c r="I24" s="260"/>
      <c r="J24" s="260"/>
      <c r="K24" s="260"/>
      <c r="L24" s="260"/>
      <c r="M24" s="261"/>
    </row>
    <row r="25" spans="2:13" x14ac:dyDescent="0.25">
      <c r="B25" s="276"/>
      <c r="C25" s="277"/>
      <c r="D25" s="277"/>
      <c r="E25" s="271"/>
      <c r="F25" s="277"/>
      <c r="G25" s="260"/>
      <c r="H25" s="260"/>
      <c r="I25" s="260"/>
      <c r="J25" s="260"/>
      <c r="K25" s="260"/>
      <c r="L25" s="260"/>
      <c r="M25" s="261"/>
    </row>
    <row r="26" spans="2:13" x14ac:dyDescent="0.25">
      <c r="B26" s="265"/>
      <c r="C26" s="266"/>
      <c r="D26" s="260"/>
      <c r="E26" s="274"/>
      <c r="F26" s="260"/>
      <c r="G26" s="275"/>
      <c r="H26" s="275"/>
      <c r="I26" s="275"/>
      <c r="J26" s="275"/>
      <c r="K26" s="275"/>
      <c r="L26" s="272"/>
      <c r="M26" s="273"/>
    </row>
    <row r="27" spans="2:13" x14ac:dyDescent="0.25">
      <c r="B27" s="278"/>
      <c r="C27" s="279"/>
      <c r="D27" s="280"/>
      <c r="E27" s="281"/>
      <c r="F27" s="280"/>
      <c r="G27" s="280"/>
      <c r="H27" s="280"/>
      <c r="I27" s="280"/>
      <c r="J27" s="280"/>
      <c r="K27" s="280"/>
      <c r="L27" s="280"/>
      <c r="M27" s="282"/>
    </row>
    <row r="28" spans="2:13" x14ac:dyDescent="0.25">
      <c r="B28" s="479" t="s">
        <v>478</v>
      </c>
      <c r="C28" s="480"/>
      <c r="D28" s="480"/>
      <c r="E28" s="480"/>
      <c r="F28" s="480"/>
      <c r="G28" s="243" t="e">
        <v>#REF!</v>
      </c>
      <c r="H28" s="243" t="e">
        <v>#REF!</v>
      </c>
      <c r="I28" s="243" t="e">
        <v>#REF!</v>
      </c>
      <c r="J28" s="243" t="e">
        <v>#REF!</v>
      </c>
      <c r="K28" s="243" t="e">
        <v>#REF!</v>
      </c>
      <c r="L28" s="244">
        <v>0</v>
      </c>
      <c r="M28" s="245">
        <v>0</v>
      </c>
    </row>
    <row r="29" spans="2:13" x14ac:dyDescent="0.25">
      <c r="B29" s="237"/>
      <c r="C29" s="238"/>
      <c r="D29" s="235"/>
      <c r="E29" s="242"/>
      <c r="F29" s="235"/>
      <c r="G29" s="235"/>
      <c r="H29" s="235"/>
      <c r="I29" s="235"/>
      <c r="J29" s="235"/>
      <c r="K29" s="235"/>
      <c r="L29" s="235"/>
      <c r="M29" s="236"/>
    </row>
    <row r="30" spans="2:13" x14ac:dyDescent="0.25">
      <c r="B30" s="464" t="s">
        <v>479</v>
      </c>
      <c r="C30" s="465"/>
      <c r="D30" s="465"/>
      <c r="E30" s="465"/>
      <c r="F30" s="465"/>
      <c r="G30" s="239" t="e">
        <v>#REF!</v>
      </c>
      <c r="H30" s="239" t="e">
        <v>#REF!</v>
      </c>
      <c r="I30" s="239" t="e">
        <v>#REF!</v>
      </c>
      <c r="J30" s="239" t="e">
        <v>#REF!</v>
      </c>
      <c r="K30" s="239" t="e">
        <v>#REF!</v>
      </c>
      <c r="L30" s="240">
        <v>0</v>
      </c>
      <c r="M30" s="241">
        <v>0</v>
      </c>
    </row>
    <row r="31" spans="2:13" x14ac:dyDescent="0.25">
      <c r="B31" s="247"/>
      <c r="C31" s="248"/>
      <c r="D31" s="248"/>
      <c r="E31" s="249"/>
      <c r="F31" s="248"/>
      <c r="G31" s="248"/>
      <c r="H31" s="248"/>
      <c r="I31" s="248"/>
      <c r="J31" s="248"/>
      <c r="K31" s="248"/>
      <c r="L31" s="248"/>
      <c r="M31" s="250"/>
    </row>
    <row r="32" spans="2:13" x14ac:dyDescent="0.25">
      <c r="B32" s="251" t="s">
        <v>410</v>
      </c>
      <c r="C32" s="251"/>
      <c r="D32" s="252"/>
      <c r="E32" s="253"/>
      <c r="F32" s="252"/>
      <c r="G32" s="252"/>
      <c r="H32" s="252"/>
      <c r="I32" s="233"/>
      <c r="J32" s="233"/>
      <c r="K32" s="233"/>
      <c r="L32" s="233"/>
      <c r="M32" s="233"/>
    </row>
    <row r="37" spans="4:15" x14ac:dyDescent="0.25">
      <c r="D37" s="443" t="s">
        <v>460</v>
      </c>
      <c r="E37" s="443"/>
      <c r="F37" s="229"/>
      <c r="G37" s="229"/>
      <c r="H37" s="229"/>
      <c r="I37" s="456" t="s">
        <v>392</v>
      </c>
      <c r="J37" s="456"/>
      <c r="K37" s="456"/>
      <c r="L37" s="456"/>
    </row>
    <row r="38" spans="4:15" x14ac:dyDescent="0.25">
      <c r="D38" s="378" t="s">
        <v>391</v>
      </c>
      <c r="E38" s="378"/>
      <c r="F38" s="228"/>
      <c r="G38" s="228"/>
      <c r="H38" s="228"/>
      <c r="I38" s="460" t="s">
        <v>494</v>
      </c>
      <c r="J38" s="460"/>
      <c r="K38" s="460"/>
      <c r="L38" s="460"/>
    </row>
    <row r="39" spans="4:15" x14ac:dyDescent="0.25">
      <c r="D39" s="450" t="s">
        <v>394</v>
      </c>
      <c r="E39" s="450"/>
      <c r="F39" s="230"/>
      <c r="G39" s="230"/>
      <c r="H39" s="463" t="s">
        <v>496</v>
      </c>
      <c r="I39" s="463"/>
      <c r="J39" s="463"/>
      <c r="K39" s="463"/>
      <c r="L39" s="463"/>
      <c r="M39" s="463"/>
    </row>
    <row r="42" spans="4:15" x14ac:dyDescent="0.25">
      <c r="M42" s="378"/>
      <c r="N42" s="378"/>
      <c r="O42" s="378"/>
    </row>
  </sheetData>
  <protectedRanges>
    <protectedRange sqref="K37:L39 H39 D37:G39 H37:I38" name="Rango1"/>
  </protectedRanges>
  <mergeCells count="29">
    <mergeCell ref="B1:M1"/>
    <mergeCell ref="B2:C5"/>
    <mergeCell ref="D2:D5"/>
    <mergeCell ref="E2:E5"/>
    <mergeCell ref="F2:F5"/>
    <mergeCell ref="G2:M2"/>
    <mergeCell ref="G3:G5"/>
    <mergeCell ref="H3:H5"/>
    <mergeCell ref="I3:I5"/>
    <mergeCell ref="J3:J5"/>
    <mergeCell ref="B30:F30"/>
    <mergeCell ref="K3:K5"/>
    <mergeCell ref="L3:M3"/>
    <mergeCell ref="L4:L5"/>
    <mergeCell ref="M4:M5"/>
    <mergeCell ref="B6:D6"/>
    <mergeCell ref="J6:K6"/>
    <mergeCell ref="C7:D7"/>
    <mergeCell ref="B21:F21"/>
    <mergeCell ref="B23:D23"/>
    <mergeCell ref="C24:D24"/>
    <mergeCell ref="B28:F28"/>
    <mergeCell ref="M42:O42"/>
    <mergeCell ref="D37:E37"/>
    <mergeCell ref="D38:E38"/>
    <mergeCell ref="D39:E39"/>
    <mergeCell ref="I38:L38"/>
    <mergeCell ref="I37:L37"/>
    <mergeCell ref="H39:M39"/>
  </mergeCells>
  <printOptions horizontalCentered="1"/>
  <pageMargins left="0.70866141732283472" right="0.70866141732283472" top="0.74803149606299213" bottom="0.74803149606299213" header="0.31496062992125984" footer="0.31496062992125984"/>
  <pageSetup scale="5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03"/>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5"/>
    </row>
    <row r="2" spans="1:30" ht="19.5" customHeight="1" x14ac:dyDescent="0.25">
      <c r="B2" s="506" t="s">
        <v>433</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8"/>
    </row>
    <row r="3" spans="1:30" x14ac:dyDescent="0.25">
      <c r="B3" s="509" t="s">
        <v>0</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1"/>
    </row>
    <row r="4" spans="1:30" x14ac:dyDescent="0.25">
      <c r="B4" s="509"/>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1"/>
    </row>
    <row r="5" spans="1:30" x14ac:dyDescent="0.25">
      <c r="B5" s="512" t="s">
        <v>512</v>
      </c>
      <c r="C5" s="513"/>
      <c r="D5" s="513"/>
      <c r="E5" s="513"/>
      <c r="F5" s="513"/>
      <c r="G5" s="513"/>
      <c r="H5" s="513"/>
      <c r="I5" s="513"/>
      <c r="J5" s="513"/>
      <c r="K5" s="513"/>
      <c r="L5" s="513"/>
      <c r="M5" s="513"/>
      <c r="N5" s="513"/>
      <c r="O5" s="513"/>
      <c r="P5" s="513"/>
      <c r="Q5" s="513"/>
      <c r="R5" s="513"/>
      <c r="S5" s="513"/>
      <c r="T5" s="513"/>
      <c r="U5" s="513"/>
      <c r="V5" s="513"/>
      <c r="W5" s="513"/>
      <c r="X5" s="513"/>
      <c r="Y5" s="513"/>
      <c r="Z5" s="197"/>
      <c r="AA5" s="197"/>
      <c r="AB5" s="197"/>
      <c r="AC5" s="197"/>
      <c r="AD5" s="198"/>
    </row>
    <row r="6" spans="1:30" s="2" customFormat="1" ht="35.1" customHeight="1" x14ac:dyDescent="0.25">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1516897.72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46575023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16270862.52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1"/>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203</v>
      </c>
      <c r="U61" s="27"/>
      <c r="V61" s="27"/>
      <c r="Y61" s="90"/>
    </row>
    <row r="62" spans="2:30" x14ac:dyDescent="0.25">
      <c r="U62" s="27"/>
      <c r="V62" s="27"/>
    </row>
    <row r="63" spans="2:30" x14ac:dyDescent="0.25">
      <c r="U63" s="27"/>
      <c r="V63" s="27"/>
    </row>
    <row r="64" spans="2:30" x14ac:dyDescent="0.25">
      <c r="U64" s="27"/>
      <c r="V64" s="27"/>
    </row>
    <row r="65" spans="7:30" x14ac:dyDescent="0.25">
      <c r="U65" s="27"/>
      <c r="V65" s="27"/>
    </row>
    <row r="66" spans="7:30" x14ac:dyDescent="0.25">
      <c r="U66" s="27"/>
      <c r="V66" s="27"/>
    </row>
    <row r="67" spans="7:30" x14ac:dyDescent="0.25">
      <c r="G67" s="516" t="s">
        <v>191</v>
      </c>
      <c r="H67" s="516"/>
      <c r="I67" s="516"/>
      <c r="U67" s="27"/>
      <c r="V67" s="27"/>
      <c r="Y67" s="515" t="s">
        <v>191</v>
      </c>
      <c r="Z67" s="515"/>
      <c r="AA67" s="515"/>
      <c r="AB67" s="515"/>
    </row>
    <row r="68" spans="7:30" x14ac:dyDescent="0.25">
      <c r="G68" s="378" t="s">
        <v>391</v>
      </c>
      <c r="H68" s="378"/>
      <c r="I68" s="378"/>
      <c r="U68" s="27"/>
      <c r="V68" s="27"/>
      <c r="Y68" s="460" t="s">
        <v>494</v>
      </c>
      <c r="Z68" s="460"/>
      <c r="AA68" s="460"/>
      <c r="AB68" s="460"/>
    </row>
    <row r="69" spans="7:30" x14ac:dyDescent="0.25">
      <c r="G69" s="378" t="s">
        <v>394</v>
      </c>
      <c r="H69" s="378"/>
      <c r="I69" s="378"/>
      <c r="U69" s="27"/>
      <c r="V69" s="27"/>
      <c r="Y69" s="463" t="s">
        <v>498</v>
      </c>
      <c r="Z69" s="463"/>
      <c r="AA69" s="463"/>
      <c r="AB69" s="299"/>
      <c r="AC69" s="299"/>
      <c r="AD69" s="299"/>
    </row>
    <row r="70" spans="7:30" x14ac:dyDescent="0.25">
      <c r="U70" s="27"/>
      <c r="V70" s="27"/>
    </row>
    <row r="71" spans="7:30" x14ac:dyDescent="0.25">
      <c r="U71" s="27"/>
      <c r="V71" s="27"/>
    </row>
    <row r="72" spans="7:30" x14ac:dyDescent="0.25">
      <c r="U72" s="27"/>
      <c r="V72" s="27"/>
    </row>
    <row r="73" spans="7:30" x14ac:dyDescent="0.25">
      <c r="U73" s="27"/>
      <c r="V73" s="27"/>
      <c r="Z73" s="378"/>
      <c r="AA73" s="378"/>
    </row>
    <row r="74" spans="7:30" x14ac:dyDescent="0.25">
      <c r="U74" s="27"/>
      <c r="V74" s="27"/>
    </row>
    <row r="75" spans="7:30" x14ac:dyDescent="0.25">
      <c r="U75" s="27"/>
      <c r="V75" s="27"/>
    </row>
    <row r="76" spans="7:30" x14ac:dyDescent="0.25">
      <c r="U76" s="27"/>
      <c r="V76" s="27"/>
    </row>
    <row r="77" spans="7:30" x14ac:dyDescent="0.25">
      <c r="U77" s="27"/>
      <c r="V77" s="27"/>
    </row>
    <row r="78" spans="7:30" x14ac:dyDescent="0.25">
      <c r="U78" s="27"/>
      <c r="V78" s="27"/>
    </row>
    <row r="79" spans="7:30" x14ac:dyDescent="0.25">
      <c r="U79" s="27"/>
      <c r="V79" s="27"/>
    </row>
  </sheetData>
  <protectedRanges>
    <protectedRange sqref="AB69:AC69 Y69" name="Rango1"/>
  </protectedRanges>
  <mergeCells count="12">
    <mergeCell ref="Z73:AA73"/>
    <mergeCell ref="B1:AD1"/>
    <mergeCell ref="B2:AD2"/>
    <mergeCell ref="B3:AD4"/>
    <mergeCell ref="B5:Y5"/>
    <mergeCell ref="B6:AD6"/>
    <mergeCell ref="Y67:AB67"/>
    <mergeCell ref="Y68:AB68"/>
    <mergeCell ref="G68:I68"/>
    <mergeCell ref="G69:I69"/>
    <mergeCell ref="G67:I67"/>
    <mergeCell ref="Y69:AA69"/>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workbookViewId="0">
      <selection activeCell="K32" sqref="K32"/>
    </sheetView>
  </sheetViews>
  <sheetFormatPr baseColWidth="10" defaultRowHeight="15" x14ac:dyDescent="0.25"/>
  <cols>
    <col min="3" max="3" width="56.28515625" customWidth="1"/>
    <col min="4" max="9" width="15" customWidth="1"/>
    <col min="11" max="11" width="14.140625" bestFit="1" customWidth="1"/>
  </cols>
  <sheetData>
    <row r="1" spans="2:9" ht="33.75" customHeight="1" x14ac:dyDescent="0.25">
      <c r="B1" s="382" t="s">
        <v>502</v>
      </c>
      <c r="C1" s="383"/>
      <c r="D1" s="383"/>
      <c r="E1" s="383"/>
      <c r="F1" s="383"/>
      <c r="G1" s="383"/>
      <c r="H1" s="383"/>
      <c r="I1" s="384"/>
    </row>
    <row r="2" spans="2:9" x14ac:dyDescent="0.25">
      <c r="B2" s="403" t="s">
        <v>430</v>
      </c>
      <c r="C2" s="404"/>
      <c r="D2" s="391" t="s">
        <v>383</v>
      </c>
      <c r="E2" s="391"/>
      <c r="F2" s="391"/>
      <c r="G2" s="391"/>
      <c r="H2" s="391"/>
      <c r="I2" s="392" t="s">
        <v>289</v>
      </c>
    </row>
    <row r="3" spans="2:9" ht="22.5" x14ac:dyDescent="0.25">
      <c r="B3" s="405"/>
      <c r="C3" s="406"/>
      <c r="D3" s="86" t="s">
        <v>232</v>
      </c>
      <c r="E3" s="151" t="s">
        <v>290</v>
      </c>
      <c r="F3" s="151" t="s">
        <v>198</v>
      </c>
      <c r="G3" s="151" t="s">
        <v>199</v>
      </c>
      <c r="H3" s="87" t="s">
        <v>291</v>
      </c>
      <c r="I3" s="393"/>
    </row>
    <row r="4" spans="2:9" x14ac:dyDescent="0.25">
      <c r="B4" s="407"/>
      <c r="C4" s="408"/>
      <c r="D4" s="88" t="s">
        <v>292</v>
      </c>
      <c r="E4" s="89" t="s">
        <v>293</v>
      </c>
      <c r="F4" s="89" t="s">
        <v>384</v>
      </c>
      <c r="G4" s="89" t="s">
        <v>294</v>
      </c>
      <c r="H4" s="89" t="s">
        <v>73</v>
      </c>
      <c r="I4" s="89" t="s">
        <v>385</v>
      </c>
    </row>
    <row r="5" spans="2:9" x14ac:dyDescent="0.25">
      <c r="B5" s="409" t="s">
        <v>431</v>
      </c>
      <c r="C5" s="410"/>
      <c r="D5" s="175"/>
      <c r="E5" s="175"/>
      <c r="F5" s="175"/>
      <c r="G5" s="175"/>
      <c r="H5" s="175"/>
      <c r="I5" s="175"/>
    </row>
    <row r="6" spans="2:9" x14ac:dyDescent="0.25">
      <c r="B6" s="411"/>
      <c r="C6" s="412"/>
      <c r="D6" s="172"/>
      <c r="E6" s="172"/>
      <c r="F6" s="172"/>
      <c r="G6" s="172"/>
      <c r="H6" s="172"/>
      <c r="I6" s="172"/>
    </row>
    <row r="7" spans="2:9" x14ac:dyDescent="0.25">
      <c r="B7" s="411"/>
      <c r="C7" s="412"/>
      <c r="D7" s="172"/>
      <c r="E7" s="172"/>
      <c r="F7" s="172"/>
      <c r="G7" s="172"/>
      <c r="H7" s="172"/>
      <c r="I7" s="172"/>
    </row>
    <row r="8" spans="2:9" x14ac:dyDescent="0.25">
      <c r="B8" s="411"/>
      <c r="C8" s="412"/>
      <c r="D8" s="172"/>
      <c r="E8" s="172"/>
      <c r="F8" s="172"/>
      <c r="G8" s="172"/>
      <c r="H8" s="172"/>
      <c r="I8" s="172"/>
    </row>
    <row r="9" spans="2:9" x14ac:dyDescent="0.25">
      <c r="B9" s="411"/>
      <c r="C9" s="412"/>
      <c r="D9" s="172"/>
      <c r="E9" s="172"/>
      <c r="F9" s="172"/>
      <c r="G9" s="172"/>
      <c r="H9" s="172"/>
      <c r="I9" s="172"/>
    </row>
    <row r="10" spans="2:9" x14ac:dyDescent="0.25">
      <c r="B10" s="411"/>
      <c r="C10" s="412"/>
      <c r="D10" s="172"/>
      <c r="E10" s="172"/>
      <c r="F10" s="172"/>
      <c r="G10" s="172"/>
      <c r="H10" s="172"/>
      <c r="I10" s="172"/>
    </row>
    <row r="11" spans="2:9" x14ac:dyDescent="0.25">
      <c r="B11" s="176"/>
      <c r="C11" s="177"/>
      <c r="D11" s="172"/>
      <c r="E11" s="172"/>
      <c r="F11" s="172"/>
      <c r="G11" s="172"/>
      <c r="H11" s="172"/>
      <c r="I11" s="172"/>
    </row>
    <row r="12" spans="2:9" x14ac:dyDescent="0.25">
      <c r="B12" s="401" t="s">
        <v>432</v>
      </c>
      <c r="C12" s="402"/>
      <c r="D12" s="203">
        <v>44189444</v>
      </c>
      <c r="E12" s="351">
        <v>4315209.4800000004</v>
      </c>
      <c r="F12" s="172">
        <f>D12+E12</f>
        <v>48504653.480000004</v>
      </c>
      <c r="G12" s="353">
        <v>48504653.479999997</v>
      </c>
      <c r="H12" s="354">
        <v>48504653.479999997</v>
      </c>
      <c r="I12" s="172">
        <f>H12-D12</f>
        <v>4315209.4799999967</v>
      </c>
    </row>
    <row r="13" spans="2:9" x14ac:dyDescent="0.25">
      <c r="B13" s="401"/>
      <c r="C13" s="402"/>
      <c r="D13" s="172"/>
      <c r="E13" s="172"/>
      <c r="F13" s="172"/>
      <c r="G13" s="172"/>
      <c r="H13" s="172"/>
      <c r="I13" s="172"/>
    </row>
    <row r="14" spans="2:9" x14ac:dyDescent="0.25">
      <c r="B14" s="401"/>
      <c r="C14" s="402"/>
      <c r="D14" s="172"/>
      <c r="E14" s="172"/>
      <c r="F14" s="172"/>
      <c r="G14" s="172"/>
      <c r="H14" s="172"/>
      <c r="I14" s="172"/>
    </row>
    <row r="15" spans="2:9" x14ac:dyDescent="0.25">
      <c r="B15" s="401"/>
      <c r="C15" s="402"/>
      <c r="D15" s="172"/>
      <c r="E15" s="172"/>
      <c r="F15" s="172"/>
      <c r="G15" s="172"/>
      <c r="H15" s="172"/>
      <c r="I15" s="172"/>
    </row>
    <row r="16" spans="2:9" x14ac:dyDescent="0.25">
      <c r="B16" s="401"/>
      <c r="C16" s="402"/>
      <c r="D16" s="172"/>
      <c r="E16" s="172"/>
      <c r="F16" s="172"/>
      <c r="G16" s="172"/>
      <c r="H16" s="172"/>
      <c r="I16" s="172"/>
    </row>
    <row r="17" spans="2:11" x14ac:dyDescent="0.25">
      <c r="B17" s="401"/>
      <c r="C17" s="402"/>
      <c r="D17" s="172"/>
      <c r="E17" s="172"/>
      <c r="F17" s="172"/>
      <c r="G17" s="172"/>
      <c r="H17" s="172"/>
      <c r="I17" s="172"/>
    </row>
    <row r="18" spans="2:11" x14ac:dyDescent="0.25">
      <c r="B18" s="178"/>
      <c r="C18" s="179"/>
      <c r="D18" s="172"/>
      <c r="E18" s="172"/>
      <c r="F18" s="172"/>
      <c r="G18" s="172"/>
      <c r="H18" s="172"/>
      <c r="I18" s="172"/>
    </row>
    <row r="19" spans="2:11" x14ac:dyDescent="0.25">
      <c r="B19" s="178"/>
      <c r="C19" s="179"/>
      <c r="D19" s="172"/>
      <c r="E19" s="172"/>
      <c r="F19" s="172"/>
      <c r="G19" s="172"/>
      <c r="H19" s="172"/>
      <c r="I19" s="172"/>
    </row>
    <row r="20" spans="2:11" x14ac:dyDescent="0.25">
      <c r="B20" s="180"/>
      <c r="C20" s="179"/>
      <c r="D20" s="181"/>
      <c r="E20" s="181"/>
      <c r="F20" s="181"/>
      <c r="G20" s="181"/>
      <c r="H20" s="181"/>
      <c r="I20" s="181"/>
    </row>
    <row r="21" spans="2:11" x14ac:dyDescent="0.25">
      <c r="B21" s="182"/>
      <c r="C21" s="183" t="s">
        <v>302</v>
      </c>
      <c r="D21" s="184">
        <f>D9+D12+D17+D18+D19+D16</f>
        <v>44189444</v>
      </c>
      <c r="E21" s="184">
        <f>E9+E12+E17+E18+E19+E16</f>
        <v>4315209.4800000004</v>
      </c>
      <c r="F21" s="184">
        <f>F9+F12+F17+F18+F19+F16</f>
        <v>48504653.480000004</v>
      </c>
      <c r="G21" s="184">
        <f>G9+G12+G17+G18+G19+G16</f>
        <v>48504653.479999997</v>
      </c>
      <c r="H21" s="184">
        <f>H9+H12+H17+H18+H19+H16</f>
        <v>48504653.479999997</v>
      </c>
      <c r="I21" s="185">
        <v>0</v>
      </c>
    </row>
    <row r="22" spans="2:11" x14ac:dyDescent="0.25">
      <c r="B22" s="186"/>
      <c r="C22" s="187"/>
      <c r="D22" s="188"/>
      <c r="E22" s="188"/>
      <c r="F22" s="189"/>
      <c r="G22" s="190" t="s">
        <v>386</v>
      </c>
      <c r="H22" s="191"/>
      <c r="I22" s="181"/>
    </row>
    <row r="23" spans="2:11" x14ac:dyDescent="0.25">
      <c r="B23" s="179" t="s">
        <v>203</v>
      </c>
      <c r="C23" s="179"/>
      <c r="D23" s="179"/>
      <c r="E23" s="179"/>
      <c r="F23" s="179"/>
      <c r="G23" s="179"/>
      <c r="H23" s="179"/>
      <c r="I23" s="179"/>
    </row>
    <row r="24" spans="2:11" x14ac:dyDescent="0.25">
      <c r="B24" s="179"/>
      <c r="C24" s="179"/>
      <c r="D24" s="179"/>
      <c r="E24" s="179"/>
      <c r="F24" s="179"/>
      <c r="G24" s="179"/>
      <c r="H24" s="179"/>
      <c r="I24" s="179"/>
    </row>
    <row r="25" spans="2:11" x14ac:dyDescent="0.25">
      <c r="B25" s="179"/>
      <c r="C25" s="179"/>
      <c r="D25" s="179"/>
      <c r="E25" s="179"/>
      <c r="F25" s="179"/>
      <c r="G25" s="179"/>
      <c r="H25" s="179"/>
      <c r="I25" s="179"/>
    </row>
    <row r="26" spans="2:11" x14ac:dyDescent="0.25">
      <c r="B26" s="179"/>
      <c r="C26" s="179"/>
      <c r="D26" s="179"/>
      <c r="E26" s="179"/>
      <c r="F26" s="179"/>
      <c r="G26" s="179"/>
      <c r="H26" s="179"/>
      <c r="I26" s="355"/>
    </row>
    <row r="27" spans="2:11" x14ac:dyDescent="0.25">
      <c r="B27" s="179"/>
      <c r="C27" s="179"/>
      <c r="D27" s="179"/>
      <c r="E27" s="179"/>
      <c r="F27" s="179"/>
      <c r="G27" s="179"/>
      <c r="H27" s="179"/>
      <c r="I27" s="179"/>
    </row>
    <row r="28" spans="2:11" x14ac:dyDescent="0.25">
      <c r="B28" s="179"/>
      <c r="C28" s="179"/>
      <c r="D28" s="179"/>
      <c r="E28" s="179"/>
      <c r="F28" s="179"/>
      <c r="G28" s="179"/>
      <c r="H28" s="179"/>
      <c r="I28" s="179"/>
      <c r="K28" s="289"/>
    </row>
    <row r="29" spans="2:11" x14ac:dyDescent="0.25">
      <c r="B29" s="179"/>
      <c r="C29" s="378" t="s">
        <v>389</v>
      </c>
      <c r="D29" s="378"/>
      <c r="E29" s="179"/>
      <c r="F29" s="400"/>
      <c r="G29" s="400"/>
      <c r="H29" s="400"/>
      <c r="I29" s="179"/>
    </row>
    <row r="30" spans="2:11" x14ac:dyDescent="0.25">
      <c r="B30" s="179"/>
      <c r="C30" s="378" t="s">
        <v>391</v>
      </c>
      <c r="D30" s="378"/>
      <c r="E30" s="179"/>
      <c r="F30" s="378" t="s">
        <v>494</v>
      </c>
      <c r="G30" s="378"/>
      <c r="H30" s="378"/>
      <c r="I30" s="179"/>
    </row>
    <row r="31" spans="2:11" ht="11.25" customHeight="1" x14ac:dyDescent="0.25">
      <c r="B31" s="179"/>
      <c r="C31" s="378" t="s">
        <v>394</v>
      </c>
      <c r="D31" s="378"/>
      <c r="E31" s="378" t="s">
        <v>496</v>
      </c>
      <c r="F31" s="378"/>
      <c r="G31" s="378"/>
      <c r="H31" s="378"/>
      <c r="I31" s="378"/>
    </row>
    <row r="32" spans="2:11" x14ac:dyDescent="0.25">
      <c r="J32" s="194"/>
      <c r="K32" s="194"/>
    </row>
    <row r="34" spans="8:9" x14ac:dyDescent="0.25">
      <c r="H34" s="378"/>
      <c r="I34" s="378"/>
    </row>
  </sheetData>
  <mergeCells count="13">
    <mergeCell ref="B12:C17"/>
    <mergeCell ref="B1:I1"/>
    <mergeCell ref="B2:C4"/>
    <mergeCell ref="D2:H2"/>
    <mergeCell ref="I2:I3"/>
    <mergeCell ref="B5:C10"/>
    <mergeCell ref="H34:I34"/>
    <mergeCell ref="C29:D29"/>
    <mergeCell ref="C30:D30"/>
    <mergeCell ref="C31:D31"/>
    <mergeCell ref="F30:H30"/>
    <mergeCell ref="F29:H29"/>
    <mergeCell ref="E31:I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workbookViewId="0">
      <selection activeCell="J35" sqref="J35"/>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428" t="s">
        <v>503</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290" t="s">
        <v>196</v>
      </c>
      <c r="D3" s="290" t="s">
        <v>197</v>
      </c>
      <c r="E3" s="290" t="s">
        <v>198</v>
      </c>
      <c r="F3" s="290" t="s">
        <v>199</v>
      </c>
      <c r="G3" s="290" t="s">
        <v>200</v>
      </c>
      <c r="H3" s="426"/>
    </row>
    <row r="4" spans="1:8" x14ac:dyDescent="0.2">
      <c r="A4" s="423"/>
      <c r="B4" s="424"/>
      <c r="C4" s="291">
        <v>1</v>
      </c>
      <c r="D4" s="291">
        <v>2</v>
      </c>
      <c r="E4" s="291" t="s">
        <v>201</v>
      </c>
      <c r="F4" s="291">
        <v>4</v>
      </c>
      <c r="G4" s="291">
        <v>5</v>
      </c>
      <c r="H4" s="291" t="s">
        <v>305</v>
      </c>
    </row>
    <row r="5" spans="1:8" x14ac:dyDescent="0.2">
      <c r="A5" s="62"/>
      <c r="B5" s="63"/>
      <c r="C5" s="64"/>
      <c r="D5" s="64"/>
      <c r="E5" s="64"/>
      <c r="F5" s="64"/>
      <c r="G5" s="64"/>
      <c r="H5" s="64"/>
    </row>
    <row r="6" spans="1:8" x14ac:dyDescent="0.2">
      <c r="A6" s="65"/>
      <c r="B6" s="66" t="s">
        <v>411</v>
      </c>
      <c r="C6" s="204">
        <v>9585128.1199999992</v>
      </c>
      <c r="D6" s="334">
        <v>444630.6</v>
      </c>
      <c r="E6" s="57">
        <f>C6+D6</f>
        <v>10029758.719999999</v>
      </c>
      <c r="F6" s="335">
        <v>8436997.5500000007</v>
      </c>
      <c r="G6" s="336">
        <v>8436997.5500000007</v>
      </c>
      <c r="H6" s="57">
        <f>E6-F6</f>
        <v>1592761.1699999981</v>
      </c>
    </row>
    <row r="7" spans="1:8" x14ac:dyDescent="0.2">
      <c r="A7" s="65"/>
      <c r="B7" s="66" t="s">
        <v>412</v>
      </c>
      <c r="C7" s="204">
        <v>56300977.299999997</v>
      </c>
      <c r="D7" s="334">
        <v>3386369.56</v>
      </c>
      <c r="E7" s="57">
        <f t="shared" ref="E7:E12" si="0">C7+D7</f>
        <v>59687346.859999999</v>
      </c>
      <c r="F7" s="335">
        <v>55396421.43</v>
      </c>
      <c r="G7" s="336">
        <v>55396421.43</v>
      </c>
      <c r="H7" s="57">
        <f t="shared" ref="H7:H12" si="1">E7-F7</f>
        <v>4290925.43</v>
      </c>
    </row>
    <row r="8" spans="1:8" x14ac:dyDescent="0.2">
      <c r="A8" s="65"/>
      <c r="B8" s="66" t="s">
        <v>413</v>
      </c>
      <c r="C8" s="204">
        <v>5318030.4400000004</v>
      </c>
      <c r="D8" s="334">
        <v>369860.28</v>
      </c>
      <c r="E8" s="57">
        <f t="shared" si="0"/>
        <v>5687890.7200000007</v>
      </c>
      <c r="F8" s="335">
        <v>4502248.7699999996</v>
      </c>
      <c r="G8" s="336">
        <v>4502248.7699999996</v>
      </c>
      <c r="H8" s="57">
        <f t="shared" si="1"/>
        <v>1185641.9500000011</v>
      </c>
    </row>
    <row r="9" spans="1:8" x14ac:dyDescent="0.2">
      <c r="A9" s="65"/>
      <c r="B9" s="66" t="s">
        <v>414</v>
      </c>
      <c r="C9" s="204">
        <v>32766605.059999999</v>
      </c>
      <c r="D9" s="334">
        <v>14227257.189999999</v>
      </c>
      <c r="E9" s="57">
        <f t="shared" si="0"/>
        <v>46993862.25</v>
      </c>
      <c r="F9" s="335">
        <v>35229164.18</v>
      </c>
      <c r="G9" s="336">
        <v>35229164.18</v>
      </c>
      <c r="H9" s="57">
        <f t="shared" si="1"/>
        <v>11764698.07</v>
      </c>
    </row>
    <row r="10" spans="1:8" x14ac:dyDescent="0.2">
      <c r="A10" s="65"/>
      <c r="B10" s="66" t="s">
        <v>415</v>
      </c>
      <c r="C10" s="204">
        <v>1308914.6399999999</v>
      </c>
      <c r="D10" s="334">
        <v>9831.42</v>
      </c>
      <c r="E10" s="57">
        <f t="shared" si="0"/>
        <v>1318746.0599999998</v>
      </c>
      <c r="F10" s="335">
        <v>1267835.6000000001</v>
      </c>
      <c r="G10" s="336">
        <v>1267835.6000000001</v>
      </c>
      <c r="H10" s="57">
        <f t="shared" si="1"/>
        <v>50910.45999999973</v>
      </c>
    </row>
    <row r="11" spans="1:8" x14ac:dyDescent="0.2">
      <c r="A11" s="65"/>
      <c r="B11" s="66" t="s">
        <v>370</v>
      </c>
      <c r="C11" s="57">
        <v>0</v>
      </c>
      <c r="D11" s="300">
        <v>0</v>
      </c>
      <c r="E11" s="57">
        <f t="shared" si="0"/>
        <v>0</v>
      </c>
      <c r="F11" s="301">
        <v>0</v>
      </c>
      <c r="G11" s="302">
        <v>0</v>
      </c>
      <c r="H11" s="57">
        <f t="shared" si="1"/>
        <v>0</v>
      </c>
    </row>
    <row r="12" spans="1:8" x14ac:dyDescent="0.2">
      <c r="A12" s="65"/>
      <c r="B12" s="66" t="s">
        <v>371</v>
      </c>
      <c r="C12" s="57">
        <v>0</v>
      </c>
      <c r="D12" s="300">
        <v>0</v>
      </c>
      <c r="E12" s="57">
        <f t="shared" si="0"/>
        <v>0</v>
      </c>
      <c r="F12" s="301">
        <v>0</v>
      </c>
      <c r="G12" s="302">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105279655.56</v>
      </c>
      <c r="D14" s="69">
        <f t="shared" si="2"/>
        <v>18437949.050000001</v>
      </c>
      <c r="E14" s="69">
        <f t="shared" si="2"/>
        <v>123717604.61</v>
      </c>
      <c r="F14" s="69">
        <f t="shared" si="2"/>
        <v>104832667.53</v>
      </c>
      <c r="G14" s="69">
        <f t="shared" si="2"/>
        <v>104832667.53</v>
      </c>
      <c r="H14" s="69">
        <f t="shared" si="2"/>
        <v>18884937.079999998</v>
      </c>
    </row>
    <row r="17" spans="1:8" ht="45" customHeight="1" x14ac:dyDescent="0.2">
      <c r="A17" s="416" t="s">
        <v>504</v>
      </c>
      <c r="B17" s="417"/>
      <c r="C17" s="417"/>
      <c r="D17" s="417"/>
      <c r="E17" s="417"/>
      <c r="F17" s="417"/>
      <c r="G17" s="417"/>
      <c r="H17" s="418"/>
    </row>
    <row r="18" spans="1:8" x14ac:dyDescent="0.2">
      <c r="A18" s="419" t="s">
        <v>204</v>
      </c>
      <c r="B18" s="420"/>
      <c r="C18" s="416" t="s">
        <v>194</v>
      </c>
      <c r="D18" s="417"/>
      <c r="E18" s="417"/>
      <c r="F18" s="417"/>
      <c r="G18" s="418"/>
      <c r="H18" s="425" t="s">
        <v>195</v>
      </c>
    </row>
    <row r="19" spans="1:8" ht="22.5" x14ac:dyDescent="0.2">
      <c r="A19" s="421"/>
      <c r="B19" s="422"/>
      <c r="C19" s="290" t="s">
        <v>196</v>
      </c>
      <c r="D19" s="290" t="s">
        <v>197</v>
      </c>
      <c r="E19" s="290" t="s">
        <v>198</v>
      </c>
      <c r="F19" s="290" t="s">
        <v>199</v>
      </c>
      <c r="G19" s="290" t="s">
        <v>200</v>
      </c>
      <c r="H19" s="426"/>
    </row>
    <row r="20" spans="1:8" x14ac:dyDescent="0.2">
      <c r="A20" s="423"/>
      <c r="B20" s="424"/>
      <c r="C20" s="291">
        <v>1</v>
      </c>
      <c r="D20" s="291">
        <v>2</v>
      </c>
      <c r="E20" s="291" t="s">
        <v>201</v>
      </c>
      <c r="F20" s="291">
        <v>4</v>
      </c>
      <c r="G20" s="291">
        <v>5</v>
      </c>
      <c r="H20" s="291" t="s">
        <v>305</v>
      </c>
    </row>
    <row r="21" spans="1:8" x14ac:dyDescent="0.2">
      <c r="A21" s="65"/>
      <c r="B21" s="92" t="s">
        <v>396</v>
      </c>
      <c r="C21" s="57">
        <v>0</v>
      </c>
      <c r="D21" s="57">
        <v>0</v>
      </c>
      <c r="E21" s="57">
        <f>C21+D21</f>
        <v>0</v>
      </c>
      <c r="F21" s="57">
        <v>0</v>
      </c>
      <c r="G21" s="57">
        <v>0</v>
      </c>
      <c r="H21" s="57">
        <f>E21-F21</f>
        <v>0</v>
      </c>
    </row>
    <row r="22" spans="1:8" x14ac:dyDescent="0.2">
      <c r="A22" s="65"/>
      <c r="B22" s="92" t="s">
        <v>397</v>
      </c>
      <c r="C22" s="413" t="s">
        <v>434</v>
      </c>
      <c r="D22" s="414"/>
      <c r="E22" s="414"/>
      <c r="F22" s="414"/>
      <c r="G22" s="415"/>
      <c r="H22" s="57">
        <f t="shared" ref="H22:H24" si="3">E22-F22</f>
        <v>0</v>
      </c>
    </row>
    <row r="23" spans="1:8" x14ac:dyDescent="0.2">
      <c r="A23" s="65"/>
      <c r="B23" s="92" t="s">
        <v>398</v>
      </c>
      <c r="C23" s="413"/>
      <c r="D23" s="414"/>
      <c r="E23" s="414"/>
      <c r="F23" s="414"/>
      <c r="G23" s="415"/>
      <c r="H23" s="57">
        <f t="shared" si="3"/>
        <v>0</v>
      </c>
    </row>
    <row r="24" spans="1:8" x14ac:dyDescent="0.2">
      <c r="A24" s="65"/>
      <c r="B24" s="92" t="s">
        <v>416</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416" t="s">
        <v>505</v>
      </c>
      <c r="B28" s="417"/>
      <c r="C28" s="417"/>
      <c r="D28" s="417"/>
      <c r="E28" s="417"/>
      <c r="F28" s="417"/>
      <c r="G28" s="417"/>
      <c r="H28" s="418"/>
    </row>
    <row r="29" spans="1:8" x14ac:dyDescent="0.2">
      <c r="A29" s="419" t="s">
        <v>204</v>
      </c>
      <c r="B29" s="420"/>
      <c r="C29" s="416" t="s">
        <v>194</v>
      </c>
      <c r="D29" s="417"/>
      <c r="E29" s="417"/>
      <c r="F29" s="417"/>
      <c r="G29" s="418"/>
      <c r="H29" s="425" t="s">
        <v>195</v>
      </c>
    </row>
    <row r="30" spans="1:8" ht="22.5" x14ac:dyDescent="0.2">
      <c r="A30" s="421"/>
      <c r="B30" s="422"/>
      <c r="C30" s="290" t="s">
        <v>196</v>
      </c>
      <c r="D30" s="290" t="s">
        <v>197</v>
      </c>
      <c r="E30" s="290" t="s">
        <v>198</v>
      </c>
      <c r="F30" s="290" t="s">
        <v>199</v>
      </c>
      <c r="G30" s="290" t="s">
        <v>200</v>
      </c>
      <c r="H30" s="426"/>
    </row>
    <row r="31" spans="1:8" x14ac:dyDescent="0.2">
      <c r="A31" s="423"/>
      <c r="B31" s="424"/>
      <c r="C31" s="291">
        <v>1</v>
      </c>
      <c r="D31" s="291">
        <v>2</v>
      </c>
      <c r="E31" s="291" t="s">
        <v>201</v>
      </c>
      <c r="F31" s="291">
        <v>4</v>
      </c>
      <c r="G31" s="291">
        <v>5</v>
      </c>
      <c r="H31" s="291" t="s">
        <v>305</v>
      </c>
    </row>
    <row r="32" spans="1:8" x14ac:dyDescent="0.2">
      <c r="A32" s="65"/>
      <c r="B32" s="70" t="s">
        <v>372</v>
      </c>
      <c r="C32" s="205">
        <v>105279655.56</v>
      </c>
      <c r="D32" s="337">
        <v>18437949.050000001</v>
      </c>
      <c r="E32" s="57">
        <f t="shared" ref="E32:E38" si="6">C32+D32</f>
        <v>123717604.61</v>
      </c>
      <c r="F32" s="338">
        <v>104832667.53</v>
      </c>
      <c r="G32" s="339">
        <v>104832667.53</v>
      </c>
      <c r="H32" s="57">
        <f t="shared" ref="H32:H38" si="7">E32-F32</f>
        <v>18884937.079999998</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39" t="s">
        <v>202</v>
      </c>
      <c r="C39" s="69">
        <f t="shared" ref="C39:H39" si="8">SUM(C32:C38)</f>
        <v>105279655.56</v>
      </c>
      <c r="D39" s="69">
        <f t="shared" si="8"/>
        <v>18437949.050000001</v>
      </c>
      <c r="E39" s="69">
        <f t="shared" si="8"/>
        <v>123717604.61</v>
      </c>
      <c r="F39" s="69">
        <f t="shared" si="8"/>
        <v>104832667.53</v>
      </c>
      <c r="G39" s="69">
        <f t="shared" si="8"/>
        <v>104832667.53</v>
      </c>
      <c r="H39" s="69">
        <f t="shared" si="8"/>
        <v>18884937.079999998</v>
      </c>
    </row>
    <row r="41" spans="1:8" x14ac:dyDescent="0.2">
      <c r="A41" s="53" t="s">
        <v>410</v>
      </c>
    </row>
    <row r="47" spans="1:8" x14ac:dyDescent="0.2">
      <c r="B47" s="378" t="s">
        <v>417</v>
      </c>
      <c r="C47" s="378"/>
      <c r="E47" s="427"/>
      <c r="F47" s="427"/>
      <c r="G47" s="427"/>
    </row>
    <row r="48" spans="1:8" ht="14.45" customHeight="1" x14ac:dyDescent="0.2">
      <c r="B48" s="378" t="s">
        <v>390</v>
      </c>
      <c r="C48" s="378"/>
      <c r="E48" s="378" t="s">
        <v>494</v>
      </c>
      <c r="F48" s="378"/>
      <c r="G48" s="378"/>
    </row>
    <row r="49" spans="2:9" ht="14.45" customHeight="1" x14ac:dyDescent="0.2">
      <c r="B49" s="378" t="s">
        <v>394</v>
      </c>
      <c r="C49" s="378"/>
      <c r="E49" s="194" t="s">
        <v>496</v>
      </c>
      <c r="F49" s="194"/>
      <c r="G49" s="194"/>
      <c r="H49" s="194"/>
      <c r="I49" s="194"/>
    </row>
    <row r="53" spans="2:9" x14ac:dyDescent="0.2">
      <c r="G53" s="378"/>
      <c r="H53" s="378"/>
    </row>
  </sheetData>
  <sheetProtection formatCells="0" formatColumns="0" formatRows="0" insertRows="0" deleteRows="0" autoFilter="0"/>
  <mergeCells count="19">
    <mergeCell ref="A18:B20"/>
    <mergeCell ref="C18:G18"/>
    <mergeCell ref="H18:H19"/>
    <mergeCell ref="A1:H1"/>
    <mergeCell ref="A2:B4"/>
    <mergeCell ref="C2:G2"/>
    <mergeCell ref="H2:H3"/>
    <mergeCell ref="A17:H17"/>
    <mergeCell ref="G53:H53"/>
    <mergeCell ref="C22:G23"/>
    <mergeCell ref="B48:C48"/>
    <mergeCell ref="B49:C49"/>
    <mergeCell ref="A28:H28"/>
    <mergeCell ref="A29:B31"/>
    <mergeCell ref="C29:G29"/>
    <mergeCell ref="H29:H30"/>
    <mergeCell ref="B47:C47"/>
    <mergeCell ref="E48:G48"/>
    <mergeCell ref="E47:G47"/>
  </mergeCells>
  <printOptions horizontalCentered="1"/>
  <pageMargins left="0.70866141732283472" right="0.70866141732283472" top="0.39370078740157483" bottom="0.74803149606299213" header="0.31496062992125984" footer="0.31496062992125984"/>
  <pageSetup scale="73"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EA6D-5991-4796-8EEE-E233A5E96E85}">
  <sheetPr>
    <pageSetUpPr fitToPage="1"/>
  </sheetPr>
  <dimension ref="A1:H89"/>
  <sheetViews>
    <sheetView workbookViewId="0">
      <selection activeCell="C83" sqref="C83"/>
    </sheetView>
  </sheetViews>
  <sheetFormatPr baseColWidth="10" defaultRowHeight="15" x14ac:dyDescent="0.25"/>
  <cols>
    <col min="1" max="1" width="1.85546875" customWidth="1"/>
    <col min="2" max="2" width="58.42578125" customWidth="1"/>
    <col min="3" max="8" width="17.85546875" customWidth="1"/>
  </cols>
  <sheetData>
    <row r="1" spans="1:8" ht="49.5" customHeight="1" x14ac:dyDescent="0.25">
      <c r="A1" s="416" t="s">
        <v>513</v>
      </c>
      <c r="B1" s="417"/>
      <c r="C1" s="417"/>
      <c r="D1" s="417"/>
      <c r="E1" s="417"/>
      <c r="F1" s="417"/>
      <c r="G1" s="417"/>
      <c r="H1" s="418"/>
    </row>
    <row r="2" spans="1:8" x14ac:dyDescent="0.25">
      <c r="A2" s="419" t="s">
        <v>204</v>
      </c>
      <c r="B2" s="420"/>
      <c r="C2" s="416" t="s">
        <v>194</v>
      </c>
      <c r="D2" s="417"/>
      <c r="E2" s="417"/>
      <c r="F2" s="417"/>
      <c r="G2" s="418"/>
      <c r="H2" s="425" t="s">
        <v>195</v>
      </c>
    </row>
    <row r="3" spans="1:8" ht="22.5" x14ac:dyDescent="0.25">
      <c r="A3" s="421"/>
      <c r="B3" s="422"/>
      <c r="C3" s="315" t="s">
        <v>196</v>
      </c>
      <c r="D3" s="315" t="s">
        <v>197</v>
      </c>
      <c r="E3" s="315" t="s">
        <v>198</v>
      </c>
      <c r="F3" s="315" t="s">
        <v>199</v>
      </c>
      <c r="G3" s="315" t="s">
        <v>200</v>
      </c>
      <c r="H3" s="426"/>
    </row>
    <row r="4" spans="1:8" x14ac:dyDescent="0.25">
      <c r="A4" s="423"/>
      <c r="B4" s="424"/>
      <c r="C4" s="316">
        <v>1</v>
      </c>
      <c r="D4" s="316">
        <v>2</v>
      </c>
      <c r="E4" s="316" t="s">
        <v>201</v>
      </c>
      <c r="F4" s="316">
        <v>4</v>
      </c>
      <c r="G4" s="316">
        <v>5</v>
      </c>
      <c r="H4" s="316" t="s">
        <v>305</v>
      </c>
    </row>
    <row r="5" spans="1:8" x14ac:dyDescent="0.25">
      <c r="A5" s="321" t="s">
        <v>281</v>
      </c>
      <c r="B5" s="313"/>
      <c r="C5" s="324">
        <v>82429143.210000008</v>
      </c>
      <c r="D5" s="324">
        <v>6539860.1600000001</v>
      </c>
      <c r="E5" s="324">
        <v>88969003.370000005</v>
      </c>
      <c r="F5" s="324">
        <v>78837005.560000002</v>
      </c>
      <c r="G5" s="324">
        <v>78837005.560000002</v>
      </c>
      <c r="H5" s="324">
        <v>10131997.810000002</v>
      </c>
    </row>
    <row r="6" spans="1:8" x14ac:dyDescent="0.25">
      <c r="A6" s="320">
        <v>1100</v>
      </c>
      <c r="B6" s="317" t="s">
        <v>306</v>
      </c>
      <c r="C6" s="319">
        <v>15729703.76</v>
      </c>
      <c r="D6" s="319">
        <v>600000</v>
      </c>
      <c r="E6" s="319">
        <v>16329703.76</v>
      </c>
      <c r="F6" s="319">
        <v>14806292.949999999</v>
      </c>
      <c r="G6" s="319">
        <v>14806292.949999999</v>
      </c>
      <c r="H6" s="319">
        <v>1523410.8100000005</v>
      </c>
    </row>
    <row r="7" spans="1:8" x14ac:dyDescent="0.25">
      <c r="A7" s="320">
        <v>1200</v>
      </c>
      <c r="B7" s="317" t="s">
        <v>282</v>
      </c>
      <c r="C7" s="319">
        <v>25013508.23</v>
      </c>
      <c r="D7" s="319">
        <v>1094223.06</v>
      </c>
      <c r="E7" s="319">
        <v>26107731.289999999</v>
      </c>
      <c r="F7" s="319">
        <v>24502145.699999999</v>
      </c>
      <c r="G7" s="319">
        <v>24502145.699999999</v>
      </c>
      <c r="H7" s="319">
        <v>1605585.5899999999</v>
      </c>
    </row>
    <row r="8" spans="1:8" x14ac:dyDescent="0.25">
      <c r="A8" s="320">
        <v>1300</v>
      </c>
      <c r="B8" s="317" t="s">
        <v>307</v>
      </c>
      <c r="C8" s="319">
        <v>9333138.9800000004</v>
      </c>
      <c r="D8" s="319">
        <v>616540</v>
      </c>
      <c r="E8" s="319">
        <v>9949678.9800000004</v>
      </c>
      <c r="F8" s="319">
        <v>9015461.9900000002</v>
      </c>
      <c r="G8" s="319">
        <v>9015461.9900000002</v>
      </c>
      <c r="H8" s="319">
        <v>934216.99000000022</v>
      </c>
    </row>
    <row r="9" spans="1:8" x14ac:dyDescent="0.25">
      <c r="A9" s="320">
        <v>1400</v>
      </c>
      <c r="B9" s="317" t="s">
        <v>308</v>
      </c>
      <c r="C9" s="319">
        <v>15720286.060000001</v>
      </c>
      <c r="D9" s="319">
        <v>3033024.94</v>
      </c>
      <c r="E9" s="319">
        <v>18753311</v>
      </c>
      <c r="F9" s="319">
        <v>14278197.210000001</v>
      </c>
      <c r="G9" s="319">
        <v>14278197.210000001</v>
      </c>
      <c r="H9" s="319">
        <v>4475113.7899999991</v>
      </c>
    </row>
    <row r="10" spans="1:8" x14ac:dyDescent="0.25">
      <c r="A10" s="320">
        <v>1500</v>
      </c>
      <c r="B10" s="317" t="s">
        <v>309</v>
      </c>
      <c r="C10" s="319">
        <v>15852506.18</v>
      </c>
      <c r="D10" s="319">
        <v>1212612.1599999999</v>
      </c>
      <c r="E10" s="319">
        <v>17065118.34</v>
      </c>
      <c r="F10" s="319">
        <v>15472939.119999999</v>
      </c>
      <c r="G10" s="319">
        <v>15472939.119999999</v>
      </c>
      <c r="H10" s="319">
        <v>1592179.2200000007</v>
      </c>
    </row>
    <row r="11" spans="1:8" x14ac:dyDescent="0.25">
      <c r="A11" s="320">
        <v>1600</v>
      </c>
      <c r="B11" s="317" t="s">
        <v>310</v>
      </c>
      <c r="C11" s="319">
        <v>0</v>
      </c>
      <c r="D11" s="319">
        <v>0</v>
      </c>
      <c r="E11" s="319">
        <v>0</v>
      </c>
      <c r="F11" s="319">
        <v>0</v>
      </c>
      <c r="G11" s="319">
        <v>0</v>
      </c>
      <c r="H11" s="319">
        <v>0</v>
      </c>
    </row>
    <row r="12" spans="1:8" x14ac:dyDescent="0.25">
      <c r="A12" s="320">
        <v>1700</v>
      </c>
      <c r="B12" s="317" t="s">
        <v>311</v>
      </c>
      <c r="C12" s="319">
        <v>780000</v>
      </c>
      <c r="D12" s="319">
        <v>-16540</v>
      </c>
      <c r="E12" s="319">
        <v>763460</v>
      </c>
      <c r="F12" s="319">
        <v>761968.59</v>
      </c>
      <c r="G12" s="319">
        <v>761968.59</v>
      </c>
      <c r="H12" s="319">
        <v>1491.4100000000326</v>
      </c>
    </row>
    <row r="13" spans="1:8" x14ac:dyDescent="0.25">
      <c r="A13" s="321" t="s">
        <v>312</v>
      </c>
      <c r="B13" s="313"/>
      <c r="C13" s="325">
        <v>2891748.72</v>
      </c>
      <c r="D13" s="325">
        <v>244756.04</v>
      </c>
      <c r="E13" s="325">
        <v>3136504.7600000002</v>
      </c>
      <c r="F13" s="325">
        <v>2385400.08</v>
      </c>
      <c r="G13" s="325">
        <v>2385400.08</v>
      </c>
      <c r="H13" s="325">
        <v>751104.68000000017</v>
      </c>
    </row>
    <row r="14" spans="1:8" x14ac:dyDescent="0.25">
      <c r="A14" s="320">
        <v>2100</v>
      </c>
      <c r="B14" s="317" t="s">
        <v>313</v>
      </c>
      <c r="C14" s="319">
        <v>839061.66</v>
      </c>
      <c r="D14" s="319">
        <v>5981.77</v>
      </c>
      <c r="E14" s="319">
        <v>845043.43</v>
      </c>
      <c r="F14" s="319">
        <v>728340.29</v>
      </c>
      <c r="G14" s="319">
        <v>728340.29</v>
      </c>
      <c r="H14" s="319">
        <v>116703.14000000001</v>
      </c>
    </row>
    <row r="15" spans="1:8" x14ac:dyDescent="0.25">
      <c r="A15" s="320">
        <v>2200</v>
      </c>
      <c r="B15" s="317" t="s">
        <v>314</v>
      </c>
      <c r="C15" s="319">
        <v>88172.7</v>
      </c>
      <c r="D15" s="319">
        <v>10196.950000000001</v>
      </c>
      <c r="E15" s="319">
        <v>98369.65</v>
      </c>
      <c r="F15" s="319">
        <v>77631.179999999993</v>
      </c>
      <c r="G15" s="319">
        <v>77631.179999999993</v>
      </c>
      <c r="H15" s="319">
        <v>20738.47</v>
      </c>
    </row>
    <row r="16" spans="1:8" x14ac:dyDescent="0.25">
      <c r="A16" s="320">
        <v>2300</v>
      </c>
      <c r="B16" s="317" t="s">
        <v>315</v>
      </c>
      <c r="C16" s="319">
        <v>0</v>
      </c>
      <c r="D16" s="319">
        <v>8000</v>
      </c>
      <c r="E16" s="319">
        <v>8000</v>
      </c>
      <c r="F16" s="319">
        <v>0</v>
      </c>
      <c r="G16" s="319">
        <v>0</v>
      </c>
      <c r="H16" s="319">
        <v>8000</v>
      </c>
    </row>
    <row r="17" spans="1:8" x14ac:dyDescent="0.25">
      <c r="A17" s="320">
        <v>2400</v>
      </c>
      <c r="B17" s="317" t="s">
        <v>316</v>
      </c>
      <c r="C17" s="319">
        <v>485267.98</v>
      </c>
      <c r="D17" s="319">
        <v>1805.97</v>
      </c>
      <c r="E17" s="319">
        <v>487073.94999999995</v>
      </c>
      <c r="F17" s="319">
        <v>413590.06</v>
      </c>
      <c r="G17" s="319">
        <v>413590.06</v>
      </c>
      <c r="H17" s="319">
        <v>73483.889999999956</v>
      </c>
    </row>
    <row r="18" spans="1:8" x14ac:dyDescent="0.25">
      <c r="A18" s="320">
        <v>2500</v>
      </c>
      <c r="B18" s="317" t="s">
        <v>317</v>
      </c>
      <c r="C18" s="319">
        <v>136309.34</v>
      </c>
      <c r="D18" s="319">
        <v>-1349.64</v>
      </c>
      <c r="E18" s="319">
        <v>134959.69999999998</v>
      </c>
      <c r="F18" s="319">
        <v>122882.82</v>
      </c>
      <c r="G18" s="319">
        <v>122882.82</v>
      </c>
      <c r="H18" s="319">
        <v>12076.879999999976</v>
      </c>
    </row>
    <row r="19" spans="1:8" x14ac:dyDescent="0.25">
      <c r="A19" s="320">
        <v>2600</v>
      </c>
      <c r="B19" s="317" t="s">
        <v>283</v>
      </c>
      <c r="C19" s="319">
        <v>1042322.56</v>
      </c>
      <c r="D19" s="319">
        <v>32712</v>
      </c>
      <c r="E19" s="319">
        <v>1075034.56</v>
      </c>
      <c r="F19" s="319">
        <v>671153.84</v>
      </c>
      <c r="G19" s="319">
        <v>671153.84</v>
      </c>
      <c r="H19" s="319">
        <v>403880.72000000009</v>
      </c>
    </row>
    <row r="20" spans="1:8" x14ac:dyDescent="0.25">
      <c r="A20" s="320">
        <v>2700</v>
      </c>
      <c r="B20" s="317" t="s">
        <v>318</v>
      </c>
      <c r="C20" s="319">
        <v>104588.2</v>
      </c>
      <c r="D20" s="319">
        <v>9272.7900000000009</v>
      </c>
      <c r="E20" s="319">
        <v>113860.98999999999</v>
      </c>
      <c r="F20" s="319">
        <v>86094.66</v>
      </c>
      <c r="G20" s="319">
        <v>86094.66</v>
      </c>
      <c r="H20" s="319">
        <v>27766.329999999987</v>
      </c>
    </row>
    <row r="21" spans="1:8" x14ac:dyDescent="0.25">
      <c r="A21" s="320">
        <v>2800</v>
      </c>
      <c r="B21" s="317" t="s">
        <v>319</v>
      </c>
      <c r="C21" s="319">
        <v>0</v>
      </c>
      <c r="D21" s="319">
        <v>0</v>
      </c>
      <c r="E21" s="319">
        <v>0</v>
      </c>
      <c r="F21" s="319">
        <v>0</v>
      </c>
      <c r="G21" s="319">
        <v>0</v>
      </c>
      <c r="H21" s="319">
        <v>0</v>
      </c>
    </row>
    <row r="22" spans="1:8" x14ac:dyDescent="0.25">
      <c r="A22" s="320">
        <v>2900</v>
      </c>
      <c r="B22" s="317" t="s">
        <v>320</v>
      </c>
      <c r="C22" s="319">
        <v>196026.28</v>
      </c>
      <c r="D22" s="319">
        <v>178136.2</v>
      </c>
      <c r="E22" s="319">
        <v>374162.48</v>
      </c>
      <c r="F22" s="319">
        <v>285707.23</v>
      </c>
      <c r="G22" s="319">
        <v>285707.23</v>
      </c>
      <c r="H22" s="319">
        <v>88455.25</v>
      </c>
    </row>
    <row r="23" spans="1:8" x14ac:dyDescent="0.25">
      <c r="A23" s="321" t="s">
        <v>284</v>
      </c>
      <c r="B23" s="313"/>
      <c r="C23" s="325">
        <v>19358763.630000003</v>
      </c>
      <c r="D23" s="325">
        <v>7060663.8799999999</v>
      </c>
      <c r="E23" s="325">
        <v>26419427.510000002</v>
      </c>
      <c r="F23" s="325">
        <v>20091462.5</v>
      </c>
      <c r="G23" s="325">
        <v>20091462.5</v>
      </c>
      <c r="H23" s="325">
        <v>6327965.0100000016</v>
      </c>
    </row>
    <row r="24" spans="1:8" x14ac:dyDescent="0.25">
      <c r="A24" s="320">
        <v>3100</v>
      </c>
      <c r="B24" s="317" t="s">
        <v>285</v>
      </c>
      <c r="C24" s="319">
        <v>2117102.2000000002</v>
      </c>
      <c r="D24" s="319">
        <v>1035393.62</v>
      </c>
      <c r="E24" s="319">
        <v>3152495.8200000003</v>
      </c>
      <c r="F24" s="319">
        <v>3062528.01</v>
      </c>
      <c r="G24" s="319">
        <v>3062528.01</v>
      </c>
      <c r="H24" s="319">
        <v>89967.810000000522</v>
      </c>
    </row>
    <row r="25" spans="1:8" x14ac:dyDescent="0.25">
      <c r="A25" s="320">
        <v>3200</v>
      </c>
      <c r="B25" s="317" t="s">
        <v>321</v>
      </c>
      <c r="C25" s="319">
        <v>713788</v>
      </c>
      <c r="D25" s="319">
        <v>-7322.22</v>
      </c>
      <c r="E25" s="319">
        <v>706465.78</v>
      </c>
      <c r="F25" s="319">
        <v>553102.43999999994</v>
      </c>
      <c r="G25" s="319">
        <v>553102.43999999994</v>
      </c>
      <c r="H25" s="319">
        <v>153363.34000000008</v>
      </c>
    </row>
    <row r="26" spans="1:8" x14ac:dyDescent="0.25">
      <c r="A26" s="320">
        <v>3300</v>
      </c>
      <c r="B26" s="317" t="s">
        <v>322</v>
      </c>
      <c r="C26" s="319">
        <v>5110408.8899999997</v>
      </c>
      <c r="D26" s="319">
        <v>-217037.22</v>
      </c>
      <c r="E26" s="319">
        <v>4893371.67</v>
      </c>
      <c r="F26" s="319">
        <v>4470763.8899999997</v>
      </c>
      <c r="G26" s="319">
        <v>4470763.8899999997</v>
      </c>
      <c r="H26" s="319">
        <v>422607.78000000026</v>
      </c>
    </row>
    <row r="27" spans="1:8" x14ac:dyDescent="0.25">
      <c r="A27" s="320">
        <v>3400</v>
      </c>
      <c r="B27" s="317" t="s">
        <v>323</v>
      </c>
      <c r="C27" s="319">
        <v>795909.52</v>
      </c>
      <c r="D27" s="319">
        <v>-304235.48</v>
      </c>
      <c r="E27" s="319">
        <v>491674.04000000004</v>
      </c>
      <c r="F27" s="319">
        <v>36450.79</v>
      </c>
      <c r="G27" s="319">
        <v>36450.79</v>
      </c>
      <c r="H27" s="319">
        <v>455223.25000000006</v>
      </c>
    </row>
    <row r="28" spans="1:8" x14ac:dyDescent="0.25">
      <c r="A28" s="320">
        <v>3500</v>
      </c>
      <c r="B28" s="317" t="s">
        <v>324</v>
      </c>
      <c r="C28" s="319">
        <v>6888501.3700000001</v>
      </c>
      <c r="D28" s="319">
        <v>5982181.5999999996</v>
      </c>
      <c r="E28" s="319">
        <v>12870682.969999999</v>
      </c>
      <c r="F28" s="319">
        <v>8290882.6600000001</v>
      </c>
      <c r="G28" s="319">
        <v>8290882.6600000001</v>
      </c>
      <c r="H28" s="319">
        <v>4579800.3099999987</v>
      </c>
    </row>
    <row r="29" spans="1:8" x14ac:dyDescent="0.25">
      <c r="A29" s="320">
        <v>3600</v>
      </c>
      <c r="B29" s="317" t="s">
        <v>325</v>
      </c>
      <c r="C29" s="319">
        <v>344499.72</v>
      </c>
      <c r="D29" s="319">
        <v>0</v>
      </c>
      <c r="E29" s="319">
        <v>344499.72</v>
      </c>
      <c r="F29" s="319">
        <v>294812.15000000002</v>
      </c>
      <c r="G29" s="319">
        <v>294812.15000000002</v>
      </c>
      <c r="H29" s="319">
        <v>49687.569999999949</v>
      </c>
    </row>
    <row r="30" spans="1:8" x14ac:dyDescent="0.25">
      <c r="A30" s="320">
        <v>3700</v>
      </c>
      <c r="B30" s="317" t="s">
        <v>326</v>
      </c>
      <c r="C30" s="319">
        <v>226015.74</v>
      </c>
      <c r="D30" s="319">
        <v>255186.07</v>
      </c>
      <c r="E30" s="319">
        <v>481201.81</v>
      </c>
      <c r="F30" s="319">
        <v>311096.34999999998</v>
      </c>
      <c r="G30" s="319">
        <v>311096.34999999998</v>
      </c>
      <c r="H30" s="319">
        <v>170105.46000000002</v>
      </c>
    </row>
    <row r="31" spans="1:8" x14ac:dyDescent="0.25">
      <c r="A31" s="320">
        <v>3800</v>
      </c>
      <c r="B31" s="317" t="s">
        <v>286</v>
      </c>
      <c r="C31" s="319">
        <v>67599.179999999993</v>
      </c>
      <c r="D31" s="319">
        <v>282118.96999999997</v>
      </c>
      <c r="E31" s="319">
        <v>349718.14999999997</v>
      </c>
      <c r="F31" s="319">
        <v>244888.38</v>
      </c>
      <c r="G31" s="319">
        <v>244888.38</v>
      </c>
      <c r="H31" s="319">
        <v>104829.76999999996</v>
      </c>
    </row>
    <row r="32" spans="1:8" x14ac:dyDescent="0.25">
      <c r="A32" s="320">
        <v>3900</v>
      </c>
      <c r="B32" s="317" t="s">
        <v>257</v>
      </c>
      <c r="C32" s="319">
        <v>3094939.01</v>
      </c>
      <c r="D32" s="319">
        <v>34378.54</v>
      </c>
      <c r="E32" s="319">
        <v>3129317.55</v>
      </c>
      <c r="F32" s="319">
        <v>2826937.83</v>
      </c>
      <c r="G32" s="319">
        <v>2826937.83</v>
      </c>
      <c r="H32" s="319">
        <v>302379.71999999974</v>
      </c>
    </row>
    <row r="33" spans="1:8" x14ac:dyDescent="0.25">
      <c r="A33" s="321" t="s">
        <v>327</v>
      </c>
      <c r="B33" s="313"/>
      <c r="C33" s="325">
        <v>600000</v>
      </c>
      <c r="D33" s="325">
        <v>1540123.09</v>
      </c>
      <c r="E33" s="325">
        <v>2140123.09</v>
      </c>
      <c r="F33" s="325">
        <v>2118936.2000000002</v>
      </c>
      <c r="G33" s="325">
        <v>2118936.2000000002</v>
      </c>
      <c r="H33" s="325">
        <v>21186.889999999665</v>
      </c>
    </row>
    <row r="34" spans="1:8" x14ac:dyDescent="0.25">
      <c r="A34" s="320">
        <v>4100</v>
      </c>
      <c r="B34" s="317" t="s">
        <v>328</v>
      </c>
      <c r="C34" s="319">
        <v>0</v>
      </c>
      <c r="D34" s="319">
        <v>0</v>
      </c>
      <c r="E34" s="319">
        <v>0</v>
      </c>
      <c r="F34" s="319">
        <v>0</v>
      </c>
      <c r="G34" s="319">
        <v>0</v>
      </c>
      <c r="H34" s="319">
        <v>0</v>
      </c>
    </row>
    <row r="35" spans="1:8" hidden="1" x14ac:dyDescent="0.25">
      <c r="A35" s="320">
        <v>4200</v>
      </c>
      <c r="B35" s="317" t="s">
        <v>329</v>
      </c>
      <c r="C35" s="319">
        <v>0</v>
      </c>
      <c r="D35" s="319">
        <v>0</v>
      </c>
      <c r="E35" s="319">
        <v>0</v>
      </c>
      <c r="F35" s="319">
        <v>0</v>
      </c>
      <c r="G35" s="319">
        <v>0</v>
      </c>
      <c r="H35" s="319">
        <v>0</v>
      </c>
    </row>
    <row r="36" spans="1:8" hidden="1" x14ac:dyDescent="0.25">
      <c r="A36" s="320">
        <v>4300</v>
      </c>
      <c r="B36" s="317" t="s">
        <v>287</v>
      </c>
      <c r="C36" s="319">
        <v>0</v>
      </c>
      <c r="D36" s="319">
        <v>0</v>
      </c>
      <c r="E36" s="319">
        <v>0</v>
      </c>
      <c r="F36" s="319">
        <v>0</v>
      </c>
      <c r="G36" s="319">
        <v>0</v>
      </c>
      <c r="H36" s="319">
        <v>0</v>
      </c>
    </row>
    <row r="37" spans="1:8" x14ac:dyDescent="0.25">
      <c r="A37" s="320">
        <v>4400</v>
      </c>
      <c r="B37" s="317" t="s">
        <v>330</v>
      </c>
      <c r="C37" s="319">
        <v>600000</v>
      </c>
      <c r="D37" s="319">
        <v>1540123.09</v>
      </c>
      <c r="E37" s="319">
        <v>2140123.09</v>
      </c>
      <c r="F37" s="319">
        <v>2118936.2000000002</v>
      </c>
      <c r="G37" s="319">
        <v>2118936.2000000002</v>
      </c>
      <c r="H37" s="319">
        <v>21186.889999999665</v>
      </c>
    </row>
    <row r="38" spans="1:8" x14ac:dyDescent="0.25">
      <c r="A38" s="320">
        <v>4500</v>
      </c>
      <c r="B38" s="317" t="s">
        <v>331</v>
      </c>
      <c r="C38" s="319">
        <v>0</v>
      </c>
      <c r="D38" s="319">
        <v>0</v>
      </c>
      <c r="E38" s="319">
        <v>0</v>
      </c>
      <c r="F38" s="319">
        <v>0</v>
      </c>
      <c r="G38" s="319">
        <v>0</v>
      </c>
      <c r="H38" s="319">
        <v>0</v>
      </c>
    </row>
    <row r="39" spans="1:8" hidden="1" x14ac:dyDescent="0.25">
      <c r="A39" s="320">
        <v>4600</v>
      </c>
      <c r="B39" s="317" t="s">
        <v>332</v>
      </c>
      <c r="C39" s="319">
        <v>0</v>
      </c>
      <c r="D39" s="319">
        <v>0</v>
      </c>
      <c r="E39" s="319">
        <v>0</v>
      </c>
      <c r="F39" s="319">
        <v>0</v>
      </c>
      <c r="G39" s="319">
        <v>0</v>
      </c>
      <c r="H39" s="319">
        <v>0</v>
      </c>
    </row>
    <row r="40" spans="1:8" hidden="1" x14ac:dyDescent="0.25">
      <c r="A40" s="320">
        <v>4700</v>
      </c>
      <c r="B40" s="317" t="s">
        <v>333</v>
      </c>
      <c r="C40" s="319">
        <v>0</v>
      </c>
      <c r="D40" s="319">
        <v>0</v>
      </c>
      <c r="E40" s="319">
        <v>0</v>
      </c>
      <c r="F40" s="319">
        <v>0</v>
      </c>
      <c r="G40" s="319">
        <v>0</v>
      </c>
      <c r="H40" s="319">
        <v>0</v>
      </c>
    </row>
    <row r="41" spans="1:8" hidden="1" x14ac:dyDescent="0.25">
      <c r="A41" s="320">
        <v>4800</v>
      </c>
      <c r="B41" s="317" t="s">
        <v>334</v>
      </c>
      <c r="C41" s="319">
        <v>0</v>
      </c>
      <c r="D41" s="319">
        <v>0</v>
      </c>
      <c r="E41" s="319">
        <v>0</v>
      </c>
      <c r="F41" s="319">
        <v>0</v>
      </c>
      <c r="G41" s="319">
        <v>0</v>
      </c>
      <c r="H41" s="319">
        <v>0</v>
      </c>
    </row>
    <row r="42" spans="1:8" hidden="1" x14ac:dyDescent="0.25">
      <c r="A42" s="320">
        <v>4900</v>
      </c>
      <c r="B42" s="317" t="s">
        <v>335</v>
      </c>
      <c r="C42" s="319">
        <v>0</v>
      </c>
      <c r="D42" s="319">
        <v>0</v>
      </c>
      <c r="E42" s="319">
        <v>0</v>
      </c>
      <c r="F42" s="319">
        <v>0</v>
      </c>
      <c r="G42" s="319">
        <v>0</v>
      </c>
      <c r="H42" s="319">
        <v>0</v>
      </c>
    </row>
    <row r="43" spans="1:8" x14ac:dyDescent="0.25">
      <c r="A43" s="321" t="s">
        <v>336</v>
      </c>
      <c r="B43" s="313"/>
      <c r="C43" s="325">
        <v>0</v>
      </c>
      <c r="D43" s="325">
        <v>3052545.88</v>
      </c>
      <c r="E43" s="325">
        <v>3052545.88</v>
      </c>
      <c r="F43" s="325">
        <v>1399863.1900000002</v>
      </c>
      <c r="G43" s="325">
        <v>1399863.1900000002</v>
      </c>
      <c r="H43" s="325">
        <v>1652682.6899999997</v>
      </c>
    </row>
    <row r="44" spans="1:8" x14ac:dyDescent="0.25">
      <c r="A44" s="320">
        <v>5100</v>
      </c>
      <c r="B44" s="317" t="s">
        <v>337</v>
      </c>
      <c r="C44" s="319">
        <v>0</v>
      </c>
      <c r="D44" s="319">
        <v>2846545.88</v>
      </c>
      <c r="E44" s="319">
        <v>2846545.88</v>
      </c>
      <c r="F44" s="319">
        <v>1349356.85</v>
      </c>
      <c r="G44" s="319">
        <v>1349356.85</v>
      </c>
      <c r="H44" s="319">
        <v>1497189.0299999998</v>
      </c>
    </row>
    <row r="45" spans="1:8" x14ac:dyDescent="0.25">
      <c r="A45" s="320">
        <v>5200</v>
      </c>
      <c r="B45" s="317" t="s">
        <v>338</v>
      </c>
      <c r="C45" s="319">
        <v>0</v>
      </c>
      <c r="D45" s="319">
        <v>55000</v>
      </c>
      <c r="E45" s="319">
        <v>55000</v>
      </c>
      <c r="F45" s="319">
        <v>41296.44</v>
      </c>
      <c r="G45" s="319">
        <v>41296.44</v>
      </c>
      <c r="H45" s="319">
        <v>13703.559999999998</v>
      </c>
    </row>
    <row r="46" spans="1:8" x14ac:dyDescent="0.25">
      <c r="A46" s="320">
        <v>5300</v>
      </c>
      <c r="B46" s="317" t="s">
        <v>339</v>
      </c>
      <c r="C46" s="319">
        <v>0</v>
      </c>
      <c r="D46" s="319">
        <v>5000</v>
      </c>
      <c r="E46" s="319">
        <v>5000</v>
      </c>
      <c r="F46" s="319">
        <v>2084.6</v>
      </c>
      <c r="G46" s="319">
        <v>2084.6</v>
      </c>
      <c r="H46" s="319">
        <v>2915.4</v>
      </c>
    </row>
    <row r="47" spans="1:8" x14ac:dyDescent="0.25">
      <c r="A47" s="320">
        <v>5400</v>
      </c>
      <c r="B47" s="317" t="s">
        <v>340</v>
      </c>
      <c r="C47" s="319">
        <v>0</v>
      </c>
      <c r="D47" s="319">
        <v>0</v>
      </c>
      <c r="E47" s="319">
        <v>0</v>
      </c>
      <c r="F47" s="319">
        <v>0</v>
      </c>
      <c r="G47" s="319">
        <v>0</v>
      </c>
      <c r="H47" s="319">
        <v>0</v>
      </c>
    </row>
    <row r="48" spans="1:8" x14ac:dyDescent="0.25">
      <c r="A48" s="320">
        <v>5500</v>
      </c>
      <c r="B48" s="317" t="s">
        <v>341</v>
      </c>
      <c r="C48" s="319">
        <v>0</v>
      </c>
      <c r="D48" s="319">
        <v>0</v>
      </c>
      <c r="E48" s="319">
        <v>0</v>
      </c>
      <c r="F48" s="319">
        <v>0</v>
      </c>
      <c r="G48" s="319">
        <v>0</v>
      </c>
      <c r="H48" s="319">
        <v>0</v>
      </c>
    </row>
    <row r="49" spans="1:8" x14ac:dyDescent="0.25">
      <c r="A49" s="320">
        <v>5600</v>
      </c>
      <c r="B49" s="317" t="s">
        <v>342</v>
      </c>
      <c r="C49" s="319">
        <v>0</v>
      </c>
      <c r="D49" s="319">
        <v>146000</v>
      </c>
      <c r="E49" s="319">
        <v>146000</v>
      </c>
      <c r="F49" s="319">
        <v>7125.3</v>
      </c>
      <c r="G49" s="319">
        <v>7125.3</v>
      </c>
      <c r="H49" s="319">
        <v>138874.70000000001</v>
      </c>
    </row>
    <row r="50" spans="1:8" x14ac:dyDescent="0.25">
      <c r="A50" s="320">
        <v>5700</v>
      </c>
      <c r="B50" s="317" t="s">
        <v>343</v>
      </c>
      <c r="C50" s="319">
        <v>0</v>
      </c>
      <c r="D50" s="319">
        <v>0</v>
      </c>
      <c r="E50" s="319">
        <v>0</v>
      </c>
      <c r="F50" s="319">
        <v>0</v>
      </c>
      <c r="G50" s="319">
        <v>0</v>
      </c>
      <c r="H50" s="319">
        <v>0</v>
      </c>
    </row>
    <row r="51" spans="1:8" x14ac:dyDescent="0.25">
      <c r="A51" s="320">
        <v>5800</v>
      </c>
      <c r="B51" s="317" t="s">
        <v>344</v>
      </c>
      <c r="C51" s="319">
        <v>0</v>
      </c>
      <c r="D51" s="319">
        <v>0</v>
      </c>
      <c r="E51" s="319">
        <v>0</v>
      </c>
      <c r="F51" s="319">
        <v>0</v>
      </c>
      <c r="G51" s="319">
        <v>0</v>
      </c>
      <c r="H51" s="319">
        <v>0</v>
      </c>
    </row>
    <row r="52" spans="1:8" x14ac:dyDescent="0.25">
      <c r="A52" s="320">
        <v>5900</v>
      </c>
      <c r="B52" s="317" t="s">
        <v>345</v>
      </c>
      <c r="C52" s="319">
        <v>0</v>
      </c>
      <c r="D52" s="319">
        <v>0</v>
      </c>
      <c r="E52" s="319">
        <v>0</v>
      </c>
      <c r="F52" s="319">
        <v>0</v>
      </c>
      <c r="G52" s="319">
        <v>0</v>
      </c>
      <c r="H52" s="319">
        <v>0</v>
      </c>
    </row>
    <row r="53" spans="1:8" x14ac:dyDescent="0.25">
      <c r="A53" s="321" t="s">
        <v>346</v>
      </c>
      <c r="B53" s="313"/>
      <c r="C53" s="325">
        <v>0</v>
      </c>
      <c r="D53" s="325">
        <v>0</v>
      </c>
      <c r="E53" s="325">
        <v>0</v>
      </c>
      <c r="F53" s="325">
        <v>0</v>
      </c>
      <c r="G53" s="325">
        <v>0</v>
      </c>
      <c r="H53" s="325">
        <v>0</v>
      </c>
    </row>
    <row r="54" spans="1:8" x14ac:dyDescent="0.25">
      <c r="A54" s="320">
        <v>6100</v>
      </c>
      <c r="B54" s="317" t="s">
        <v>347</v>
      </c>
      <c r="C54" s="319">
        <v>0</v>
      </c>
      <c r="D54" s="319">
        <v>0</v>
      </c>
      <c r="E54" s="319">
        <v>0</v>
      </c>
      <c r="F54" s="319">
        <v>0</v>
      </c>
      <c r="G54" s="319">
        <v>0</v>
      </c>
      <c r="H54" s="319">
        <v>0</v>
      </c>
    </row>
    <row r="55" spans="1:8" hidden="1" x14ac:dyDescent="0.25">
      <c r="A55" s="320">
        <v>6200</v>
      </c>
      <c r="B55" s="317" t="s">
        <v>348</v>
      </c>
      <c r="C55" s="319">
        <v>0</v>
      </c>
      <c r="D55" s="319">
        <v>0</v>
      </c>
      <c r="E55" s="319">
        <v>0</v>
      </c>
      <c r="F55" s="319">
        <v>0</v>
      </c>
      <c r="G55" s="319">
        <v>0</v>
      </c>
      <c r="H55" s="319">
        <v>0</v>
      </c>
    </row>
    <row r="56" spans="1:8" hidden="1" x14ac:dyDescent="0.25">
      <c r="A56" s="320">
        <v>6300</v>
      </c>
      <c r="B56" s="317" t="s">
        <v>349</v>
      </c>
      <c r="C56" s="319">
        <v>0</v>
      </c>
      <c r="D56" s="319">
        <v>0</v>
      </c>
      <c r="E56" s="319">
        <v>0</v>
      </c>
      <c r="F56" s="319">
        <v>0</v>
      </c>
      <c r="G56" s="319">
        <v>0</v>
      </c>
      <c r="H56" s="319">
        <v>0</v>
      </c>
    </row>
    <row r="57" spans="1:8" x14ac:dyDescent="0.25">
      <c r="A57" s="321" t="s">
        <v>350</v>
      </c>
      <c r="B57" s="313"/>
      <c r="C57" s="325">
        <v>0</v>
      </c>
      <c r="D57" s="325">
        <v>0</v>
      </c>
      <c r="E57" s="325">
        <v>0</v>
      </c>
      <c r="F57" s="325">
        <v>0</v>
      </c>
      <c r="G57" s="325">
        <v>0</v>
      </c>
      <c r="H57" s="325">
        <v>0</v>
      </c>
    </row>
    <row r="58" spans="1:8" x14ac:dyDescent="0.25">
      <c r="A58" s="320">
        <v>7100</v>
      </c>
      <c r="B58" s="317" t="s">
        <v>351</v>
      </c>
      <c r="C58" s="319">
        <v>0</v>
      </c>
      <c r="D58" s="319">
        <v>0</v>
      </c>
      <c r="E58" s="319">
        <v>0</v>
      </c>
      <c r="F58" s="319">
        <v>0</v>
      </c>
      <c r="G58" s="319">
        <v>0</v>
      </c>
      <c r="H58" s="319">
        <v>0</v>
      </c>
    </row>
    <row r="59" spans="1:8" hidden="1" x14ac:dyDescent="0.25">
      <c r="A59" s="320">
        <v>7200</v>
      </c>
      <c r="B59" s="317" t="s">
        <v>352</v>
      </c>
      <c r="C59" s="319">
        <v>0</v>
      </c>
      <c r="D59" s="319">
        <v>0</v>
      </c>
      <c r="E59" s="319">
        <v>0</v>
      </c>
      <c r="F59" s="319">
        <v>0</v>
      </c>
      <c r="G59" s="319">
        <v>0</v>
      </c>
      <c r="H59" s="319">
        <v>0</v>
      </c>
    </row>
    <row r="60" spans="1:8" hidden="1" x14ac:dyDescent="0.25">
      <c r="A60" s="320">
        <v>7300</v>
      </c>
      <c r="B60" s="317" t="s">
        <v>353</v>
      </c>
      <c r="C60" s="319">
        <v>0</v>
      </c>
      <c r="D60" s="319">
        <v>0</v>
      </c>
      <c r="E60" s="319">
        <v>0</v>
      </c>
      <c r="F60" s="319">
        <v>0</v>
      </c>
      <c r="G60" s="319">
        <v>0</v>
      </c>
      <c r="H60" s="319">
        <v>0</v>
      </c>
    </row>
    <row r="61" spans="1:8" hidden="1" x14ac:dyDescent="0.25">
      <c r="A61" s="320">
        <v>7400</v>
      </c>
      <c r="B61" s="317" t="s">
        <v>354</v>
      </c>
      <c r="C61" s="319">
        <v>0</v>
      </c>
      <c r="D61" s="319">
        <v>0</v>
      </c>
      <c r="E61" s="319">
        <v>0</v>
      </c>
      <c r="F61" s="319">
        <v>0</v>
      </c>
      <c r="G61" s="319">
        <v>0</v>
      </c>
      <c r="H61" s="319">
        <v>0</v>
      </c>
    </row>
    <row r="62" spans="1:8" hidden="1" x14ac:dyDescent="0.25">
      <c r="A62" s="320">
        <v>7500</v>
      </c>
      <c r="B62" s="317" t="s">
        <v>355</v>
      </c>
      <c r="C62" s="319">
        <v>0</v>
      </c>
      <c r="D62" s="319">
        <v>0</v>
      </c>
      <c r="E62" s="319">
        <v>0</v>
      </c>
      <c r="F62" s="319">
        <v>0</v>
      </c>
      <c r="G62" s="319">
        <v>0</v>
      </c>
      <c r="H62" s="319">
        <v>0</v>
      </c>
    </row>
    <row r="63" spans="1:8" hidden="1" x14ac:dyDescent="0.25">
      <c r="A63" s="320">
        <v>7600</v>
      </c>
      <c r="B63" s="317" t="s">
        <v>356</v>
      </c>
      <c r="C63" s="319">
        <v>0</v>
      </c>
      <c r="D63" s="319">
        <v>0</v>
      </c>
      <c r="E63" s="319">
        <v>0</v>
      </c>
      <c r="F63" s="319">
        <v>0</v>
      </c>
      <c r="G63" s="319">
        <v>0</v>
      </c>
      <c r="H63" s="319">
        <v>0</v>
      </c>
    </row>
    <row r="64" spans="1:8" x14ac:dyDescent="0.25">
      <c r="A64" s="320">
        <v>7900</v>
      </c>
      <c r="B64" s="317" t="s">
        <v>357</v>
      </c>
      <c r="C64" s="319">
        <v>0</v>
      </c>
      <c r="D64" s="319">
        <v>0</v>
      </c>
      <c r="E64" s="319">
        <v>0</v>
      </c>
      <c r="F64" s="319">
        <v>0</v>
      </c>
      <c r="G64" s="319">
        <v>0</v>
      </c>
      <c r="H64" s="319">
        <v>0</v>
      </c>
    </row>
    <row r="65" spans="1:8" x14ac:dyDescent="0.25">
      <c r="A65" s="321" t="s">
        <v>358</v>
      </c>
      <c r="B65" s="313"/>
      <c r="C65" s="325">
        <v>0</v>
      </c>
      <c r="D65" s="325">
        <v>0</v>
      </c>
      <c r="E65" s="325">
        <v>0</v>
      </c>
      <c r="F65" s="325">
        <v>0</v>
      </c>
      <c r="G65" s="325">
        <v>0</v>
      </c>
      <c r="H65" s="325">
        <v>0</v>
      </c>
    </row>
    <row r="66" spans="1:8" x14ac:dyDescent="0.25">
      <c r="A66" s="320">
        <v>8100</v>
      </c>
      <c r="B66" s="317" t="s">
        <v>359</v>
      </c>
      <c r="C66" s="319">
        <v>0</v>
      </c>
      <c r="D66" s="319">
        <v>0</v>
      </c>
      <c r="E66" s="319">
        <v>0</v>
      </c>
      <c r="F66" s="319">
        <v>0</v>
      </c>
      <c r="G66" s="319">
        <v>0</v>
      </c>
      <c r="H66" s="319">
        <v>0</v>
      </c>
    </row>
    <row r="67" spans="1:8" x14ac:dyDescent="0.25">
      <c r="A67" s="320">
        <v>8300</v>
      </c>
      <c r="B67" s="317" t="s">
        <v>360</v>
      </c>
      <c r="C67" s="319">
        <v>0</v>
      </c>
      <c r="D67" s="319">
        <v>0</v>
      </c>
      <c r="E67" s="319">
        <v>0</v>
      </c>
      <c r="F67" s="319">
        <v>0</v>
      </c>
      <c r="G67" s="319">
        <v>0</v>
      </c>
      <c r="H67" s="319">
        <v>0</v>
      </c>
    </row>
    <row r="68" spans="1:8" x14ac:dyDescent="0.25">
      <c r="A68" s="320">
        <v>8500</v>
      </c>
      <c r="B68" s="317" t="s">
        <v>361</v>
      </c>
      <c r="C68" s="319">
        <v>0</v>
      </c>
      <c r="D68" s="319">
        <v>0</v>
      </c>
      <c r="E68" s="319">
        <v>0</v>
      </c>
      <c r="F68" s="319">
        <v>0</v>
      </c>
      <c r="G68" s="319">
        <v>0</v>
      </c>
      <c r="H68" s="319">
        <v>0</v>
      </c>
    </row>
    <row r="69" spans="1:8" x14ac:dyDescent="0.25">
      <c r="A69" s="321" t="s">
        <v>362</v>
      </c>
      <c r="B69" s="313"/>
      <c r="C69" s="325">
        <v>0</v>
      </c>
      <c r="D69" s="325">
        <v>0</v>
      </c>
      <c r="E69" s="325">
        <v>0</v>
      </c>
      <c r="F69" s="325">
        <v>0</v>
      </c>
      <c r="G69" s="325">
        <v>0</v>
      </c>
      <c r="H69" s="325">
        <v>0</v>
      </c>
    </row>
    <row r="70" spans="1:8" x14ac:dyDescent="0.25">
      <c r="A70" s="320">
        <v>9100</v>
      </c>
      <c r="B70" s="317" t="s">
        <v>363</v>
      </c>
      <c r="C70" s="319">
        <v>0</v>
      </c>
      <c r="D70" s="319">
        <v>0</v>
      </c>
      <c r="E70" s="319">
        <v>0</v>
      </c>
      <c r="F70" s="319">
        <v>0</v>
      </c>
      <c r="G70" s="319">
        <v>0</v>
      </c>
      <c r="H70" s="319">
        <v>0</v>
      </c>
    </row>
    <row r="71" spans="1:8" hidden="1" x14ac:dyDescent="0.25">
      <c r="A71" s="320">
        <v>9200</v>
      </c>
      <c r="B71" s="317" t="s">
        <v>364</v>
      </c>
      <c r="C71" s="319">
        <v>0</v>
      </c>
      <c r="D71" s="319">
        <v>0</v>
      </c>
      <c r="E71" s="319">
        <v>0</v>
      </c>
      <c r="F71" s="319">
        <v>0</v>
      </c>
      <c r="G71" s="319">
        <v>0</v>
      </c>
      <c r="H71" s="319">
        <v>0</v>
      </c>
    </row>
    <row r="72" spans="1:8" hidden="1" x14ac:dyDescent="0.25">
      <c r="A72" s="320">
        <v>9300</v>
      </c>
      <c r="B72" s="317" t="s">
        <v>365</v>
      </c>
      <c r="C72" s="319">
        <v>0</v>
      </c>
      <c r="D72" s="319">
        <v>0</v>
      </c>
      <c r="E72" s="319">
        <v>0</v>
      </c>
      <c r="F72" s="319">
        <v>0</v>
      </c>
      <c r="G72" s="319">
        <v>0</v>
      </c>
      <c r="H72" s="319">
        <v>0</v>
      </c>
    </row>
    <row r="73" spans="1:8" hidden="1" x14ac:dyDescent="0.25">
      <c r="A73" s="320">
        <v>9400</v>
      </c>
      <c r="B73" s="317" t="s">
        <v>366</v>
      </c>
      <c r="C73" s="319">
        <v>0</v>
      </c>
      <c r="D73" s="319">
        <v>0</v>
      </c>
      <c r="E73" s="319">
        <v>0</v>
      </c>
      <c r="F73" s="319">
        <v>0</v>
      </c>
      <c r="G73" s="319">
        <v>0</v>
      </c>
      <c r="H73" s="319">
        <v>0</v>
      </c>
    </row>
    <row r="74" spans="1:8" hidden="1" x14ac:dyDescent="0.25">
      <c r="A74" s="320">
        <v>9500</v>
      </c>
      <c r="B74" s="317" t="s">
        <v>367</v>
      </c>
      <c r="C74" s="319">
        <v>0</v>
      </c>
      <c r="D74" s="319">
        <v>0</v>
      </c>
      <c r="E74" s="319">
        <v>0</v>
      </c>
      <c r="F74" s="319">
        <v>0</v>
      </c>
      <c r="G74" s="319">
        <v>0</v>
      </c>
      <c r="H74" s="319">
        <v>0</v>
      </c>
    </row>
    <row r="75" spans="1:8" hidden="1" x14ac:dyDescent="0.25">
      <c r="A75" s="320">
        <v>9600</v>
      </c>
      <c r="B75" s="317" t="s">
        <v>368</v>
      </c>
      <c r="C75" s="319">
        <v>0</v>
      </c>
      <c r="D75" s="319">
        <v>0</v>
      </c>
      <c r="E75" s="319">
        <v>0</v>
      </c>
      <c r="F75" s="319">
        <v>0</v>
      </c>
      <c r="G75" s="319">
        <v>0</v>
      </c>
      <c r="H75" s="319">
        <v>0</v>
      </c>
    </row>
    <row r="76" spans="1:8" x14ac:dyDescent="0.25">
      <c r="A76" s="323">
        <v>9900</v>
      </c>
      <c r="B76" s="318" t="s">
        <v>369</v>
      </c>
      <c r="C76" s="326">
        <v>0</v>
      </c>
      <c r="D76" s="326">
        <v>0</v>
      </c>
      <c r="E76" s="326">
        <v>0</v>
      </c>
      <c r="F76" s="326">
        <v>0</v>
      </c>
      <c r="G76" s="326">
        <v>0</v>
      </c>
      <c r="H76" s="326">
        <v>0</v>
      </c>
    </row>
    <row r="77" spans="1:8" x14ac:dyDescent="0.25">
      <c r="A77" s="314"/>
      <c r="B77" s="322" t="s">
        <v>202</v>
      </c>
      <c r="C77" s="327">
        <v>105279655.56</v>
      </c>
      <c r="D77" s="327">
        <v>18437949.050000001</v>
      </c>
      <c r="E77" s="327">
        <v>123717604.61000001</v>
      </c>
      <c r="F77" s="327">
        <v>104832667.53</v>
      </c>
      <c r="G77" s="327">
        <v>104832667.53</v>
      </c>
      <c r="H77" s="327">
        <v>18884937.080000006</v>
      </c>
    </row>
    <row r="79" spans="1:8" x14ac:dyDescent="0.25">
      <c r="A79" s="312" t="s">
        <v>410</v>
      </c>
      <c r="B79" s="311"/>
      <c r="C79" s="311"/>
      <c r="D79" s="311"/>
      <c r="E79" s="311"/>
      <c r="F79" s="311"/>
      <c r="G79" s="311"/>
      <c r="H79" s="311"/>
    </row>
    <row r="87" spans="2:7" x14ac:dyDescent="0.25">
      <c r="B87" s="432" t="s">
        <v>388</v>
      </c>
      <c r="C87" s="432"/>
      <c r="D87" s="53"/>
      <c r="E87" s="427"/>
      <c r="F87" s="427"/>
      <c r="G87" s="427"/>
    </row>
    <row r="88" spans="2:7" x14ac:dyDescent="0.25">
      <c r="B88" s="378" t="s">
        <v>391</v>
      </c>
      <c r="C88" s="378"/>
      <c r="D88" s="53"/>
      <c r="E88" s="378" t="s">
        <v>494</v>
      </c>
      <c r="F88" s="378"/>
      <c r="G88" s="378"/>
    </row>
    <row r="89" spans="2:7" x14ac:dyDescent="0.25">
      <c r="B89" s="378" t="s">
        <v>394</v>
      </c>
      <c r="C89" s="378"/>
      <c r="D89" s="53"/>
      <c r="E89" s="431" t="s">
        <v>496</v>
      </c>
      <c r="F89" s="431"/>
      <c r="G89" s="431"/>
    </row>
  </sheetData>
  <mergeCells count="10">
    <mergeCell ref="B88:C88"/>
    <mergeCell ref="E88:G88"/>
    <mergeCell ref="B89:C89"/>
    <mergeCell ref="E89:G89"/>
    <mergeCell ref="A1:H1"/>
    <mergeCell ref="C2:G2"/>
    <mergeCell ref="H2:H3"/>
    <mergeCell ref="A2:B4"/>
    <mergeCell ref="B87:C87"/>
    <mergeCell ref="E87:G87"/>
  </mergeCells>
  <printOptions horizontalCentered="1"/>
  <pageMargins left="0.70866141732283472" right="0.70866141732283472" top="0.74803149606299213" bottom="0.74803149606299213" header="0.31496062992125984" footer="0.31496062992125984"/>
  <pageSetup scale="46"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workbookViewId="0">
      <selection activeCell="H21" sqref="H21"/>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28" t="s">
        <v>506</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06">
        <v>105279655.56</v>
      </c>
      <c r="D6" s="328">
        <v>15385403.17</v>
      </c>
      <c r="E6" s="73">
        <f>C6+D6</f>
        <v>120665058.73</v>
      </c>
      <c r="F6" s="330">
        <v>103432804.34</v>
      </c>
      <c r="G6" s="331">
        <v>103432804.34</v>
      </c>
      <c r="H6" s="73">
        <f>E6-F6</f>
        <v>17232254.390000001</v>
      </c>
    </row>
    <row r="7" spans="1:8" x14ac:dyDescent="0.2">
      <c r="A7" s="56"/>
      <c r="B7" s="71"/>
      <c r="C7" s="200"/>
      <c r="D7" s="293"/>
      <c r="E7" s="73"/>
      <c r="F7" s="196"/>
      <c r="G7" s="303"/>
      <c r="H7" s="73"/>
    </row>
    <row r="8" spans="1:8" x14ac:dyDescent="0.2">
      <c r="A8" s="56"/>
      <c r="B8" s="71" t="s">
        <v>280</v>
      </c>
      <c r="C8" s="200">
        <v>0</v>
      </c>
      <c r="D8" s="329">
        <v>3052545.88</v>
      </c>
      <c r="E8" s="73">
        <f>C8+D8</f>
        <v>3052545.88</v>
      </c>
      <c r="F8" s="332">
        <v>1399863.19</v>
      </c>
      <c r="G8" s="333">
        <v>1399863.19</v>
      </c>
      <c r="H8" s="73">
        <f>E8-F8</f>
        <v>1652682.69</v>
      </c>
    </row>
    <row r="9" spans="1:8" x14ac:dyDescent="0.2">
      <c r="A9" s="56"/>
      <c r="B9" s="71"/>
      <c r="C9" s="73"/>
      <c r="D9" s="142"/>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105279655.56</v>
      </c>
      <c r="D16" s="60">
        <f>D6+D8</f>
        <v>18437949.050000001</v>
      </c>
      <c r="E16" s="60">
        <f t="shared" ref="E16:H16" si="0">E6+E8</f>
        <v>123717604.61</v>
      </c>
      <c r="F16" s="60">
        <f t="shared" si="0"/>
        <v>104832667.53</v>
      </c>
      <c r="G16" s="60">
        <f t="shared" si="0"/>
        <v>104832667.53</v>
      </c>
      <c r="H16" s="60">
        <f t="shared" si="0"/>
        <v>18884937.080000002</v>
      </c>
    </row>
    <row r="18" spans="1:8" x14ac:dyDescent="0.2">
      <c r="A18" s="61" t="s">
        <v>203</v>
      </c>
      <c r="B18" s="61"/>
      <c r="C18" s="61"/>
      <c r="D18" s="61"/>
      <c r="E18" s="61"/>
      <c r="F18" s="61"/>
      <c r="G18" s="61"/>
      <c r="H18" s="61"/>
    </row>
    <row r="25" spans="1:8" x14ac:dyDescent="0.2">
      <c r="B25" s="432" t="s">
        <v>388</v>
      </c>
      <c r="C25" s="432"/>
      <c r="E25" s="427"/>
      <c r="F25" s="427"/>
      <c r="G25" s="427"/>
    </row>
    <row r="26" spans="1:8" x14ac:dyDescent="0.2">
      <c r="B26" s="378" t="s">
        <v>391</v>
      </c>
      <c r="C26" s="378"/>
      <c r="E26" s="378" t="s">
        <v>494</v>
      </c>
      <c r="F26" s="378"/>
      <c r="G26" s="378"/>
    </row>
    <row r="27" spans="1:8" ht="14.45" customHeight="1" x14ac:dyDescent="0.2">
      <c r="B27" s="378" t="s">
        <v>394</v>
      </c>
      <c r="C27" s="378"/>
      <c r="E27" s="431" t="s">
        <v>496</v>
      </c>
      <c r="F27" s="431"/>
      <c r="G27" s="431"/>
      <c r="H27" s="195"/>
    </row>
    <row r="33" spans="6:8" x14ac:dyDescent="0.2">
      <c r="F33" s="378"/>
      <c r="G33" s="378"/>
      <c r="H33" s="378"/>
    </row>
  </sheetData>
  <sheetProtection formatCells="0" formatColumns="0" formatRows="0" autoFilter="0"/>
  <mergeCells count="11">
    <mergeCell ref="A1:H1"/>
    <mergeCell ref="A2:B4"/>
    <mergeCell ref="C2:G2"/>
    <mergeCell ref="H2:H3"/>
    <mergeCell ref="B26:C26"/>
    <mergeCell ref="E25:G25"/>
    <mergeCell ref="F33:H33"/>
    <mergeCell ref="E26:G26"/>
    <mergeCell ref="B27:C27"/>
    <mergeCell ref="B25:C25"/>
    <mergeCell ref="E27:G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J33" sqref="J33"/>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428" t="s">
        <v>507</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77"/>
      <c r="B5" s="78"/>
      <c r="C5" s="140">
        <f>SUM(C6:C13)</f>
        <v>1308914.6399999999</v>
      </c>
      <c r="D5" s="140">
        <f t="shared" ref="D5:H5" si="0">SUM(D6:D13)</f>
        <v>9831.42</v>
      </c>
      <c r="E5" s="140">
        <f t="shared" si="0"/>
        <v>1318746.0599999998</v>
      </c>
      <c r="F5" s="140">
        <f t="shared" si="0"/>
        <v>1267835.6000000001</v>
      </c>
      <c r="G5" s="140">
        <f t="shared" si="0"/>
        <v>1267835.6000000001</v>
      </c>
      <c r="H5" s="140">
        <f t="shared" si="0"/>
        <v>50910.45999999973</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07">
        <v>1308914.6399999999</v>
      </c>
      <c r="D9" s="340">
        <v>9831.42</v>
      </c>
      <c r="E9" s="57">
        <f>+C9+D9</f>
        <v>1318746.0599999998</v>
      </c>
      <c r="F9" s="342">
        <v>1267835.6000000001</v>
      </c>
      <c r="G9" s="343">
        <v>1267835.6000000001</v>
      </c>
      <c r="H9" s="57">
        <f>+E9-G9</f>
        <v>50910.45999999973</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1">
        <f>SUM(C17:C21)</f>
        <v>103970740.92</v>
      </c>
      <c r="D16" s="141">
        <f t="shared" ref="D16:H16" si="1">SUM(D17:D21)</f>
        <v>18428117.629999999</v>
      </c>
      <c r="E16" s="141">
        <f t="shared" si="1"/>
        <v>122398858.55</v>
      </c>
      <c r="F16" s="141">
        <f t="shared" si="1"/>
        <v>103564831.93000001</v>
      </c>
      <c r="G16" s="141">
        <f t="shared" si="1"/>
        <v>103564831.93000001</v>
      </c>
      <c r="H16" s="141">
        <f t="shared" si="1"/>
        <v>18834026.61999999</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2"/>
      <c r="F20" s="57"/>
      <c r="G20" s="57"/>
      <c r="H20" s="57"/>
    </row>
    <row r="21" spans="1:8" x14ac:dyDescent="0.2">
      <c r="A21" s="81"/>
      <c r="B21" s="82" t="s">
        <v>263</v>
      </c>
      <c r="C21" s="208">
        <v>103970740.92</v>
      </c>
      <c r="D21" s="341">
        <v>18428117.629999999</v>
      </c>
      <c r="E21" s="192">
        <f>+C21+D21</f>
        <v>122398858.55</v>
      </c>
      <c r="F21" s="344">
        <v>103564831.93000001</v>
      </c>
      <c r="G21" s="345">
        <v>103564831.93000001</v>
      </c>
      <c r="H21" s="57">
        <f>+E21-G21</f>
        <v>18834026.61999999</v>
      </c>
    </row>
    <row r="22" spans="1:8" ht="12.75" x14ac:dyDescent="0.2">
      <c r="A22" s="81"/>
      <c r="B22" s="82" t="s">
        <v>264</v>
      </c>
      <c r="C22" s="143"/>
      <c r="D22" s="143"/>
      <c r="E22" s="143"/>
      <c r="F22" s="146"/>
      <c r="G22" s="143"/>
      <c r="H22" s="143"/>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5">
        <f>C5+C16</f>
        <v>105279655.56</v>
      </c>
      <c r="D42" s="145">
        <f t="shared" ref="D42:H42" si="2">D5+D16</f>
        <v>18437949.050000001</v>
      </c>
      <c r="E42" s="145">
        <f t="shared" si="2"/>
        <v>123717604.61</v>
      </c>
      <c r="F42" s="145">
        <f t="shared" si="2"/>
        <v>104832667.53</v>
      </c>
      <c r="G42" s="145">
        <f t="shared" si="2"/>
        <v>104832667.53</v>
      </c>
      <c r="H42" s="145">
        <f t="shared" si="2"/>
        <v>18884937.079999991</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8" x14ac:dyDescent="0.2">
      <c r="B54" s="432" t="s">
        <v>388</v>
      </c>
      <c r="C54" s="432"/>
      <c r="F54" s="427"/>
      <c r="G54" s="427"/>
    </row>
    <row r="55" spans="2:8" x14ac:dyDescent="0.2">
      <c r="B55" s="378" t="s">
        <v>391</v>
      </c>
      <c r="C55" s="378"/>
      <c r="F55" s="378" t="s">
        <v>494</v>
      </c>
      <c r="G55" s="378"/>
    </row>
    <row r="56" spans="2:8" ht="11.25" customHeight="1" x14ac:dyDescent="0.2">
      <c r="B56" s="378" t="s">
        <v>394</v>
      </c>
      <c r="C56" s="378"/>
      <c r="E56" s="431" t="s">
        <v>496</v>
      </c>
      <c r="F56" s="431"/>
      <c r="G56" s="431"/>
      <c r="H56" s="431"/>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E56:H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tabSelected="1"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42" t="s">
        <v>193</v>
      </c>
      <c r="C1" s="442"/>
      <c r="D1" s="442"/>
      <c r="E1" s="442"/>
      <c r="F1" s="442"/>
      <c r="G1" s="442"/>
      <c r="H1" s="442"/>
      <c r="I1" s="442"/>
    </row>
    <row r="2" spans="1:9" x14ac:dyDescent="0.2">
      <c r="A2" s="43"/>
      <c r="B2" s="433" t="s">
        <v>231</v>
      </c>
      <c r="C2" s="433"/>
      <c r="D2" s="433"/>
      <c r="E2" s="433"/>
      <c r="F2" s="433"/>
      <c r="G2" s="433"/>
      <c r="H2" s="433"/>
      <c r="I2" s="433"/>
    </row>
    <row r="3" spans="1:9" x14ac:dyDescent="0.2">
      <c r="A3" s="43"/>
      <c r="B3" s="433" t="s">
        <v>249</v>
      </c>
      <c r="C3" s="433"/>
      <c r="D3" s="433"/>
      <c r="E3" s="433"/>
      <c r="F3" s="433"/>
      <c r="G3" s="433"/>
      <c r="H3" s="433"/>
      <c r="I3" s="433"/>
    </row>
    <row r="4" spans="1:9" x14ac:dyDescent="0.2">
      <c r="A4" s="43"/>
      <c r="B4" s="433" t="s">
        <v>508</v>
      </c>
      <c r="C4" s="433"/>
      <c r="D4" s="433"/>
      <c r="E4" s="433"/>
      <c r="F4" s="433"/>
      <c r="G4" s="433"/>
      <c r="H4" s="433"/>
      <c r="I4" s="43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c r="E11" s="436"/>
      <c r="F11" s="436"/>
      <c r="G11" s="436"/>
      <c r="H11" s="437">
        <f t="shared" ref="H11:H19" si="0">+D11-F11</f>
        <v>0</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43" t="s">
        <v>392</v>
      </c>
      <c r="C40" s="443"/>
      <c r="D40" s="443"/>
      <c r="F40" s="443" t="s">
        <v>393</v>
      </c>
      <c r="G40" s="443"/>
      <c r="H40" s="443"/>
      <c r="I40" s="443"/>
    </row>
    <row r="41" spans="1:11" ht="15" customHeight="1" x14ac:dyDescent="0.2">
      <c r="B41" s="378" t="s">
        <v>391</v>
      </c>
      <c r="C41" s="378"/>
      <c r="F41" s="378" t="s">
        <v>494</v>
      </c>
      <c r="G41" s="378"/>
      <c r="H41" s="378"/>
      <c r="I41" s="378"/>
      <c r="J41" s="51"/>
      <c r="K41" s="51"/>
    </row>
    <row r="42" spans="1:11" ht="12" customHeight="1" x14ac:dyDescent="0.2">
      <c r="B42" s="378" t="s">
        <v>394</v>
      </c>
      <c r="C42" s="378"/>
      <c r="D42" s="50"/>
      <c r="E42" s="431" t="s">
        <v>496</v>
      </c>
      <c r="F42" s="431"/>
      <c r="G42" s="431"/>
      <c r="H42" s="431"/>
      <c r="I42" s="431"/>
      <c r="J42" s="431"/>
      <c r="K42" s="52"/>
    </row>
  </sheetData>
  <mergeCells count="112">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workbookViewId="0">
      <selection activeCell="M39" sqref="M39"/>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47" t="s">
        <v>193</v>
      </c>
      <c r="C1" s="447"/>
      <c r="D1" s="447"/>
      <c r="E1" s="447"/>
      <c r="F1" s="447"/>
      <c r="G1" s="447"/>
      <c r="H1" s="447"/>
      <c r="I1" s="447"/>
    </row>
    <row r="2" spans="1:9" x14ac:dyDescent="0.2">
      <c r="A2" s="43"/>
      <c r="B2" s="446" t="s">
        <v>231</v>
      </c>
      <c r="C2" s="446"/>
      <c r="D2" s="446"/>
      <c r="E2" s="446"/>
      <c r="F2" s="446"/>
      <c r="G2" s="446"/>
      <c r="H2" s="446"/>
      <c r="I2" s="446"/>
    </row>
    <row r="3" spans="1:9" x14ac:dyDescent="0.2">
      <c r="A3" s="43"/>
      <c r="B3" s="446" t="s">
        <v>236</v>
      </c>
      <c r="C3" s="446"/>
      <c r="D3" s="446"/>
      <c r="E3" s="446"/>
      <c r="F3" s="446"/>
      <c r="G3" s="446"/>
      <c r="H3" s="446"/>
      <c r="I3" s="446"/>
    </row>
    <row r="4" spans="1:9" x14ac:dyDescent="0.2">
      <c r="A4" s="43"/>
      <c r="B4" s="446" t="s">
        <v>508</v>
      </c>
      <c r="C4" s="446"/>
      <c r="D4" s="446"/>
      <c r="E4" s="446"/>
      <c r="F4" s="446"/>
      <c r="G4" s="446"/>
      <c r="H4" s="446"/>
      <c r="I4" s="446"/>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t="s">
        <v>500</v>
      </c>
      <c r="E11" s="436"/>
      <c r="F11" s="436"/>
      <c r="G11" s="436"/>
      <c r="H11" s="437" t="e">
        <f t="shared" ref="H11:H19" si="0">+D11-F11</f>
        <v>#VALUE!</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48"/>
      <c r="G40" s="448"/>
      <c r="H40" s="448"/>
      <c r="I40" s="448"/>
    </row>
    <row r="41" spans="1:11" x14ac:dyDescent="0.2">
      <c r="B41" s="378" t="s">
        <v>391</v>
      </c>
      <c r="C41" s="378"/>
      <c r="F41" s="449" t="s">
        <v>494</v>
      </c>
      <c r="G41" s="449"/>
      <c r="H41" s="449"/>
      <c r="I41" s="449"/>
      <c r="J41" s="51"/>
      <c r="K41" s="51"/>
    </row>
    <row r="42" spans="1:11" ht="10.5" customHeight="1" x14ac:dyDescent="0.2">
      <c r="B42" s="378" t="s">
        <v>394</v>
      </c>
      <c r="C42" s="378"/>
      <c r="D42" s="50"/>
      <c r="E42" s="431" t="s">
        <v>496</v>
      </c>
      <c r="F42" s="431"/>
      <c r="G42" s="431"/>
      <c r="H42" s="431"/>
      <c r="I42" s="431"/>
      <c r="J42" s="431"/>
      <c r="K42" s="195"/>
    </row>
  </sheetData>
  <mergeCells count="111">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0"/>
  <sheetViews>
    <sheetView workbookViewId="0">
      <selection activeCell="M19" sqref="M19"/>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51" t="s">
        <v>509</v>
      </c>
      <c r="B1" s="452"/>
      <c r="C1" s="452"/>
      <c r="D1" s="452"/>
      <c r="E1" s="453"/>
    </row>
    <row r="2" spans="1:6" x14ac:dyDescent="0.25">
      <c r="A2" s="150"/>
      <c r="B2" s="150"/>
      <c r="C2" s="150"/>
      <c r="D2" s="150"/>
      <c r="E2" s="150"/>
    </row>
    <row r="3" spans="1:6" x14ac:dyDescent="0.25">
      <c r="A3" s="454" t="s">
        <v>204</v>
      </c>
      <c r="B3" s="455"/>
      <c r="C3" s="151" t="s">
        <v>232</v>
      </c>
      <c r="D3" s="151" t="s">
        <v>199</v>
      </c>
      <c r="E3" s="151" t="s">
        <v>418</v>
      </c>
    </row>
    <row r="4" spans="1:6" ht="15.75" thickBot="1" x14ac:dyDescent="0.3">
      <c r="A4" s="149"/>
      <c r="B4" s="155"/>
      <c r="C4" s="156"/>
      <c r="D4" s="156"/>
      <c r="E4" s="156"/>
    </row>
    <row r="5" spans="1:6" ht="15.75" thickBot="1" x14ac:dyDescent="0.3">
      <c r="A5" s="160" t="s">
        <v>233</v>
      </c>
      <c r="B5" s="158"/>
      <c r="C5" s="159">
        <f>C7</f>
        <v>105279655.56</v>
      </c>
      <c r="D5" s="173">
        <f t="shared" ref="D5:E5" si="0">D7</f>
        <v>117580294.47</v>
      </c>
      <c r="E5" s="173">
        <f t="shared" si="0"/>
        <v>117580294.47</v>
      </c>
    </row>
    <row r="6" spans="1:6" ht="12.75" customHeight="1" x14ac:dyDescent="0.25">
      <c r="A6" s="161"/>
      <c r="B6" s="164" t="s">
        <v>419</v>
      </c>
      <c r="C6" s="157"/>
      <c r="D6" s="157"/>
      <c r="E6" s="157"/>
    </row>
    <row r="7" spans="1:6" ht="12.75" customHeight="1" x14ac:dyDescent="0.25">
      <c r="A7" s="162"/>
      <c r="B7" s="154" t="s">
        <v>420</v>
      </c>
      <c r="C7" s="292">
        <v>105279655.56</v>
      </c>
      <c r="D7" s="310">
        <v>117580294.47</v>
      </c>
      <c r="E7" s="356">
        <v>117580294.47</v>
      </c>
    </row>
    <row r="8" spans="1:6" ht="15.75" thickBot="1" x14ac:dyDescent="0.3">
      <c r="A8" s="165"/>
      <c r="B8" s="166"/>
      <c r="C8" s="167"/>
      <c r="D8" s="167"/>
      <c r="E8" s="167"/>
    </row>
    <row r="9" spans="1:6" ht="15.75" thickBot="1" x14ac:dyDescent="0.3">
      <c r="A9" s="160" t="s">
        <v>234</v>
      </c>
      <c r="B9" s="168"/>
      <c r="C9" s="159">
        <f>C11</f>
        <v>105279655.56</v>
      </c>
      <c r="D9" s="174">
        <f t="shared" ref="D9:E9" si="1">D11</f>
        <v>104832667.53</v>
      </c>
      <c r="E9" s="174">
        <f t="shared" si="1"/>
        <v>104832667.53</v>
      </c>
    </row>
    <row r="10" spans="1:6" ht="12.75" customHeight="1" x14ac:dyDescent="0.25">
      <c r="A10" s="161"/>
      <c r="B10" s="164" t="s">
        <v>421</v>
      </c>
      <c r="C10" s="157"/>
      <c r="D10" s="157"/>
      <c r="E10" s="157"/>
    </row>
    <row r="11" spans="1:6" ht="12.75" customHeight="1" x14ac:dyDescent="0.25">
      <c r="A11" s="162"/>
      <c r="B11" s="154" t="s">
        <v>422</v>
      </c>
      <c r="C11" s="294">
        <v>105279655.56</v>
      </c>
      <c r="D11" s="357">
        <v>104832667.53</v>
      </c>
      <c r="E11" s="358">
        <v>104832667.53</v>
      </c>
    </row>
    <row r="12" spans="1:6" ht="15.75" thickBot="1" x14ac:dyDescent="0.3">
      <c r="A12" s="165"/>
      <c r="B12" s="166"/>
      <c r="C12" s="167"/>
      <c r="D12" s="167"/>
      <c r="E12" s="167"/>
    </row>
    <row r="13" spans="1:6" ht="15.75" thickBot="1" x14ac:dyDescent="0.3">
      <c r="A13" s="160" t="s">
        <v>423</v>
      </c>
      <c r="B13" s="168"/>
      <c r="C13" s="159">
        <f>C5-C9</f>
        <v>0</v>
      </c>
      <c r="D13" s="174">
        <f t="shared" ref="D13:E13" si="2">D5-D9</f>
        <v>12747626.939999998</v>
      </c>
      <c r="E13" s="174">
        <f t="shared" si="2"/>
        <v>12747626.939999998</v>
      </c>
    </row>
    <row r="14" spans="1:6" x14ac:dyDescent="0.25">
      <c r="A14" s="169"/>
      <c r="B14" s="147"/>
      <c r="C14" s="148"/>
      <c r="D14" s="148"/>
      <c r="E14" s="148"/>
    </row>
    <row r="15" spans="1:6" x14ac:dyDescent="0.25">
      <c r="A15" s="454" t="s">
        <v>204</v>
      </c>
      <c r="B15" s="455"/>
      <c r="C15" s="151" t="s">
        <v>232</v>
      </c>
      <c r="D15" s="151" t="s">
        <v>199</v>
      </c>
      <c r="E15" s="151" t="s">
        <v>418</v>
      </c>
    </row>
    <row r="16" spans="1:6" ht="12.75" customHeight="1" x14ac:dyDescent="0.25">
      <c r="A16" s="162"/>
      <c r="B16" s="154"/>
      <c r="C16" s="152"/>
      <c r="D16" s="152"/>
      <c r="E16" s="152"/>
      <c r="F16" s="45"/>
    </row>
    <row r="17" spans="1:5" ht="12.75" customHeight="1" x14ac:dyDescent="0.25">
      <c r="A17" s="163" t="s">
        <v>424</v>
      </c>
      <c r="B17" s="154"/>
      <c r="C17" s="152">
        <f>C13</f>
        <v>0</v>
      </c>
      <c r="D17" s="297">
        <f>D13</f>
        <v>12747626.939999998</v>
      </c>
      <c r="E17" s="298">
        <f>E13</f>
        <v>12747626.939999998</v>
      </c>
    </row>
    <row r="18" spans="1:5" ht="12.75" customHeight="1" x14ac:dyDescent="0.25">
      <c r="A18" s="162"/>
      <c r="B18" s="154"/>
      <c r="C18" s="152"/>
      <c r="D18" s="152"/>
      <c r="E18" s="152"/>
    </row>
    <row r="19" spans="1:5" ht="12.75" customHeight="1" x14ac:dyDescent="0.25">
      <c r="A19" s="163" t="s">
        <v>425</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426</v>
      </c>
      <c r="B21" s="168"/>
      <c r="C21" s="159">
        <f>C17+C19</f>
        <v>0</v>
      </c>
      <c r="D21" s="174">
        <f t="shared" ref="D21:E21" si="3">D17+D19</f>
        <v>12747626.939999998</v>
      </c>
      <c r="E21" s="174">
        <f t="shared" si="3"/>
        <v>12747626.939999998</v>
      </c>
    </row>
    <row r="22" spans="1:5" x14ac:dyDescent="0.25">
      <c r="A22" s="169"/>
      <c r="B22" s="147"/>
      <c r="C22" s="148"/>
      <c r="D22" s="148"/>
      <c r="E22" s="148"/>
    </row>
    <row r="23" spans="1:5" x14ac:dyDescent="0.25">
      <c r="A23" s="454" t="s">
        <v>204</v>
      </c>
      <c r="B23" s="455"/>
      <c r="C23" s="151" t="s">
        <v>232</v>
      </c>
      <c r="D23" s="151" t="s">
        <v>199</v>
      </c>
      <c r="E23" s="151" t="s">
        <v>418</v>
      </c>
    </row>
    <row r="24" spans="1:5" ht="12.75" customHeight="1" x14ac:dyDescent="0.25">
      <c r="A24" s="162"/>
      <c r="B24" s="154"/>
      <c r="C24" s="152">
        <f>C13</f>
        <v>0</v>
      </c>
      <c r="D24" s="152">
        <f>D13</f>
        <v>12747626.939999998</v>
      </c>
      <c r="E24" s="152">
        <f>E13</f>
        <v>12747626.939999998</v>
      </c>
    </row>
    <row r="25" spans="1:5" ht="12.75" customHeight="1" x14ac:dyDescent="0.25">
      <c r="A25" s="163" t="s">
        <v>427</v>
      </c>
      <c r="B25" s="154"/>
      <c r="C25" s="153"/>
      <c r="D25" s="153"/>
      <c r="E25" s="153"/>
    </row>
    <row r="26" spans="1:5" ht="12.75" customHeight="1" x14ac:dyDescent="0.25">
      <c r="A26" s="162"/>
      <c r="B26" s="154"/>
      <c r="C26" s="153"/>
      <c r="D26" s="153"/>
      <c r="E26" s="153"/>
    </row>
    <row r="27" spans="1:5" ht="12.75" customHeight="1" x14ac:dyDescent="0.25">
      <c r="A27" s="163" t="s">
        <v>428</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9">
        <f t="shared" ref="D29:E29" si="4">D24+D27</f>
        <v>12747626.939999998</v>
      </c>
      <c r="E29" s="209">
        <f t="shared" si="4"/>
        <v>12747626.939999998</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9" x14ac:dyDescent="0.25">
      <c r="A33" s="43"/>
      <c r="B33" s="44"/>
      <c r="C33" s="44"/>
      <c r="D33" s="44"/>
      <c r="E33" s="44"/>
    </row>
    <row r="34" spans="1:9" x14ac:dyDescent="0.25">
      <c r="A34" s="43"/>
      <c r="B34" s="44"/>
      <c r="C34" s="44"/>
      <c r="D34" s="44"/>
      <c r="E34" s="44"/>
    </row>
    <row r="35" spans="1:9" x14ac:dyDescent="0.25">
      <c r="A35" s="47"/>
      <c r="B35" s="138" t="s">
        <v>429</v>
      </c>
      <c r="C35" s="47"/>
      <c r="D35" s="456" t="s">
        <v>393</v>
      </c>
      <c r="E35" s="456"/>
    </row>
    <row r="36" spans="1:9" x14ac:dyDescent="0.25">
      <c r="A36" s="378" t="s">
        <v>391</v>
      </c>
      <c r="B36" s="378"/>
      <c r="C36" s="44"/>
      <c r="D36" s="378" t="s">
        <v>494</v>
      </c>
      <c r="E36" s="378"/>
    </row>
    <row r="37" spans="1:9" ht="15" customHeight="1" x14ac:dyDescent="0.25">
      <c r="A37" s="450" t="s">
        <v>394</v>
      </c>
      <c r="B37" s="450"/>
      <c r="C37" s="431" t="s">
        <v>499</v>
      </c>
      <c r="D37" s="431"/>
      <c r="E37" s="431"/>
      <c r="F37" s="431"/>
      <c r="G37" s="195"/>
      <c r="H37" s="195"/>
      <c r="I37" s="195"/>
    </row>
    <row r="40" spans="1:9" x14ac:dyDescent="0.25">
      <c r="F40" s="378"/>
      <c r="G40" s="378"/>
    </row>
  </sheetData>
  <mergeCells count="10">
    <mergeCell ref="A1:E1"/>
    <mergeCell ref="A3:B3"/>
    <mergeCell ref="A15:B15"/>
    <mergeCell ref="A23:B23"/>
    <mergeCell ref="D35:E35"/>
    <mergeCell ref="F40:G40"/>
    <mergeCell ref="A36:B36"/>
    <mergeCell ref="A37:B37"/>
    <mergeCell ref="D36:E36"/>
    <mergeCell ref="C37:F37"/>
  </mergeCells>
  <printOptions horizontalCentered="1"/>
  <pageMargins left="0.70866141732283472" right="0.70866141732283472" top="0.74803149606299213" bottom="0.74803149606299213" header="0.31496062992125984" footer="0.31496062992125984"/>
  <pageSetup paperSize="9" scale="83"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2023-01-20T19:59:24Z</cp:lastPrinted>
  <dcterms:created xsi:type="dcterms:W3CDTF">2018-01-16T16:12:43Z</dcterms:created>
  <dcterms:modified xsi:type="dcterms:W3CDTF">2023-01-20T20:00:27Z</dcterms:modified>
</cp:coreProperties>
</file>