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Octavio\Desktop\INFORMES 2021\PUBLICACI´ON EN PAGINA\3 T 2021\6.-IDF\"/>
    </mc:Choice>
  </mc:AlternateContent>
  <xr:revisionPtr revIDLastSave="0" documentId="8_{36E59A77-0052-4746-91E3-D62D70947626}" xr6:coauthVersionLast="36" xr6:coauthVersionMax="36" xr10:uidLastSave="{00000000-0000-0000-0000-000000000000}"/>
  <bookViews>
    <workbookView xWindow="0" yWindow="0" windowWidth="24000" windowHeight="9735" firstSheet="1" activeTab="1" xr2:uid="{00000000-000D-0000-FFFF-FFFF00000000}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E16" i="4" s="1"/>
  <c r="D19" i="4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E7" i="4"/>
  <c r="D7" i="4"/>
  <c r="D4" i="4" s="1"/>
  <c r="C7" i="4"/>
  <c r="B7" i="4"/>
  <c r="G6" i="4"/>
  <c r="G5" i="4"/>
  <c r="C4" i="4"/>
  <c r="B4" i="4"/>
  <c r="B27" i="4" s="1"/>
  <c r="H77" i="3"/>
  <c r="H76" i="3"/>
  <c r="H75" i="3"/>
  <c r="H74" i="3"/>
  <c r="G73" i="3"/>
  <c r="F73" i="3"/>
  <c r="E73" i="3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H43" i="3" s="1"/>
  <c r="D43" i="3"/>
  <c r="C43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D5" i="3" s="1"/>
  <c r="C6" i="3"/>
  <c r="F5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H43" i="1" s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F27" i="4" l="1"/>
  <c r="G42" i="3"/>
  <c r="C42" i="3"/>
  <c r="D42" i="3"/>
  <c r="D79" i="3" s="1"/>
  <c r="F26" i="2"/>
  <c r="D26" i="2"/>
  <c r="B26" i="2"/>
  <c r="H33" i="1"/>
  <c r="D4" i="1"/>
  <c r="H23" i="1"/>
  <c r="F79" i="1"/>
  <c r="C16" i="4"/>
  <c r="C27" i="4" s="1"/>
  <c r="H13" i="1"/>
  <c r="C79" i="1"/>
  <c r="G79" i="1"/>
  <c r="H98" i="1"/>
  <c r="H118" i="1"/>
  <c r="E26" i="2"/>
  <c r="C5" i="3"/>
  <c r="C79" i="3" s="1"/>
  <c r="G5" i="3"/>
  <c r="G79" i="3" s="1"/>
  <c r="H73" i="3"/>
  <c r="E4" i="4"/>
  <c r="E27" i="4" s="1"/>
  <c r="G19" i="4"/>
  <c r="G16" i="4" s="1"/>
  <c r="F4" i="1"/>
  <c r="D79" i="1"/>
  <c r="D154" i="1" s="1"/>
  <c r="C4" i="1"/>
  <c r="C154" i="1" s="1"/>
  <c r="G4" i="1"/>
  <c r="H66" i="1"/>
  <c r="H70" i="1"/>
  <c r="H88" i="1"/>
  <c r="H108" i="1"/>
  <c r="H128" i="1"/>
  <c r="H132" i="1"/>
  <c r="C26" i="2"/>
  <c r="F42" i="3"/>
  <c r="F79" i="3" s="1"/>
  <c r="H53" i="3"/>
  <c r="H62" i="3"/>
  <c r="G7" i="4"/>
  <c r="D16" i="4"/>
  <c r="D27" i="4" s="1"/>
  <c r="E5" i="3"/>
  <c r="H6" i="3"/>
  <c r="H5" i="3" s="1"/>
  <c r="G16" i="2"/>
  <c r="G5" i="2"/>
  <c r="E79" i="1"/>
  <c r="H80" i="1"/>
  <c r="E4" i="1"/>
  <c r="H5" i="1"/>
  <c r="E42" i="3"/>
  <c r="G11" i="4"/>
  <c r="G4" i="4" s="1"/>
  <c r="H42" i="3" l="1"/>
  <c r="G26" i="2"/>
  <c r="H79" i="1"/>
  <c r="H154" i="1" s="1"/>
  <c r="G154" i="1"/>
  <c r="F154" i="1"/>
  <c r="H4" i="1"/>
  <c r="G27" i="4"/>
  <c r="H79" i="3"/>
  <c r="E154" i="1"/>
  <c r="E79" i="3"/>
</calcChain>
</file>

<file path=xl/sharedStrings.xml><?xml version="1.0" encoding="utf-8"?>
<sst xmlns="http://schemas.openxmlformats.org/spreadsheetml/2006/main" count="473" uniqueCount="330">
  <si>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</si>
  <si>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</si>
  <si>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</si>
  <si>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</si>
  <si>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</si>
  <si>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</si>
  <si>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</si>
  <si>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</si>
  <si>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</si>
  <si>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</si>
  <si>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</si>
  <si>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</si>
  <si>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</si>
  <si>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</si>
  <si>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</si>
  <si>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</si>
  <si>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</si>
  <si>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</si>
  <si>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</si>
  <si>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</si>
  <si>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</si>
  <si>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</si>
  <si>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</si>
  <si>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</si>
  <si>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</si>
  <si>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</si>
  <si>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</si>
  <si>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</si>
  <si>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</si>
  <si>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</si>
  <si>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</si>
  <si>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</si>
  <si>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</si>
  <si>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</si>
  <si>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</si>
  <si>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</si>
  <si>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</si>
  <si>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</si>
  <si>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</si>
  <si>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</si>
  <si>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</si>
  <si>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</si>
  <si>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</si>
  <si>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</si>
  <si>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</si>
  <si>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</si>
  <si>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</si>
  <si>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</si>
  <si>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</si>
  <si>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</si>
  <si>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</si>
  <si>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</si>
  <si>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</si>
  <si>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</si>
  <si>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</si>
  <si>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</si>
  <si>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</si>
  <si>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</si>
  <si>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</si>
  <si>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</si>
  <si>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</si>
  <si>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</si>
  <si>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</si>
  <si>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</si>
  <si>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</si>
  <si>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</si>
  <si>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</si>
  <si>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</si>
  <si>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</si>
  <si>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</si>
  <si>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</si>
  <si>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</si>
  <si>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</si>
  <si>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</si>
  <si>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</si>
  <si>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</si>
  <si>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</si>
  <si>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</si>
  <si>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</si>
  <si>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</si>
  <si>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</si>
  <si>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</si>
  <si>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</si>
  <si>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</si>
  <si>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</si>
  <si>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</si>
  <si>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</si>
  <si>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</si>
  <si>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</si>
  <si>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</si>
  <si>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</si>
  <si>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</si>
  <si>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</si>
  <si>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</si>
  <si>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</si>
  <si>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</si>
  <si>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</si>
  <si>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</si>
  <si>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</si>
  <si>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</si>
  <si>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</si>
  <si>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</si>
  <si>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</si>
  <si>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</si>
  <si>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</si>
  <si>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</si>
  <si>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</si>
  <si>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</si>
  <si>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</si>
  <si>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</si>
  <si>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</si>
  <si>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</si>
  <si>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</si>
  <si>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</si>
  <si>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</si>
  <si>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</si>
  <si>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</si>
  <si>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</si>
  <si>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</si>
  <si>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</si>
  <si>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</si>
  <si>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</si>
  <si>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</si>
  <si>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</si>
  <si>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</si>
  <si>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</si>
  <si>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</si>
  <si>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</si>
  <si>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</si>
  <si>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</si>
  <si>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</si>
  <si>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</si>
  <si>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</si>
  <si>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</si>
  <si>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</si>
  <si>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</si>
  <si>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</si>
  <si>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</si>
  <si>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</si>
  <si>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</si>
  <si>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</si>
  <si>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</si>
  <si>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</si>
  <si>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</si>
  <si>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</si>
  <si>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</si>
  <si>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</si>
  <si>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</si>
  <si>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</si>
  <si>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</si>
  <si>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</si>
  <si>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</si>
  <si>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</si>
  <si>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</si>
  <si>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</si>
  <si>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</si>
  <si>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</si>
  <si>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</si>
  <si>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</si>
  <si>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</si>
  <si>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</si>
  <si>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</si>
  <si>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</si>
  <si>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</si>
  <si>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</si>
  <si>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</si>
  <si>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</si>
  <si>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</si>
  <si>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</si>
  <si>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</si>
  <si>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</si>
  <si>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</si>
  <si>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</si>
  <si>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</si>
  <si>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</si>
  <si>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</si>
  <si>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</si>
  <si>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</si>
  <si>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</si>
  <si>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</si>
  <si>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</si>
  <si>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</si>
  <si>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</si>
  <si>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</si>
  <si>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</si>
  <si>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</si>
  <si>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</si>
  <si>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</si>
  <si>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</si>
  <si>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</si>
  <si>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</si>
  <si>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</si>
  <si>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</si>
  <si>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</si>
  <si>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</si>
  <si>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</si>
  <si>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</si>
  <si>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</si>
  <si>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</si>
  <si>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</si>
  <si>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</si>
  <si>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</si>
  <si>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</si>
  <si>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</si>
  <si>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</si>
  <si>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</si>
  <si>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</si>
  <si>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</si>
  <si>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</si>
  <si>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</si>
  <si>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</si>
  <si>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</si>
  <si>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</si>
  <si>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</si>
  <si>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</si>
  <si>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</si>
  <si>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</si>
  <si>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</si>
  <si>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</si>
  <si>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</si>
  <si>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</si>
  <si>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</si>
  <si>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</si>
  <si>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</si>
  <si>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</si>
  <si>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</si>
  <si>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</si>
  <si>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</si>
  <si>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</si>
  <si>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</si>
  <si>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</si>
  <si>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</si>
  <si>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</si>
  <si>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</si>
  <si>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</si>
  <si>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</si>
  <si>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</si>
  <si>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</si>
  <si>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</si>
  <si>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</si>
  <si>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</si>
  <si>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</si>
  <si>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</si>
  <si>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</si>
  <si>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</si>
  <si>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</si>
  <si>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</si>
  <si>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</si>
  <si>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</si>
  <si>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</si>
  <si>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</si>
  <si>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</si>
  <si>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</si>
  <si>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</si>
  <si>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</si>
  <si>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</si>
  <si>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</si>
  <si>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</si>
  <si>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</si>
  <si>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</si>
  <si>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</si>
  <si>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</si>
  <si>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</si>
  <si>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</si>
  <si>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</si>
  <si>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</si>
  <si>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</si>
  <si>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</si>
  <si>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</si>
  <si>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</si>
  <si>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</si>
  <si>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</si>
  <si>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</si>
  <si>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</si>
  <si>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</si>
  <si>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</si>
  <si>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</si>
  <si>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</si>
  <si>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</si>
  <si>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</si>
  <si>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</si>
  <si>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</si>
  <si>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</si>
  <si>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</si>
  <si>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</si>
  <si>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</si>
  <si>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</si>
  <si>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</si>
  <si>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</si>
  <si>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</si>
  <si>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</si>
  <si>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</si>
  <si>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</si>
  <si>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</si>
  <si>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</si>
  <si>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</si>
  <si>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</si>
  <si>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</si>
  <si>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</si>
  <si>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</si>
  <si>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</si>
  <si>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</si>
  <si>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</si>
  <si>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</si>
  <si>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</si>
  <si>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</si>
  <si>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</si>
  <si>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</si>
  <si>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</si>
  <si>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</si>
  <si>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</si>
  <si>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</si>
  <si>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</si>
  <si>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</si>
  <si>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</si>
  <si>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</si>
  <si>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</si>
  <si>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</si>
  <si>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</si>
  <si>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</si>
  <si>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</si>
  <si>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30 de Septiembre de 2021
PESOS</t>
  </si>
  <si>
    <t>0101 DESPACHO DEL C. RECTOR</t>
  </si>
  <si>
    <t>0201 DESPACHO DEL C. SRIO. ACADEMICO</t>
  </si>
  <si>
    <t>0301 DESPACHO DEL C. SRIO. DE VINCULACION</t>
  </si>
  <si>
    <t>0401 ADMINISTRACION Y FINANZAS</t>
  </si>
  <si>
    <t>0701 ÓRGANO INTERNO DE CONTRO</t>
  </si>
  <si>
    <t>UNIVERSIDAD TECNOLOGICA DEL NORTE DE GUANAJUATO
Estado Analítico del Ejercicio del Presupuesto de Egresos Detallado - LDF
Clasificación Administrativa
al 30 de Septiembre de 2021
PESOS</t>
  </si>
  <si>
    <t>UNIVERSIDAD TECNOLOGICA DEL NORTE DE GUANAJUATO
Estado Analítico del Ejercicio del Presupuesto de Egresos Detallado - LDF
Clasificación Funcional (Finalidad y Función)
al 30 de Septiembre de 2021
PESOS</t>
  </si>
  <si>
    <t>UNIVERSIDAD TECNOLOGICA DEL NORTE DE GUANAJUATO
Estado Analítico del Ejercicio del Presupuesto de Egresos Detallado - LDF
Clasificación de Servicios Personales por Categoría
al 30 de Septiembre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</si>
</sst>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5"/>
  <sheetViews>
    <sheetView tabSelected="1"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53" t="s">
        <v>321</v>
      </c>
      <c r="B1" s="55"/>
      <c r="C1" s="55"/>
      <c r="D1" s="55"/>
      <c r="E1" s="55"/>
      <c r="F1" s="55"/>
      <c r="G1" s="55"/>
      <c r="H1" s="56"/>
    </row>
    <row r="2" spans="1:8">
      <c r="A2" s="53"/>
      <c r="B2" s="54"/>
      <c r="C2" s="52" t="s">
        <v>0</v>
      </c>
      <c r="D2" s="52"/>
      <c r="E2" s="52"/>
      <c r="F2" s="52"/>
      <c r="G2" s="52"/>
      <c r="H2" s="2"/>
    </row>
    <row r="3" spans="1:8" ht="22.5">
      <c r="A3" s="57" t="s">
        <v>1</v>
      </c>
      <c r="B3" s="58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59" t="s">
        <v>8</v>
      </c>
      <c r="B4" s="60"/>
      <c r="C4" s="5">
        <f>C5+C13+C23+C33+C43+C53+C57+C66+C70</f>
        <v>63690698.999999993</v>
      </c>
      <c r="D4" s="5">
        <f t="shared" ref="D4:H4" si="0">D5+D13+D23+D33+D43+D53+D57+D66+D70</f>
        <v>6136677.79</v>
      </c>
      <c r="E4" s="5">
        <f t="shared" si="0"/>
        <v>69827376.790000007</v>
      </c>
      <c r="F4" s="5">
        <f t="shared" si="0"/>
        <v>36382713.329999998</v>
      </c>
      <c r="G4" s="5">
        <f t="shared" si="0"/>
        <v>36376269.530000001</v>
      </c>
      <c r="H4" s="5">
        <f t="shared" si="0"/>
        <v>33444663.460000001</v>
      </c>
    </row>
    <row r="5" spans="1:8">
      <c r="A5" s="61" t="s">
        <v>9</v>
      </c>
      <c r="B5" s="62"/>
      <c r="C5" s="6">
        <f>SUM(C6:C12)</f>
        <v>41728562.579999998</v>
      </c>
      <c r="D5" s="6">
        <f t="shared" ref="D5:H5" si="1">SUM(D6:D12)</f>
        <v>3493290.13</v>
      </c>
      <c r="E5" s="6">
        <f t="shared" si="1"/>
        <v>45221852.710000001</v>
      </c>
      <c r="F5" s="6">
        <f t="shared" si="1"/>
        <v>29074331.590000004</v>
      </c>
      <c r="G5" s="6">
        <f t="shared" si="1"/>
        <v>29074331.590000004</v>
      </c>
      <c r="H5" s="6">
        <f t="shared" si="1"/>
        <v>16147521.120000003</v>
      </c>
    </row>
    <row r="6" spans="1:8">
      <c r="A6" s="35" t="s">
        <v>143</v>
      </c>
      <c r="B6" s="36" t="s">
        <v>10</v>
      </c>
      <c r="C6" s="7">
        <v>7232109.3799999999</v>
      </c>
      <c r="D6" s="7">
        <v>572592</v>
      </c>
      <c r="E6" s="7">
        <f>C6+D6</f>
        <v>7804701.3799999999</v>
      </c>
      <c r="F6" s="7">
        <v>5955242.3099999996</v>
      </c>
      <c r="G6" s="7">
        <v>5955242.3099999996</v>
      </c>
      <c r="H6" s="7">
        <f>E6-F6</f>
        <v>1849459.0700000003</v>
      </c>
    </row>
    <row r="7" spans="1:8">
      <c r="A7" s="35" t="s">
        <v>144</v>
      </c>
      <c r="B7" s="36" t="s">
        <v>11</v>
      </c>
      <c r="C7" s="7">
        <v>14401784.42</v>
      </c>
      <c r="D7" s="7">
        <v>2920698.13</v>
      </c>
      <c r="E7" s="7">
        <f t="shared" ref="E7:E12" si="2">C7+D7</f>
        <v>17322482.550000001</v>
      </c>
      <c r="F7" s="7">
        <v>11424949.92</v>
      </c>
      <c r="G7" s="7">
        <v>11424949.92</v>
      </c>
      <c r="H7" s="7">
        <f t="shared" ref="H7:H70" si="3">E7-F7</f>
        <v>5897532.6300000008</v>
      </c>
    </row>
    <row r="8" spans="1:8">
      <c r="A8" s="35" t="s">
        <v>145</v>
      </c>
      <c r="B8" s="36" t="s">
        <v>12</v>
      </c>
      <c r="C8" s="7">
        <v>4830823.97</v>
      </c>
      <c r="D8" s="7">
        <v>0</v>
      </c>
      <c r="E8" s="7">
        <f t="shared" si="2"/>
        <v>4830823.97</v>
      </c>
      <c r="F8" s="7">
        <v>1007526.51</v>
      </c>
      <c r="G8" s="7">
        <v>1007526.51</v>
      </c>
      <c r="H8" s="7">
        <f t="shared" si="3"/>
        <v>3823297.46</v>
      </c>
    </row>
    <row r="9" spans="1:8">
      <c r="A9" s="35" t="s">
        <v>146</v>
      </c>
      <c r="B9" s="36" t="s">
        <v>13</v>
      </c>
      <c r="C9" s="7">
        <v>7153161.4500000002</v>
      </c>
      <c r="D9" s="7">
        <v>0</v>
      </c>
      <c r="E9" s="7">
        <f t="shared" si="2"/>
        <v>7153161.4500000002</v>
      </c>
      <c r="F9" s="7">
        <v>4557790.8499999996</v>
      </c>
      <c r="G9" s="7">
        <v>4557790.8499999996</v>
      </c>
      <c r="H9" s="7">
        <f t="shared" si="3"/>
        <v>2595370.6000000006</v>
      </c>
    </row>
    <row r="10" spans="1:8">
      <c r="A10" s="35" t="s">
        <v>147</v>
      </c>
      <c r="B10" s="36" t="s">
        <v>14</v>
      </c>
      <c r="C10" s="7">
        <v>7340683.3600000003</v>
      </c>
      <c r="D10" s="7">
        <v>0</v>
      </c>
      <c r="E10" s="7">
        <f t="shared" si="2"/>
        <v>7340683.3600000003</v>
      </c>
      <c r="F10" s="7">
        <v>5380646.8300000001</v>
      </c>
      <c r="G10" s="7">
        <v>5380646.8300000001</v>
      </c>
      <c r="H10" s="7">
        <f t="shared" si="3"/>
        <v>1960036.5300000003</v>
      </c>
    </row>
    <row r="11" spans="1:8">
      <c r="A11" s="35" t="s">
        <v>148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149</v>
      </c>
      <c r="B12" s="36" t="s">
        <v>16</v>
      </c>
      <c r="C12" s="7">
        <v>770000</v>
      </c>
      <c r="D12" s="7">
        <v>0</v>
      </c>
      <c r="E12" s="7">
        <f t="shared" si="2"/>
        <v>770000</v>
      </c>
      <c r="F12" s="7">
        <v>748175.17</v>
      </c>
      <c r="G12" s="7">
        <v>748175.17</v>
      </c>
      <c r="H12" s="7">
        <f t="shared" si="3"/>
        <v>21824.829999999958</v>
      </c>
    </row>
    <row r="13" spans="1:8">
      <c r="A13" s="61" t="s">
        <v>17</v>
      </c>
      <c r="B13" s="62"/>
      <c r="C13" s="6">
        <f>SUM(C14:C22)</f>
        <v>3407034.89</v>
      </c>
      <c r="D13" s="6">
        <f t="shared" ref="D13:G13" si="4">SUM(D14:D22)</f>
        <v>-308983.98</v>
      </c>
      <c r="E13" s="6">
        <f t="shared" si="4"/>
        <v>3098050.91</v>
      </c>
      <c r="F13" s="6">
        <f t="shared" si="4"/>
        <v>375010.79</v>
      </c>
      <c r="G13" s="6">
        <f t="shared" si="4"/>
        <v>375010.79</v>
      </c>
      <c r="H13" s="6">
        <f t="shared" si="3"/>
        <v>2723040.12</v>
      </c>
    </row>
    <row r="14" spans="1:8">
      <c r="A14" s="35" t="s">
        <v>150</v>
      </c>
      <c r="B14" s="36" t="s">
        <v>18</v>
      </c>
      <c r="C14" s="7">
        <v>1046553.77</v>
      </c>
      <c r="D14" s="7">
        <v>-156872.63</v>
      </c>
      <c r="E14" s="7">
        <f t="shared" ref="E14:E22" si="5">C14+D14</f>
        <v>889681.14</v>
      </c>
      <c r="F14" s="7">
        <v>160843.28</v>
      </c>
      <c r="G14" s="7">
        <v>160843.28</v>
      </c>
      <c r="H14" s="7">
        <f t="shared" si="3"/>
        <v>728837.86</v>
      </c>
    </row>
    <row r="15" spans="1:8">
      <c r="A15" s="35" t="s">
        <v>151</v>
      </c>
      <c r="B15" s="36" t="s">
        <v>19</v>
      </c>
      <c r="C15" s="7">
        <v>304340.73</v>
      </c>
      <c r="D15" s="7">
        <v>-6609.38</v>
      </c>
      <c r="E15" s="7">
        <f t="shared" si="5"/>
        <v>297731.34999999998</v>
      </c>
      <c r="F15" s="7">
        <v>249.2</v>
      </c>
      <c r="G15" s="7">
        <v>249.2</v>
      </c>
      <c r="H15" s="7">
        <f t="shared" si="3"/>
        <v>297482.14999999997</v>
      </c>
    </row>
    <row r="16" spans="1:8">
      <c r="A16" s="35" t="s">
        <v>152</v>
      </c>
      <c r="B16" s="36" t="s">
        <v>20</v>
      </c>
      <c r="C16" s="7">
        <v>18200</v>
      </c>
      <c r="D16" s="7">
        <v>-16200</v>
      </c>
      <c r="E16" s="7">
        <f t="shared" si="5"/>
        <v>2000</v>
      </c>
      <c r="F16" s="7">
        <v>0</v>
      </c>
      <c r="G16" s="7">
        <v>0</v>
      </c>
      <c r="H16" s="7">
        <f t="shared" si="3"/>
        <v>2000</v>
      </c>
    </row>
    <row r="17" spans="1:8">
      <c r="A17" s="35" t="s">
        <v>153</v>
      </c>
      <c r="B17" s="36" t="s">
        <v>21</v>
      </c>
      <c r="C17" s="7">
        <v>446934.64</v>
      </c>
      <c r="D17" s="7">
        <v>14286.41</v>
      </c>
      <c r="E17" s="7">
        <f t="shared" si="5"/>
        <v>461221.05</v>
      </c>
      <c r="F17" s="7">
        <v>41861.33</v>
      </c>
      <c r="G17" s="7">
        <v>41861.33</v>
      </c>
      <c r="H17" s="7">
        <f t="shared" si="3"/>
        <v>419359.72</v>
      </c>
    </row>
    <row r="18" spans="1:8">
      <c r="A18" s="35" t="s">
        <v>154</v>
      </c>
      <c r="B18" s="36" t="s">
        <v>22</v>
      </c>
      <c r="C18" s="7">
        <v>152129.79999999999</v>
      </c>
      <c r="D18" s="7">
        <v>38000</v>
      </c>
      <c r="E18" s="7">
        <f t="shared" si="5"/>
        <v>190129.8</v>
      </c>
      <c r="F18" s="7">
        <v>2862</v>
      </c>
      <c r="G18" s="7">
        <v>2862</v>
      </c>
      <c r="H18" s="7">
        <f t="shared" si="3"/>
        <v>187267.8</v>
      </c>
    </row>
    <row r="19" spans="1:8">
      <c r="A19" s="35" t="s">
        <v>155</v>
      </c>
      <c r="B19" s="36" t="s">
        <v>23</v>
      </c>
      <c r="C19" s="7">
        <v>1221661.3500000001</v>
      </c>
      <c r="D19" s="7">
        <v>-303594.40000000002</v>
      </c>
      <c r="E19" s="7">
        <f t="shared" si="5"/>
        <v>918066.95000000007</v>
      </c>
      <c r="F19" s="7">
        <v>111492.18</v>
      </c>
      <c r="G19" s="7">
        <v>111492.18</v>
      </c>
      <c r="H19" s="7">
        <f t="shared" si="3"/>
        <v>806574.77</v>
      </c>
    </row>
    <row r="20" spans="1:8">
      <c r="A20" s="35" t="s">
        <v>156</v>
      </c>
      <c r="B20" s="36" t="s">
        <v>24</v>
      </c>
      <c r="C20" s="7">
        <v>60044.17</v>
      </c>
      <c r="D20" s="7">
        <v>-13400</v>
      </c>
      <c r="E20" s="7">
        <f t="shared" si="5"/>
        <v>46644.17</v>
      </c>
      <c r="F20" s="7">
        <v>0</v>
      </c>
      <c r="G20" s="7">
        <v>0</v>
      </c>
      <c r="H20" s="7">
        <f t="shared" si="3"/>
        <v>46644.17</v>
      </c>
    </row>
    <row r="21" spans="1:8">
      <c r="A21" s="35" t="s">
        <v>157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158</v>
      </c>
      <c r="B22" s="36" t="s">
        <v>26</v>
      </c>
      <c r="C22" s="7">
        <v>157170.43</v>
      </c>
      <c r="D22" s="7">
        <v>135406.01999999999</v>
      </c>
      <c r="E22" s="7">
        <f t="shared" si="5"/>
        <v>292576.44999999995</v>
      </c>
      <c r="F22" s="7">
        <v>57702.8</v>
      </c>
      <c r="G22" s="7">
        <v>57702.8</v>
      </c>
      <c r="H22" s="7">
        <f t="shared" si="3"/>
        <v>234873.64999999997</v>
      </c>
    </row>
    <row r="23" spans="1:8">
      <c r="A23" s="61" t="s">
        <v>27</v>
      </c>
      <c r="B23" s="62"/>
      <c r="C23" s="6">
        <f>SUM(C24:C32)</f>
        <v>17604101.129999999</v>
      </c>
      <c r="D23" s="6">
        <f t="shared" ref="D23:G23" si="6">SUM(D24:D32)</f>
        <v>1006708.27</v>
      </c>
      <c r="E23" s="6">
        <f t="shared" si="6"/>
        <v>18610809.399999999</v>
      </c>
      <c r="F23" s="6">
        <f t="shared" si="6"/>
        <v>5889174.7199999997</v>
      </c>
      <c r="G23" s="6">
        <f t="shared" si="6"/>
        <v>5889174.7199999997</v>
      </c>
      <c r="H23" s="6">
        <f t="shared" si="3"/>
        <v>12721634.68</v>
      </c>
    </row>
    <row r="24" spans="1:8">
      <c r="A24" s="35" t="s">
        <v>159</v>
      </c>
      <c r="B24" s="36" t="s">
        <v>28</v>
      </c>
      <c r="C24" s="7">
        <v>3084522.82</v>
      </c>
      <c r="D24" s="7">
        <v>358083.54</v>
      </c>
      <c r="E24" s="7">
        <f t="shared" ref="E24:E32" si="7">C24+D24</f>
        <v>3442606.36</v>
      </c>
      <c r="F24" s="7">
        <v>797430.29</v>
      </c>
      <c r="G24" s="7">
        <v>797430.29</v>
      </c>
      <c r="H24" s="7">
        <f t="shared" si="3"/>
        <v>2645176.0699999998</v>
      </c>
    </row>
    <row r="25" spans="1:8">
      <c r="A25" s="35" t="s">
        <v>160</v>
      </c>
      <c r="B25" s="36" t="s">
        <v>29</v>
      </c>
      <c r="C25" s="7">
        <v>458556.81</v>
      </c>
      <c r="D25" s="7">
        <v>146894.88</v>
      </c>
      <c r="E25" s="7">
        <f t="shared" si="7"/>
        <v>605451.68999999994</v>
      </c>
      <c r="F25" s="7">
        <v>349193</v>
      </c>
      <c r="G25" s="7">
        <v>349193</v>
      </c>
      <c r="H25" s="7">
        <f t="shared" si="3"/>
        <v>256258.68999999994</v>
      </c>
    </row>
    <row r="26" spans="1:8">
      <c r="A26" s="35" t="s">
        <v>161</v>
      </c>
      <c r="B26" s="36" t="s">
        <v>30</v>
      </c>
      <c r="C26" s="7">
        <v>3657929.12</v>
      </c>
      <c r="D26" s="7">
        <v>317246.2</v>
      </c>
      <c r="E26" s="7">
        <f t="shared" si="7"/>
        <v>3975175.3200000003</v>
      </c>
      <c r="F26" s="7">
        <v>272547.28999999998</v>
      </c>
      <c r="G26" s="7">
        <v>272547.28999999998</v>
      </c>
      <c r="H26" s="7">
        <f t="shared" si="3"/>
        <v>3702628.0300000003</v>
      </c>
    </row>
    <row r="27" spans="1:8">
      <c r="A27" s="35" t="s">
        <v>162</v>
      </c>
      <c r="B27" s="36" t="s">
        <v>31</v>
      </c>
      <c r="C27" s="7">
        <v>732074.13</v>
      </c>
      <c r="D27" s="7">
        <v>0</v>
      </c>
      <c r="E27" s="7">
        <f t="shared" si="7"/>
        <v>732074.13</v>
      </c>
      <c r="F27" s="7">
        <v>3564.68</v>
      </c>
      <c r="G27" s="7">
        <v>3564.68</v>
      </c>
      <c r="H27" s="7">
        <f t="shared" si="3"/>
        <v>728509.45</v>
      </c>
    </row>
    <row r="28" spans="1:8">
      <c r="A28" s="35" t="s">
        <v>163</v>
      </c>
      <c r="B28" s="36" t="s">
        <v>32</v>
      </c>
      <c r="C28" s="7">
        <v>6020009.3799999999</v>
      </c>
      <c r="D28" s="7">
        <v>0</v>
      </c>
      <c r="E28" s="7">
        <f t="shared" si="7"/>
        <v>6020009.3799999999</v>
      </c>
      <c r="F28" s="7">
        <v>3129934.5</v>
      </c>
      <c r="G28" s="7">
        <v>3129934.5</v>
      </c>
      <c r="H28" s="7">
        <f t="shared" si="3"/>
        <v>2890074.88</v>
      </c>
    </row>
    <row r="29" spans="1:8">
      <c r="A29" s="35" t="s">
        <v>164</v>
      </c>
      <c r="B29" s="36" t="s">
        <v>33</v>
      </c>
      <c r="C29" s="7">
        <v>150500</v>
      </c>
      <c r="D29" s="7">
        <v>0</v>
      </c>
      <c r="E29" s="7">
        <f t="shared" si="7"/>
        <v>150500</v>
      </c>
      <c r="F29" s="7">
        <v>72788.429999999993</v>
      </c>
      <c r="G29" s="7">
        <v>72788.429999999993</v>
      </c>
      <c r="H29" s="7">
        <f t="shared" si="3"/>
        <v>77711.570000000007</v>
      </c>
    </row>
    <row r="30" spans="1:8">
      <c r="A30" s="35" t="s">
        <v>165</v>
      </c>
      <c r="B30" s="36" t="s">
        <v>34</v>
      </c>
      <c r="C30" s="7">
        <v>428390.71</v>
      </c>
      <c r="D30" s="7">
        <v>21600</v>
      </c>
      <c r="E30" s="7">
        <f t="shared" si="7"/>
        <v>449990.71</v>
      </c>
      <c r="F30" s="7">
        <v>6907.1</v>
      </c>
      <c r="G30" s="7">
        <v>6907.1</v>
      </c>
      <c r="H30" s="7">
        <f t="shared" si="3"/>
        <v>443083.61000000004</v>
      </c>
    </row>
    <row r="31" spans="1:8">
      <c r="A31" s="35" t="s">
        <v>166</v>
      </c>
      <c r="B31" s="36" t="s">
        <v>35</v>
      </c>
      <c r="C31" s="7">
        <v>669399.94999999995</v>
      </c>
      <c r="D31" s="7">
        <v>-167703.35999999999</v>
      </c>
      <c r="E31" s="7">
        <f t="shared" si="7"/>
        <v>501696.58999999997</v>
      </c>
      <c r="F31" s="7">
        <v>64917.440000000002</v>
      </c>
      <c r="G31" s="7">
        <v>64917.440000000002</v>
      </c>
      <c r="H31" s="7">
        <f t="shared" si="3"/>
        <v>436779.14999999997</v>
      </c>
    </row>
    <row r="32" spans="1:8">
      <c r="A32" s="35" t="s">
        <v>167</v>
      </c>
      <c r="B32" s="36" t="s">
        <v>36</v>
      </c>
      <c r="C32" s="7">
        <v>2402718.21</v>
      </c>
      <c r="D32" s="7">
        <v>330587.01</v>
      </c>
      <c r="E32" s="7">
        <f t="shared" si="7"/>
        <v>2733305.2199999997</v>
      </c>
      <c r="F32" s="7">
        <v>1191891.99</v>
      </c>
      <c r="G32" s="7">
        <v>1191891.99</v>
      </c>
      <c r="H32" s="7">
        <f t="shared" si="3"/>
        <v>1541413.2299999997</v>
      </c>
    </row>
    <row r="33" spans="1:8">
      <c r="A33" s="61" t="s">
        <v>37</v>
      </c>
      <c r="B33" s="62"/>
      <c r="C33" s="6">
        <f>SUM(C34:C42)</f>
        <v>850000.4</v>
      </c>
      <c r="D33" s="6">
        <f t="shared" ref="D33:G33" si="8">SUM(D34:D42)</f>
        <v>837975.59</v>
      </c>
      <c r="E33" s="6">
        <f t="shared" si="8"/>
        <v>1687975.99</v>
      </c>
      <c r="F33" s="6">
        <f t="shared" si="8"/>
        <v>844755.91</v>
      </c>
      <c r="G33" s="6">
        <f t="shared" si="8"/>
        <v>844755.91</v>
      </c>
      <c r="H33" s="6">
        <f t="shared" si="3"/>
        <v>843220.08</v>
      </c>
    </row>
    <row r="34" spans="1:8">
      <c r="A34" s="35" t="s">
        <v>168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169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170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171</v>
      </c>
      <c r="B37" s="36" t="s">
        <v>41</v>
      </c>
      <c r="C37" s="7">
        <v>850000.4</v>
      </c>
      <c r="D37" s="7">
        <v>837975.59</v>
      </c>
      <c r="E37" s="7">
        <f t="shared" si="9"/>
        <v>1687975.99</v>
      </c>
      <c r="F37" s="7">
        <v>844755.91</v>
      </c>
      <c r="G37" s="7">
        <v>844755.91</v>
      </c>
      <c r="H37" s="7">
        <f t="shared" si="3"/>
        <v>843220.08</v>
      </c>
    </row>
    <row r="38" spans="1:8">
      <c r="A38" s="35" t="s">
        <v>172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173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174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61" t="s">
        <v>47</v>
      </c>
      <c r="B43" s="62"/>
      <c r="C43" s="6">
        <f>SUM(C44:C52)</f>
        <v>101000</v>
      </c>
      <c r="D43" s="6">
        <f t="shared" ref="D43:G43" si="10">SUM(D44:D52)</f>
        <v>1107687.78</v>
      </c>
      <c r="E43" s="6">
        <f t="shared" si="10"/>
        <v>1208687.78</v>
      </c>
      <c r="F43" s="6">
        <f t="shared" si="10"/>
        <v>199440.31999999998</v>
      </c>
      <c r="G43" s="6">
        <f t="shared" si="10"/>
        <v>192996.52</v>
      </c>
      <c r="H43" s="6">
        <f t="shared" si="3"/>
        <v>1009247.4600000001</v>
      </c>
    </row>
    <row r="44" spans="1:8">
      <c r="A44" s="35" t="s">
        <v>175</v>
      </c>
      <c r="B44" s="36" t="s">
        <v>48</v>
      </c>
      <c r="C44" s="7">
        <v>95000</v>
      </c>
      <c r="D44" s="7">
        <v>553319.80000000005</v>
      </c>
      <c r="E44" s="7">
        <f t="shared" ref="E44:E52" si="11">C44+D44</f>
        <v>648319.80000000005</v>
      </c>
      <c r="F44" s="7">
        <v>140428.79999999999</v>
      </c>
      <c r="G44" s="7">
        <v>133985</v>
      </c>
      <c r="H44" s="7">
        <f t="shared" si="3"/>
        <v>507891.00000000006</v>
      </c>
    </row>
    <row r="45" spans="1:8">
      <c r="A45" s="35" t="s">
        <v>176</v>
      </c>
      <c r="B45" s="36" t="s">
        <v>49</v>
      </c>
      <c r="C45" s="7">
        <v>6000</v>
      </c>
      <c r="D45" s="7">
        <v>67099.98</v>
      </c>
      <c r="E45" s="7">
        <f t="shared" si="11"/>
        <v>73099.98</v>
      </c>
      <c r="F45" s="7">
        <v>59011.519999999997</v>
      </c>
      <c r="G45" s="7">
        <v>59011.519999999997</v>
      </c>
      <c r="H45" s="7">
        <f t="shared" si="3"/>
        <v>14088.46</v>
      </c>
    </row>
    <row r="46" spans="1:8">
      <c r="A46" s="35" t="s">
        <v>177</v>
      </c>
      <c r="B46" s="3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35" t="s">
        <v>178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179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180</v>
      </c>
      <c r="B49" s="36" t="s">
        <v>53</v>
      </c>
      <c r="C49" s="7">
        <v>0</v>
      </c>
      <c r="D49" s="7">
        <v>487268</v>
      </c>
      <c r="E49" s="7">
        <f t="shared" si="11"/>
        <v>487268</v>
      </c>
      <c r="F49" s="7">
        <v>0</v>
      </c>
      <c r="G49" s="7">
        <v>0</v>
      </c>
      <c r="H49" s="7">
        <f t="shared" si="3"/>
        <v>487268</v>
      </c>
    </row>
    <row r="50" spans="1:8">
      <c r="A50" s="35" t="s">
        <v>181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182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183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61" t="s">
        <v>57</v>
      </c>
      <c r="B53" s="62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184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185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186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61" t="s">
        <v>61</v>
      </c>
      <c r="B57" s="62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187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188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189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190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191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192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193</v>
      </c>
      <c r="B65" s="3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61" t="s">
        <v>70</v>
      </c>
      <c r="B66" s="62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194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195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319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61" t="s">
        <v>74</v>
      </c>
      <c r="B70" s="62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196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197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198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199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200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201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202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63" t="s">
        <v>82</v>
      </c>
      <c r="B79" s="64"/>
      <c r="C79" s="8">
        <f>C80+C88+C98+C108+C118+C128+C132+C141+C145</f>
        <v>43616852</v>
      </c>
      <c r="D79" s="8">
        <f t="shared" ref="D79:H79" si="21">D80+D88+D98+D108+D118+D128+D132+D141+D145</f>
        <v>3698083.98</v>
      </c>
      <c r="E79" s="8">
        <f t="shared" si="21"/>
        <v>47314935.979999997</v>
      </c>
      <c r="F79" s="8">
        <f t="shared" si="21"/>
        <v>33323223.550000001</v>
      </c>
      <c r="G79" s="8">
        <f t="shared" si="21"/>
        <v>33323223.550000001</v>
      </c>
      <c r="H79" s="8">
        <f t="shared" si="21"/>
        <v>13991712.43</v>
      </c>
    </row>
    <row r="80" spans="1:8">
      <c r="A80" s="65" t="s">
        <v>9</v>
      </c>
      <c r="B80" s="66"/>
      <c r="C80" s="8">
        <f>SUM(C81:C87)</f>
        <v>37709316</v>
      </c>
      <c r="D80" s="8">
        <f t="shared" ref="D80:H80" si="22">SUM(D81:D87)</f>
        <v>572592</v>
      </c>
      <c r="E80" s="8">
        <f t="shared" si="22"/>
        <v>38281908</v>
      </c>
      <c r="F80" s="8">
        <f t="shared" si="22"/>
        <v>27155183.91</v>
      </c>
      <c r="G80" s="8">
        <f t="shared" si="22"/>
        <v>27155183.91</v>
      </c>
      <c r="H80" s="8">
        <f t="shared" si="22"/>
        <v>11126724.09</v>
      </c>
    </row>
    <row r="81" spans="1:8">
      <c r="A81" s="35" t="s">
        <v>203</v>
      </c>
      <c r="B81" s="40" t="s">
        <v>10</v>
      </c>
      <c r="C81" s="9">
        <v>7232109.3799999999</v>
      </c>
      <c r="D81" s="9">
        <v>196999.38</v>
      </c>
      <c r="E81" s="7">
        <f t="shared" ref="E81:E87" si="23">C81+D81</f>
        <v>7429108.7599999998</v>
      </c>
      <c r="F81" s="9">
        <v>5202069.17</v>
      </c>
      <c r="G81" s="9">
        <v>5202069.17</v>
      </c>
      <c r="H81" s="9">
        <f t="shared" ref="H81:H144" si="24">E81-F81</f>
        <v>2227039.59</v>
      </c>
    </row>
    <row r="82" spans="1:8">
      <c r="A82" s="35" t="s">
        <v>204</v>
      </c>
      <c r="B82" s="40" t="s">
        <v>11</v>
      </c>
      <c r="C82" s="9">
        <v>11992329.84</v>
      </c>
      <c r="D82" s="9">
        <v>0</v>
      </c>
      <c r="E82" s="7">
        <f t="shared" si="23"/>
        <v>11992329.84</v>
      </c>
      <c r="F82" s="9">
        <v>7874982.6299999999</v>
      </c>
      <c r="G82" s="9">
        <v>7874982.6299999999</v>
      </c>
      <c r="H82" s="9">
        <f t="shared" si="24"/>
        <v>4117347.21</v>
      </c>
    </row>
    <row r="83" spans="1:8">
      <c r="A83" s="35" t="s">
        <v>205</v>
      </c>
      <c r="B83" s="40" t="s">
        <v>12</v>
      </c>
      <c r="C83" s="9">
        <v>4141031.97</v>
      </c>
      <c r="D83" s="9">
        <v>0</v>
      </c>
      <c r="E83" s="7">
        <f t="shared" si="23"/>
        <v>4141031.97</v>
      </c>
      <c r="F83" s="9">
        <v>1910923.69</v>
      </c>
      <c r="G83" s="9">
        <v>1910923.69</v>
      </c>
      <c r="H83" s="9">
        <f t="shared" si="24"/>
        <v>2230108.2800000003</v>
      </c>
    </row>
    <row r="84" spans="1:8">
      <c r="A84" s="35" t="s">
        <v>206</v>
      </c>
      <c r="B84" s="40" t="s">
        <v>13</v>
      </c>
      <c r="C84" s="9">
        <v>7153161.4500000002</v>
      </c>
      <c r="D84" s="9">
        <v>365592.62</v>
      </c>
      <c r="E84" s="7">
        <f t="shared" si="23"/>
        <v>7518754.0700000003</v>
      </c>
      <c r="F84" s="9">
        <v>6683876.1299999999</v>
      </c>
      <c r="G84" s="9">
        <v>6683876.1299999999</v>
      </c>
      <c r="H84" s="9">
        <f t="shared" si="24"/>
        <v>834877.94000000041</v>
      </c>
    </row>
    <row r="85" spans="1:8">
      <c r="A85" s="35" t="s">
        <v>207</v>
      </c>
      <c r="B85" s="40" t="s">
        <v>14</v>
      </c>
      <c r="C85" s="9">
        <v>7190683.3600000003</v>
      </c>
      <c r="D85" s="9">
        <v>10000</v>
      </c>
      <c r="E85" s="7">
        <f t="shared" si="23"/>
        <v>7200683.3600000003</v>
      </c>
      <c r="F85" s="9">
        <v>5483332.29</v>
      </c>
      <c r="G85" s="9">
        <v>5483332.29</v>
      </c>
      <c r="H85" s="9">
        <f t="shared" si="24"/>
        <v>1717351.0700000003</v>
      </c>
    </row>
    <row r="86" spans="1:8">
      <c r="A86" s="35" t="s">
        <v>208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209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65" t="s">
        <v>17</v>
      </c>
      <c r="B88" s="66"/>
      <c r="C88" s="8">
        <f>SUM(C89:C97)</f>
        <v>1203079.19</v>
      </c>
      <c r="D88" s="8">
        <f t="shared" ref="D88:G88" si="25">SUM(D89:D97)</f>
        <v>0</v>
      </c>
      <c r="E88" s="8">
        <f t="shared" si="25"/>
        <v>1203079.19</v>
      </c>
      <c r="F88" s="8">
        <f t="shared" si="25"/>
        <v>387090.72999999992</v>
      </c>
      <c r="G88" s="8">
        <f t="shared" si="25"/>
        <v>387090.72999999992</v>
      </c>
      <c r="H88" s="8">
        <f t="shared" si="24"/>
        <v>815988.46</v>
      </c>
    </row>
    <row r="89" spans="1:8">
      <c r="A89" s="35" t="s">
        <v>210</v>
      </c>
      <c r="B89" s="40" t="s">
        <v>18</v>
      </c>
      <c r="C89" s="9">
        <v>327981.77</v>
      </c>
      <c r="D89" s="9">
        <v>16229.43</v>
      </c>
      <c r="E89" s="7">
        <f t="shared" ref="E89:E97" si="26">C89+D89</f>
        <v>344211.20000000001</v>
      </c>
      <c r="F89" s="9">
        <v>209873.81</v>
      </c>
      <c r="G89" s="9">
        <v>209873.81</v>
      </c>
      <c r="H89" s="9">
        <f t="shared" si="24"/>
        <v>134337.39000000001</v>
      </c>
    </row>
    <row r="90" spans="1:8">
      <c r="A90" s="35" t="s">
        <v>211</v>
      </c>
      <c r="B90" s="40" t="s">
        <v>19</v>
      </c>
      <c r="C90" s="9">
        <v>60139.02</v>
      </c>
      <c r="D90" s="9">
        <v>-662.48</v>
      </c>
      <c r="E90" s="7">
        <f t="shared" si="26"/>
        <v>59476.539999999994</v>
      </c>
      <c r="F90" s="9">
        <v>15224.8</v>
      </c>
      <c r="G90" s="9">
        <v>15224.8</v>
      </c>
      <c r="H90" s="9">
        <f t="shared" si="24"/>
        <v>44251.739999999991</v>
      </c>
    </row>
    <row r="91" spans="1:8">
      <c r="A91" s="35" t="s">
        <v>212</v>
      </c>
      <c r="B91" s="40" t="s">
        <v>20</v>
      </c>
      <c r="C91" s="9">
        <v>0</v>
      </c>
      <c r="D91" s="9">
        <v>2000</v>
      </c>
      <c r="E91" s="7">
        <f t="shared" si="26"/>
        <v>2000</v>
      </c>
      <c r="F91" s="9">
        <v>1999</v>
      </c>
      <c r="G91" s="9">
        <v>1999</v>
      </c>
      <c r="H91" s="9">
        <f t="shared" si="24"/>
        <v>1</v>
      </c>
    </row>
    <row r="92" spans="1:8">
      <c r="A92" s="35" t="s">
        <v>213</v>
      </c>
      <c r="B92" s="40" t="s">
        <v>21</v>
      </c>
      <c r="C92" s="9">
        <v>383034.64</v>
      </c>
      <c r="D92" s="9">
        <v>433.05</v>
      </c>
      <c r="E92" s="7">
        <f t="shared" si="26"/>
        <v>383467.69</v>
      </c>
      <c r="F92" s="9">
        <v>90113.5</v>
      </c>
      <c r="G92" s="9">
        <v>90113.5</v>
      </c>
      <c r="H92" s="9">
        <f t="shared" si="24"/>
        <v>293354.19</v>
      </c>
    </row>
    <row r="93" spans="1:8">
      <c r="A93" s="35" t="s">
        <v>214</v>
      </c>
      <c r="B93" s="40" t="s">
        <v>22</v>
      </c>
      <c r="C93" s="9">
        <v>134604.81</v>
      </c>
      <c r="D93" s="9">
        <v>-18000</v>
      </c>
      <c r="E93" s="7">
        <f t="shared" si="26"/>
        <v>116604.81</v>
      </c>
      <c r="F93" s="9">
        <v>6439.22</v>
      </c>
      <c r="G93" s="9">
        <v>6439.22</v>
      </c>
      <c r="H93" s="9">
        <f t="shared" si="24"/>
        <v>110165.59</v>
      </c>
    </row>
    <row r="94" spans="1:8">
      <c r="A94" s="35" t="s">
        <v>215</v>
      </c>
      <c r="B94" s="40" t="s">
        <v>23</v>
      </c>
      <c r="C94" s="9">
        <v>120661.35</v>
      </c>
      <c r="D94" s="9">
        <v>0</v>
      </c>
      <c r="E94" s="7">
        <f t="shared" si="26"/>
        <v>120661.35</v>
      </c>
      <c r="F94" s="9">
        <v>53021.73</v>
      </c>
      <c r="G94" s="9">
        <v>53021.73</v>
      </c>
      <c r="H94" s="9">
        <f t="shared" si="24"/>
        <v>67639.62</v>
      </c>
    </row>
    <row r="95" spans="1:8">
      <c r="A95" s="35" t="s">
        <v>216</v>
      </c>
      <c r="B95" s="40" t="s">
        <v>24</v>
      </c>
      <c r="C95" s="9">
        <v>28244.17</v>
      </c>
      <c r="D95" s="9">
        <v>0</v>
      </c>
      <c r="E95" s="7">
        <f t="shared" si="26"/>
        <v>28244.17</v>
      </c>
      <c r="F95" s="9">
        <v>0</v>
      </c>
      <c r="G95" s="9">
        <v>0</v>
      </c>
      <c r="H95" s="9">
        <f t="shared" si="24"/>
        <v>28244.17</v>
      </c>
    </row>
    <row r="96" spans="1:8">
      <c r="A96" s="35" t="s">
        <v>217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218</v>
      </c>
      <c r="B97" s="40" t="s">
        <v>26</v>
      </c>
      <c r="C97" s="9">
        <v>148413.43</v>
      </c>
      <c r="D97" s="9">
        <v>0</v>
      </c>
      <c r="E97" s="7">
        <f t="shared" si="26"/>
        <v>148413.43</v>
      </c>
      <c r="F97" s="9">
        <v>10418.67</v>
      </c>
      <c r="G97" s="9">
        <v>10418.67</v>
      </c>
      <c r="H97" s="9">
        <f t="shared" si="24"/>
        <v>137994.75999999998</v>
      </c>
    </row>
    <row r="98" spans="1:8">
      <c r="A98" s="65" t="s">
        <v>27</v>
      </c>
      <c r="B98" s="66"/>
      <c r="C98" s="8">
        <f>SUM(C99:C107)</f>
        <v>4704456.8099999996</v>
      </c>
      <c r="D98" s="8">
        <f t="shared" ref="D98:G98" si="27">SUM(D99:D107)</f>
        <v>14265.71000000001</v>
      </c>
      <c r="E98" s="8">
        <f t="shared" si="27"/>
        <v>4718722.5199999996</v>
      </c>
      <c r="F98" s="8">
        <f t="shared" si="27"/>
        <v>2669722.64</v>
      </c>
      <c r="G98" s="8">
        <f t="shared" si="27"/>
        <v>2669722.64</v>
      </c>
      <c r="H98" s="8">
        <f t="shared" si="24"/>
        <v>2048999.8799999994</v>
      </c>
    </row>
    <row r="99" spans="1:8">
      <c r="A99" s="35" t="s">
        <v>219</v>
      </c>
      <c r="B99" s="40" t="s">
        <v>28</v>
      </c>
      <c r="C99" s="9">
        <v>398811.82</v>
      </c>
      <c r="D99" s="9">
        <v>0</v>
      </c>
      <c r="E99" s="7">
        <f t="shared" ref="E99:E107" si="28">C99+D99</f>
        <v>398811.82</v>
      </c>
      <c r="F99" s="9">
        <v>182967.62</v>
      </c>
      <c r="G99" s="9">
        <v>182967.62</v>
      </c>
      <c r="H99" s="9">
        <f t="shared" si="24"/>
        <v>215844.2</v>
      </c>
    </row>
    <row r="100" spans="1:8">
      <c r="A100" s="35" t="s">
        <v>220</v>
      </c>
      <c r="B100" s="40" t="s">
        <v>29</v>
      </c>
      <c r="C100" s="9">
        <v>43556.800000000003</v>
      </c>
      <c r="D100" s="9">
        <v>-2423.9299999999998</v>
      </c>
      <c r="E100" s="7">
        <f t="shared" si="28"/>
        <v>41132.870000000003</v>
      </c>
      <c r="F100" s="9">
        <v>0</v>
      </c>
      <c r="G100" s="9">
        <v>0</v>
      </c>
      <c r="H100" s="9">
        <f t="shared" si="24"/>
        <v>41132.870000000003</v>
      </c>
    </row>
    <row r="101" spans="1:8">
      <c r="A101" s="35" t="s">
        <v>221</v>
      </c>
      <c r="B101" s="40" t="s">
        <v>30</v>
      </c>
      <c r="C101" s="9">
        <v>1581422.33</v>
      </c>
      <c r="D101" s="9">
        <v>41361.910000000003</v>
      </c>
      <c r="E101" s="7">
        <f t="shared" si="28"/>
        <v>1622784.24</v>
      </c>
      <c r="F101" s="9">
        <v>1028338.88</v>
      </c>
      <c r="G101" s="9">
        <v>1028338.88</v>
      </c>
      <c r="H101" s="9">
        <f t="shared" si="24"/>
        <v>594445.36</v>
      </c>
    </row>
    <row r="102" spans="1:8">
      <c r="A102" s="35" t="s">
        <v>222</v>
      </c>
      <c r="B102" s="40" t="s">
        <v>31</v>
      </c>
      <c r="C102" s="9">
        <v>92074.13</v>
      </c>
      <c r="D102" s="9">
        <v>2500</v>
      </c>
      <c r="E102" s="7">
        <f t="shared" si="28"/>
        <v>94574.13</v>
      </c>
      <c r="F102" s="9">
        <v>299</v>
      </c>
      <c r="G102" s="9">
        <v>299</v>
      </c>
      <c r="H102" s="9">
        <f t="shared" si="24"/>
        <v>94275.13</v>
      </c>
    </row>
    <row r="103" spans="1:8">
      <c r="A103" s="35" t="s">
        <v>223</v>
      </c>
      <c r="B103" s="40" t="s">
        <v>32</v>
      </c>
      <c r="C103" s="9">
        <v>1120182.94</v>
      </c>
      <c r="D103" s="9">
        <v>-31541.19</v>
      </c>
      <c r="E103" s="7">
        <f t="shared" si="28"/>
        <v>1088641.75</v>
      </c>
      <c r="F103" s="9">
        <v>692198.56</v>
      </c>
      <c r="G103" s="9">
        <v>692198.56</v>
      </c>
      <c r="H103" s="9">
        <f t="shared" si="24"/>
        <v>396443.18999999994</v>
      </c>
    </row>
    <row r="104" spans="1:8">
      <c r="A104" s="35" t="s">
        <v>224</v>
      </c>
      <c r="B104" s="40" t="s">
        <v>33</v>
      </c>
      <c r="C104" s="9">
        <v>149000</v>
      </c>
      <c r="D104" s="9">
        <v>26979.360000000001</v>
      </c>
      <c r="E104" s="7">
        <f t="shared" si="28"/>
        <v>175979.36</v>
      </c>
      <c r="F104" s="9">
        <v>76396.7</v>
      </c>
      <c r="G104" s="9">
        <v>76396.7</v>
      </c>
      <c r="H104" s="9">
        <f t="shared" si="24"/>
        <v>99582.659999999989</v>
      </c>
    </row>
    <row r="105" spans="1:8">
      <c r="A105" s="35" t="s">
        <v>225</v>
      </c>
      <c r="B105" s="40" t="s">
        <v>34</v>
      </c>
      <c r="C105" s="9">
        <v>274472.75</v>
      </c>
      <c r="D105" s="9">
        <v>0</v>
      </c>
      <c r="E105" s="7">
        <f t="shared" si="28"/>
        <v>274472.75</v>
      </c>
      <c r="F105" s="9">
        <v>17135.82</v>
      </c>
      <c r="G105" s="9">
        <v>17135.82</v>
      </c>
      <c r="H105" s="9">
        <f t="shared" si="24"/>
        <v>257336.93</v>
      </c>
    </row>
    <row r="106" spans="1:8">
      <c r="A106" s="35" t="s">
        <v>226</v>
      </c>
      <c r="B106" s="40" t="s">
        <v>35</v>
      </c>
      <c r="C106" s="9">
        <v>152399.85999999999</v>
      </c>
      <c r="D106" s="9">
        <v>-22610.44</v>
      </c>
      <c r="E106" s="7">
        <f t="shared" si="28"/>
        <v>129789.41999999998</v>
      </c>
      <c r="F106" s="9">
        <v>10301.32</v>
      </c>
      <c r="G106" s="9">
        <v>10301.32</v>
      </c>
      <c r="H106" s="9">
        <f t="shared" si="24"/>
        <v>119488.09999999998</v>
      </c>
    </row>
    <row r="107" spans="1:8">
      <c r="A107" s="35" t="s">
        <v>227</v>
      </c>
      <c r="B107" s="40" t="s">
        <v>36</v>
      </c>
      <c r="C107" s="9">
        <v>892536.18</v>
      </c>
      <c r="D107" s="9">
        <v>0</v>
      </c>
      <c r="E107" s="7">
        <f t="shared" si="28"/>
        <v>892536.18</v>
      </c>
      <c r="F107" s="9">
        <v>662084.74</v>
      </c>
      <c r="G107" s="9">
        <v>662084.74</v>
      </c>
      <c r="H107" s="9">
        <f t="shared" si="24"/>
        <v>230451.44000000006</v>
      </c>
    </row>
    <row r="108" spans="1:8">
      <c r="A108" s="65" t="s">
        <v>37</v>
      </c>
      <c r="B108" s="66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35" t="s">
        <v>228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229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230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231</v>
      </c>
      <c r="B112" s="40" t="s">
        <v>41</v>
      </c>
      <c r="C112" s="9">
        <v>0</v>
      </c>
      <c r="D112" s="9">
        <v>0</v>
      </c>
      <c r="E112" s="7">
        <f t="shared" si="30"/>
        <v>0</v>
      </c>
      <c r="F112" s="9">
        <v>0</v>
      </c>
      <c r="G112" s="9">
        <v>0</v>
      </c>
      <c r="H112" s="9">
        <f t="shared" si="24"/>
        <v>0</v>
      </c>
    </row>
    <row r="113" spans="1:8">
      <c r="A113" s="35" t="s">
        <v>232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233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234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65" t="s">
        <v>47</v>
      </c>
      <c r="B118" s="66"/>
      <c r="C118" s="8">
        <f>SUM(C119:C127)</f>
        <v>0</v>
      </c>
      <c r="D118" s="8">
        <f t="shared" ref="D118:G118" si="31">SUM(D119:D127)</f>
        <v>3111226.27</v>
      </c>
      <c r="E118" s="8">
        <f t="shared" si="31"/>
        <v>3111226.27</v>
      </c>
      <c r="F118" s="8">
        <f t="shared" si="31"/>
        <v>3111226.27</v>
      </c>
      <c r="G118" s="8">
        <f t="shared" si="31"/>
        <v>3111226.27</v>
      </c>
      <c r="H118" s="8">
        <f t="shared" si="24"/>
        <v>0</v>
      </c>
    </row>
    <row r="119" spans="1:8">
      <c r="A119" s="35" t="s">
        <v>235</v>
      </c>
      <c r="B119" s="40" t="s">
        <v>48</v>
      </c>
      <c r="C119" s="9">
        <v>0</v>
      </c>
      <c r="D119" s="9">
        <v>3111226.27</v>
      </c>
      <c r="E119" s="7">
        <f t="shared" ref="E119:E127" si="32">C119+D119</f>
        <v>3111226.27</v>
      </c>
      <c r="F119" s="9">
        <v>3111226.27</v>
      </c>
      <c r="G119" s="9">
        <v>3111226.27</v>
      </c>
      <c r="H119" s="9">
        <f t="shared" si="24"/>
        <v>0</v>
      </c>
    </row>
    <row r="120" spans="1:8">
      <c r="A120" s="35" t="s">
        <v>236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237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238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239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240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241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242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243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65" t="s">
        <v>57</v>
      </c>
      <c r="B128" s="66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244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245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246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65" t="s">
        <v>61</v>
      </c>
      <c r="B132" s="66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247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248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249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250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251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252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253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65" t="s">
        <v>70</v>
      </c>
      <c r="B141" s="66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254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255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320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65" t="s">
        <v>74</v>
      </c>
      <c r="B145" s="66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256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257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258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259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260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261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262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67" t="s">
        <v>83</v>
      </c>
      <c r="B154" s="68"/>
      <c r="C154" s="8">
        <f>C4+C79</f>
        <v>107307551</v>
      </c>
      <c r="D154" s="8">
        <f t="shared" ref="D154:H154" si="42">D4+D79</f>
        <v>9834761.7699999996</v>
      </c>
      <c r="E154" s="8">
        <f t="shared" si="42"/>
        <v>117142312.77000001</v>
      </c>
      <c r="F154" s="8">
        <f t="shared" si="42"/>
        <v>69705936.879999995</v>
      </c>
      <c r="G154" s="8">
        <f t="shared" si="42"/>
        <v>69699493.079999998</v>
      </c>
      <c r="H154" s="8">
        <f t="shared" si="42"/>
        <v>47436375.890000001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workbookViewId="0">
      <selection activeCell="A24" sqref="A24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327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63690699.000000007</v>
      </c>
      <c r="C5" s="8">
        <f t="shared" ref="C5:G5" si="0">SUM(C6:C13)</f>
        <v>6136677.79</v>
      </c>
      <c r="D5" s="8">
        <f t="shared" si="0"/>
        <v>69827376.789999992</v>
      </c>
      <c r="E5" s="8">
        <f t="shared" si="0"/>
        <v>36382713.329999998</v>
      </c>
      <c r="F5" s="8">
        <f t="shared" si="0"/>
        <v>36376269.530000001</v>
      </c>
      <c r="G5" s="8">
        <f t="shared" si="0"/>
        <v>33444663.460000008</v>
      </c>
    </row>
    <row r="6" spans="1:7">
      <c r="A6" s="18" t="s">
        <v>322</v>
      </c>
      <c r="B6" s="9">
        <v>4985847.1500000004</v>
      </c>
      <c r="C6" s="9">
        <v>335094.40000000002</v>
      </c>
      <c r="D6" s="9">
        <f>B6+C6</f>
        <v>5320941.5500000007</v>
      </c>
      <c r="E6" s="9">
        <v>2566483.02</v>
      </c>
      <c r="F6" s="9">
        <v>2560039.2200000002</v>
      </c>
      <c r="G6" s="9">
        <f>D6-E6</f>
        <v>2754458.5300000007</v>
      </c>
    </row>
    <row r="7" spans="1:7">
      <c r="A7" s="18" t="s">
        <v>323</v>
      </c>
      <c r="B7" s="9">
        <v>30309258.07</v>
      </c>
      <c r="C7" s="9">
        <v>4898053.2699999996</v>
      </c>
      <c r="D7" s="9">
        <f t="shared" ref="D7:D13" si="1">B7+C7</f>
        <v>35207311.340000004</v>
      </c>
      <c r="E7" s="9">
        <v>21477421.460000001</v>
      </c>
      <c r="F7" s="9">
        <v>21477421.460000001</v>
      </c>
      <c r="G7" s="9">
        <f t="shared" ref="G7:G13" si="2">D7-E7</f>
        <v>13729889.880000003</v>
      </c>
    </row>
    <row r="8" spans="1:7">
      <c r="A8" s="18" t="s">
        <v>324</v>
      </c>
      <c r="B8" s="9">
        <v>3779046.14</v>
      </c>
      <c r="C8" s="9">
        <v>348141</v>
      </c>
      <c r="D8" s="9">
        <f t="shared" si="1"/>
        <v>4127187.14</v>
      </c>
      <c r="E8" s="9">
        <v>2200602.6800000002</v>
      </c>
      <c r="F8" s="9">
        <v>2200602.6800000002</v>
      </c>
      <c r="G8" s="9">
        <f t="shared" si="2"/>
        <v>1926584.46</v>
      </c>
    </row>
    <row r="9" spans="1:7">
      <c r="A9" s="18" t="s">
        <v>325</v>
      </c>
      <c r="B9" s="9">
        <v>23981211.260000002</v>
      </c>
      <c r="C9" s="9">
        <v>555389.12</v>
      </c>
      <c r="D9" s="9">
        <f t="shared" si="1"/>
        <v>24536600.380000003</v>
      </c>
      <c r="E9" s="9">
        <v>9750708.3599999994</v>
      </c>
      <c r="F9" s="9">
        <v>9750708.3599999994</v>
      </c>
      <c r="G9" s="9">
        <f t="shared" si="2"/>
        <v>14785892.020000003</v>
      </c>
    </row>
    <row r="10" spans="1:7">
      <c r="A10" s="18" t="s">
        <v>326</v>
      </c>
      <c r="B10" s="9">
        <v>635336.38</v>
      </c>
      <c r="C10" s="9">
        <v>0</v>
      </c>
      <c r="D10" s="9">
        <f t="shared" si="1"/>
        <v>635336.38</v>
      </c>
      <c r="E10" s="9">
        <v>387497.81</v>
      </c>
      <c r="F10" s="9">
        <v>387497.81</v>
      </c>
      <c r="G10" s="9">
        <f t="shared" si="2"/>
        <v>247838.57</v>
      </c>
    </row>
    <row r="11" spans="1:7">
      <c r="A11" s="18" t="s">
        <v>90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91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92</v>
      </c>
      <c r="B15" s="9"/>
      <c r="C15" s="9"/>
      <c r="D15" s="9"/>
      <c r="E15" s="9"/>
      <c r="F15" s="9"/>
      <c r="G15" s="9"/>
    </row>
    <row r="16" spans="1:7">
      <c r="A16" s="19" t="s">
        <v>93</v>
      </c>
      <c r="B16" s="8">
        <f>SUM(B17:B24)</f>
        <v>43616852.000000007</v>
      </c>
      <c r="C16" s="8">
        <f t="shared" ref="C16:G16" si="3">SUM(C17:C24)</f>
        <v>3698083.98</v>
      </c>
      <c r="D16" s="8">
        <f t="shared" si="3"/>
        <v>47314935.979999997</v>
      </c>
      <c r="E16" s="8">
        <f t="shared" si="3"/>
        <v>33323223.550000001</v>
      </c>
      <c r="F16" s="8">
        <f t="shared" si="3"/>
        <v>33323223.550000001</v>
      </c>
      <c r="G16" s="8">
        <f t="shared" si="3"/>
        <v>13991712.429999998</v>
      </c>
    </row>
    <row r="17" spans="1:7">
      <c r="A17" s="18" t="s">
        <v>322</v>
      </c>
      <c r="B17" s="9">
        <v>2988625.58</v>
      </c>
      <c r="C17" s="9">
        <v>23745</v>
      </c>
      <c r="D17" s="9">
        <f>B17+C17</f>
        <v>3012370.58</v>
      </c>
      <c r="E17" s="9">
        <v>2339983</v>
      </c>
      <c r="F17" s="9">
        <v>2339983</v>
      </c>
      <c r="G17" s="9">
        <f t="shared" ref="G17:G24" si="4">D17-E17</f>
        <v>672387.58000000007</v>
      </c>
    </row>
    <row r="18" spans="1:7">
      <c r="A18" s="18" t="s">
        <v>323</v>
      </c>
      <c r="B18" s="9">
        <v>27531624.59</v>
      </c>
      <c r="C18" s="9">
        <v>3087481.27</v>
      </c>
      <c r="D18" s="9">
        <f t="shared" ref="D18:D24" si="5">B18+C18</f>
        <v>30619105.859999999</v>
      </c>
      <c r="E18" s="9">
        <v>21300581.859999999</v>
      </c>
      <c r="F18" s="9">
        <v>21300581.859999999</v>
      </c>
      <c r="G18" s="9">
        <f t="shared" si="4"/>
        <v>9318524</v>
      </c>
    </row>
    <row r="19" spans="1:7">
      <c r="A19" s="18" t="s">
        <v>324</v>
      </c>
      <c r="B19" s="9">
        <v>1792682.26</v>
      </c>
      <c r="C19" s="9">
        <v>0</v>
      </c>
      <c r="D19" s="9">
        <f t="shared" si="5"/>
        <v>1792682.26</v>
      </c>
      <c r="E19" s="9">
        <v>1460369.76</v>
      </c>
      <c r="F19" s="9">
        <v>1460369.76</v>
      </c>
      <c r="G19" s="9">
        <f t="shared" si="4"/>
        <v>332312.5</v>
      </c>
    </row>
    <row r="20" spans="1:7">
      <c r="A20" s="18" t="s">
        <v>325</v>
      </c>
      <c r="B20" s="9">
        <v>10668583.189999999</v>
      </c>
      <c r="C20" s="9">
        <v>586857.71</v>
      </c>
      <c r="D20" s="9">
        <f t="shared" si="5"/>
        <v>11255440.899999999</v>
      </c>
      <c r="E20" s="9">
        <v>7724918.04</v>
      </c>
      <c r="F20" s="9">
        <v>7724918.04</v>
      </c>
      <c r="G20" s="9">
        <f t="shared" si="4"/>
        <v>3530522.8599999985</v>
      </c>
    </row>
    <row r="21" spans="1:7">
      <c r="A21" s="18" t="s">
        <v>326</v>
      </c>
      <c r="B21" s="9">
        <v>635336.38</v>
      </c>
      <c r="C21" s="9">
        <v>0</v>
      </c>
      <c r="D21" s="9">
        <f t="shared" si="5"/>
        <v>635336.38</v>
      </c>
      <c r="E21" s="9">
        <v>497370.89</v>
      </c>
      <c r="F21" s="9">
        <v>497370.89</v>
      </c>
      <c r="G21" s="9">
        <f t="shared" si="4"/>
        <v>137965.49</v>
      </c>
    </row>
    <row r="22" spans="1:7">
      <c r="A22" s="18" t="s">
        <v>90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91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107307551.00000001</v>
      </c>
      <c r="C26" s="8">
        <f t="shared" ref="C26:G26" si="6">C5+C16</f>
        <v>9834761.7699999996</v>
      </c>
      <c r="D26" s="8">
        <f t="shared" si="6"/>
        <v>117142312.76999998</v>
      </c>
      <c r="E26" s="8">
        <f t="shared" si="6"/>
        <v>69705936.879999995</v>
      </c>
      <c r="F26" s="8">
        <f t="shared" si="6"/>
        <v>69699493.079999998</v>
      </c>
      <c r="G26" s="8">
        <f t="shared" si="6"/>
        <v>47436375.890000008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0"/>
  <sheetViews>
    <sheetView workbookViewId="0">
      <selection sqref="A1:H1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328</v>
      </c>
      <c r="B1" s="70"/>
      <c r="C1" s="70"/>
      <c r="D1" s="70"/>
      <c r="E1" s="70"/>
      <c r="F1" s="70"/>
      <c r="G1" s="70"/>
      <c r="H1" s="71"/>
    </row>
    <row r="2" spans="1:8" ht="12" customHeight="1">
      <c r="A2" s="74"/>
      <c r="B2" s="75"/>
      <c r="C2" s="73" t="s">
        <v>0</v>
      </c>
      <c r="D2" s="73"/>
      <c r="E2" s="73"/>
      <c r="F2" s="73"/>
      <c r="G2" s="73"/>
      <c r="H2" s="43"/>
    </row>
    <row r="3" spans="1:8" ht="22.5">
      <c r="A3" s="76" t="s">
        <v>1</v>
      </c>
      <c r="B3" s="77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8" t="s">
        <v>94</v>
      </c>
      <c r="B5" s="79"/>
      <c r="C5" s="8">
        <f>C6+C16+C25+C36</f>
        <v>63690699</v>
      </c>
      <c r="D5" s="8">
        <f t="shared" ref="D5:H5" si="0">D6+D16+D25+D36</f>
        <v>6136677.79</v>
      </c>
      <c r="E5" s="8">
        <f t="shared" si="0"/>
        <v>69827376.789999992</v>
      </c>
      <c r="F5" s="8">
        <f t="shared" si="0"/>
        <v>36382713.330000006</v>
      </c>
      <c r="G5" s="8">
        <f t="shared" si="0"/>
        <v>36376269.530000001</v>
      </c>
      <c r="H5" s="8">
        <f t="shared" si="0"/>
        <v>33444663.459999993</v>
      </c>
    </row>
    <row r="6" spans="1:8" ht="12.75" customHeight="1">
      <c r="A6" s="63" t="s">
        <v>95</v>
      </c>
      <c r="B6" s="64"/>
      <c r="C6" s="8">
        <f>SUM(C7:C14)</f>
        <v>635336.38</v>
      </c>
      <c r="D6" s="8">
        <f t="shared" ref="D6:H6" si="1">SUM(D7:D14)</f>
        <v>0</v>
      </c>
      <c r="E6" s="8">
        <f t="shared" si="1"/>
        <v>635336.38</v>
      </c>
      <c r="F6" s="8">
        <f t="shared" si="1"/>
        <v>387497.81</v>
      </c>
      <c r="G6" s="8">
        <f t="shared" si="1"/>
        <v>387497.81</v>
      </c>
      <c r="H6" s="8">
        <f t="shared" si="1"/>
        <v>247838.57</v>
      </c>
    </row>
    <row r="7" spans="1:8">
      <c r="A7" s="46" t="s">
        <v>263</v>
      </c>
      <c r="B7" s="40" t="s">
        <v>96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264</v>
      </c>
      <c r="B8" s="40" t="s">
        <v>97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265</v>
      </c>
      <c r="B9" s="40" t="s">
        <v>98</v>
      </c>
      <c r="C9" s="9">
        <v>635336.38</v>
      </c>
      <c r="D9" s="9">
        <v>0</v>
      </c>
      <c r="E9" s="9">
        <f t="shared" si="2"/>
        <v>635336.38</v>
      </c>
      <c r="F9" s="9">
        <v>387497.81</v>
      </c>
      <c r="G9" s="9">
        <v>387497.81</v>
      </c>
      <c r="H9" s="9">
        <f t="shared" si="3"/>
        <v>247838.57</v>
      </c>
    </row>
    <row r="10" spans="1:8">
      <c r="A10" s="46" t="s">
        <v>266</v>
      </c>
      <c r="B10" s="40" t="s">
        <v>99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267</v>
      </c>
      <c r="B11" s="40" t="s">
        <v>100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268</v>
      </c>
      <c r="B12" s="40" t="s">
        <v>101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269</v>
      </c>
      <c r="B13" s="40" t="s">
        <v>102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270</v>
      </c>
      <c r="B14" s="40" t="s">
        <v>103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63" t="s">
        <v>104</v>
      </c>
      <c r="B16" s="80"/>
      <c r="C16" s="8">
        <f>SUM(C17:C23)</f>
        <v>63055362.619999997</v>
      </c>
      <c r="D16" s="8">
        <f t="shared" ref="D16:G16" si="4">SUM(D17:D23)</f>
        <v>6136677.79</v>
      </c>
      <c r="E16" s="8">
        <f t="shared" si="4"/>
        <v>69192040.409999996</v>
      </c>
      <c r="F16" s="8">
        <f t="shared" si="4"/>
        <v>35995215.520000003</v>
      </c>
      <c r="G16" s="8">
        <f t="shared" si="4"/>
        <v>35988771.719999999</v>
      </c>
      <c r="H16" s="8">
        <f t="shared" si="3"/>
        <v>33196824.889999993</v>
      </c>
    </row>
    <row r="17" spans="1:8">
      <c r="A17" s="46" t="s">
        <v>271</v>
      </c>
      <c r="B17" s="40" t="s">
        <v>105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272</v>
      </c>
      <c r="B18" s="40" t="s">
        <v>106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273</v>
      </c>
      <c r="B19" s="40" t="s">
        <v>107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274</v>
      </c>
      <c r="B20" s="40" t="s">
        <v>108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275</v>
      </c>
      <c r="B21" s="40" t="s">
        <v>109</v>
      </c>
      <c r="C21" s="9">
        <v>63055362.619999997</v>
      </c>
      <c r="D21" s="9">
        <v>6136677.79</v>
      </c>
      <c r="E21" s="9">
        <f t="shared" si="5"/>
        <v>69192040.409999996</v>
      </c>
      <c r="F21" s="9">
        <v>35995215.520000003</v>
      </c>
      <c r="G21" s="9">
        <v>35988771.719999999</v>
      </c>
      <c r="H21" s="9">
        <f t="shared" si="3"/>
        <v>33196824.889999993</v>
      </c>
    </row>
    <row r="22" spans="1:8">
      <c r="A22" s="46" t="s">
        <v>276</v>
      </c>
      <c r="B22" s="40" t="s">
        <v>110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277</v>
      </c>
      <c r="B23" s="40" t="s">
        <v>111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63" t="s">
        <v>112</v>
      </c>
      <c r="B25" s="80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278</v>
      </c>
      <c r="B26" s="40" t="s">
        <v>113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279</v>
      </c>
      <c r="B27" s="40" t="s">
        <v>114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280</v>
      </c>
      <c r="B28" s="40" t="s">
        <v>115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281</v>
      </c>
      <c r="B29" s="40" t="s">
        <v>116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282</v>
      </c>
      <c r="B30" s="40" t="s">
        <v>117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283</v>
      </c>
      <c r="B31" s="40" t="s">
        <v>118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284</v>
      </c>
      <c r="B32" s="40" t="s">
        <v>119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285</v>
      </c>
      <c r="B33" s="40" t="s">
        <v>120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286</v>
      </c>
      <c r="B34" s="40" t="s">
        <v>121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63" t="s">
        <v>122</v>
      </c>
      <c r="B36" s="80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287</v>
      </c>
      <c r="B37" s="40" t="s">
        <v>123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288</v>
      </c>
      <c r="B38" s="48" t="s">
        <v>124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289</v>
      </c>
      <c r="B39" s="40" t="s">
        <v>125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290</v>
      </c>
      <c r="B40" s="40" t="s">
        <v>126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63" t="s">
        <v>127</v>
      </c>
      <c r="B42" s="80"/>
      <c r="C42" s="8">
        <f>C43+C53+C62+C73</f>
        <v>43616852</v>
      </c>
      <c r="D42" s="8">
        <f t="shared" ref="D42:G42" si="10">D43+D53+D62+D73</f>
        <v>3698083.98</v>
      </c>
      <c r="E42" s="8">
        <f t="shared" si="10"/>
        <v>47314935.979999997</v>
      </c>
      <c r="F42" s="8">
        <f t="shared" si="10"/>
        <v>33323223.550000001</v>
      </c>
      <c r="G42" s="8">
        <f t="shared" si="10"/>
        <v>33323223.550000001</v>
      </c>
      <c r="H42" s="8">
        <f t="shared" si="3"/>
        <v>13991712.429999996</v>
      </c>
    </row>
    <row r="43" spans="1:8" ht="12.75">
      <c r="A43" s="63" t="s">
        <v>95</v>
      </c>
      <c r="B43" s="80"/>
      <c r="C43" s="8">
        <f>SUM(C44:C51)</f>
        <v>635336.38</v>
      </c>
      <c r="D43" s="8">
        <f t="shared" ref="D43:G43" si="11">SUM(D44:D51)</f>
        <v>0</v>
      </c>
      <c r="E43" s="8">
        <f t="shared" si="11"/>
        <v>635336.38</v>
      </c>
      <c r="F43" s="8">
        <f t="shared" si="11"/>
        <v>497370.89</v>
      </c>
      <c r="G43" s="8">
        <f t="shared" si="11"/>
        <v>497370.89</v>
      </c>
      <c r="H43" s="8">
        <f t="shared" si="3"/>
        <v>137965.49</v>
      </c>
    </row>
    <row r="44" spans="1:8">
      <c r="A44" s="46" t="s">
        <v>291</v>
      </c>
      <c r="B44" s="40" t="s">
        <v>96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292</v>
      </c>
      <c r="B45" s="40" t="s">
        <v>97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293</v>
      </c>
      <c r="B46" s="40" t="s">
        <v>98</v>
      </c>
      <c r="C46" s="9">
        <v>635336.38</v>
      </c>
      <c r="D46" s="9">
        <v>0</v>
      </c>
      <c r="E46" s="9">
        <f t="shared" si="12"/>
        <v>635336.38</v>
      </c>
      <c r="F46" s="9">
        <v>497370.89</v>
      </c>
      <c r="G46" s="9">
        <v>497370.89</v>
      </c>
      <c r="H46" s="9">
        <f t="shared" si="3"/>
        <v>137965.49</v>
      </c>
    </row>
    <row r="47" spans="1:8">
      <c r="A47" s="46" t="s">
        <v>294</v>
      </c>
      <c r="B47" s="40" t="s">
        <v>99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295</v>
      </c>
      <c r="B48" s="40" t="s">
        <v>100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296</v>
      </c>
      <c r="B49" s="40" t="s">
        <v>101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297</v>
      </c>
      <c r="B50" s="40" t="s">
        <v>102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298</v>
      </c>
      <c r="B51" s="40" t="s">
        <v>103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63" t="s">
        <v>104</v>
      </c>
      <c r="B53" s="80"/>
      <c r="C53" s="8">
        <f>SUM(C54:C60)</f>
        <v>42981515.619999997</v>
      </c>
      <c r="D53" s="8">
        <f t="shared" ref="D53:G53" si="13">SUM(D54:D60)</f>
        <v>3698083.98</v>
      </c>
      <c r="E53" s="8">
        <f t="shared" si="13"/>
        <v>46679599.599999994</v>
      </c>
      <c r="F53" s="8">
        <f t="shared" si="13"/>
        <v>32825852.66</v>
      </c>
      <c r="G53" s="8">
        <f t="shared" si="13"/>
        <v>32825852.66</v>
      </c>
      <c r="H53" s="8">
        <f t="shared" si="3"/>
        <v>13853746.939999994</v>
      </c>
    </row>
    <row r="54" spans="1:8">
      <c r="A54" s="46" t="s">
        <v>299</v>
      </c>
      <c r="B54" s="40" t="s">
        <v>105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300</v>
      </c>
      <c r="B55" s="40" t="s">
        <v>106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301</v>
      </c>
      <c r="B56" s="40" t="s">
        <v>107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302</v>
      </c>
      <c r="B57" s="40" t="s">
        <v>108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303</v>
      </c>
      <c r="B58" s="40" t="s">
        <v>109</v>
      </c>
      <c r="C58" s="9">
        <v>42981515.619999997</v>
      </c>
      <c r="D58" s="9">
        <v>3698083.98</v>
      </c>
      <c r="E58" s="9">
        <f t="shared" si="14"/>
        <v>46679599.599999994</v>
      </c>
      <c r="F58" s="9">
        <v>32825852.66</v>
      </c>
      <c r="G58" s="9">
        <v>32825852.66</v>
      </c>
      <c r="H58" s="9">
        <f t="shared" si="3"/>
        <v>13853746.939999994</v>
      </c>
    </row>
    <row r="59" spans="1:8">
      <c r="A59" s="46" t="s">
        <v>304</v>
      </c>
      <c r="B59" s="40" t="s">
        <v>110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305</v>
      </c>
      <c r="B60" s="40" t="s">
        <v>111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63" t="s">
        <v>112</v>
      </c>
      <c r="B62" s="80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306</v>
      </c>
      <c r="B63" s="40" t="s">
        <v>113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307</v>
      </c>
      <c r="B64" s="40" t="s">
        <v>114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308</v>
      </c>
      <c r="B65" s="40" t="s">
        <v>115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309</v>
      </c>
      <c r="B66" s="40" t="s">
        <v>116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310</v>
      </c>
      <c r="B67" s="40" t="s">
        <v>117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311</v>
      </c>
      <c r="B68" s="40" t="s">
        <v>118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312</v>
      </c>
      <c r="B69" s="40" t="s">
        <v>119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313</v>
      </c>
      <c r="B70" s="40" t="s">
        <v>120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314</v>
      </c>
      <c r="B71" s="40" t="s">
        <v>121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63" t="s">
        <v>122</v>
      </c>
      <c r="B73" s="80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315</v>
      </c>
      <c r="B74" s="40" t="s">
        <v>123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316</v>
      </c>
      <c r="B75" s="48" t="s">
        <v>124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317</v>
      </c>
      <c r="B76" s="40" t="s">
        <v>125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318</v>
      </c>
      <c r="B77" s="40" t="s">
        <v>126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63" t="s">
        <v>83</v>
      </c>
      <c r="B79" s="80"/>
      <c r="C79" s="8">
        <f>C5+C42</f>
        <v>107307551</v>
      </c>
      <c r="D79" s="8">
        <f t="shared" ref="D79:H79" si="20">D5+D42</f>
        <v>9834761.7699999996</v>
      </c>
      <c r="E79" s="8">
        <f t="shared" si="20"/>
        <v>117142312.76999998</v>
      </c>
      <c r="F79" s="8">
        <f t="shared" si="20"/>
        <v>69705936.88000001</v>
      </c>
      <c r="G79" s="8">
        <f t="shared" si="20"/>
        <v>69699493.079999998</v>
      </c>
      <c r="H79" s="8">
        <f t="shared" si="20"/>
        <v>47436375.889999986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workbookViewId="0">
      <selection sqref="A1:G1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329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128</v>
      </c>
      <c r="F3" s="14" t="s">
        <v>86</v>
      </c>
      <c r="G3" s="26" t="s">
        <v>7</v>
      </c>
    </row>
    <row r="4" spans="1:7">
      <c r="A4" s="27" t="s">
        <v>129</v>
      </c>
      <c r="B4" s="28">
        <f>B5+B6+B7+B10+B11+B14</f>
        <v>41728562.579999998</v>
      </c>
      <c r="C4" s="28">
        <f t="shared" ref="C4:G4" si="0">C5+C6+C7+C10+C11+C14</f>
        <v>3493290.13</v>
      </c>
      <c r="D4" s="28">
        <f t="shared" si="0"/>
        <v>45221852.710000001</v>
      </c>
      <c r="E4" s="28">
        <f t="shared" si="0"/>
        <v>29074331.59</v>
      </c>
      <c r="F4" s="28">
        <f t="shared" si="0"/>
        <v>29074331.59</v>
      </c>
      <c r="G4" s="28">
        <f t="shared" si="0"/>
        <v>16147521.120000001</v>
      </c>
    </row>
    <row r="5" spans="1:7">
      <c r="A5" s="29" t="s">
        <v>130</v>
      </c>
      <c r="B5" s="9">
        <v>41728562.579999998</v>
      </c>
      <c r="C5" s="9">
        <v>3493290.13</v>
      </c>
      <c r="D5" s="8">
        <f>B5+C5</f>
        <v>45221852.710000001</v>
      </c>
      <c r="E5" s="9">
        <v>29074331.59</v>
      </c>
      <c r="F5" s="9">
        <v>29074331.59</v>
      </c>
      <c r="G5" s="8">
        <f>D5-E5</f>
        <v>16147521.120000001</v>
      </c>
    </row>
    <row r="6" spans="1:7">
      <c r="A6" s="29" t="s">
        <v>131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132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133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134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135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136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137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138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139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140</v>
      </c>
      <c r="B16" s="8">
        <f>B17+B18+B19+B22+B23+B26</f>
        <v>37709316</v>
      </c>
      <c r="C16" s="8">
        <f t="shared" ref="C16:G16" si="6">C17+C18+C19+C22+C23+C26</f>
        <v>572592</v>
      </c>
      <c r="D16" s="8">
        <f t="shared" si="6"/>
        <v>38281908</v>
      </c>
      <c r="E16" s="8">
        <f t="shared" si="6"/>
        <v>27155183.91</v>
      </c>
      <c r="F16" s="8">
        <f t="shared" si="6"/>
        <v>27155183.91</v>
      </c>
      <c r="G16" s="8">
        <f t="shared" si="6"/>
        <v>11126724.09</v>
      </c>
    </row>
    <row r="17" spans="1:7">
      <c r="A17" s="29" t="s">
        <v>130</v>
      </c>
      <c r="B17" s="9">
        <v>37709316</v>
      </c>
      <c r="C17" s="9">
        <v>572592</v>
      </c>
      <c r="D17" s="8">
        <f t="shared" ref="D17:D18" si="7">B17+C17</f>
        <v>38281908</v>
      </c>
      <c r="E17" s="9">
        <v>27155183.91</v>
      </c>
      <c r="F17" s="9">
        <v>27155183.91</v>
      </c>
      <c r="G17" s="8">
        <f t="shared" ref="G17:G26" si="8">D17-E17</f>
        <v>11126724.09</v>
      </c>
    </row>
    <row r="18" spans="1:7">
      <c r="A18" s="29" t="s">
        <v>131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132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133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134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135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136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137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138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139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141</v>
      </c>
      <c r="B27" s="8">
        <f>B4+B16</f>
        <v>79437878.579999998</v>
      </c>
      <c r="C27" s="8">
        <f t="shared" ref="C27:G27" si="13">C4+C16</f>
        <v>4065882.13</v>
      </c>
      <c r="D27" s="8">
        <f t="shared" si="13"/>
        <v>83503760.710000008</v>
      </c>
      <c r="E27" s="8">
        <f t="shared" si="13"/>
        <v>56229515.5</v>
      </c>
      <c r="F27" s="8">
        <f t="shared" si="13"/>
        <v>56229515.5</v>
      </c>
      <c r="G27" s="8">
        <f t="shared" si="13"/>
        <v>27274245.210000001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2017-04-18T18:51:15Z</cp:lastPrinted>
  <dcterms:created xsi:type="dcterms:W3CDTF">2017-01-11T17:22:36Z</dcterms:created>
  <dcterms:modified xsi:type="dcterms:W3CDTF">2021-10-14T19:44:21Z</dcterms:modified>
</cp:coreProperties>
</file>