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UBLICACI´ON EN PAGINA\1 T 2021\IDF\"/>
    </mc:Choice>
  </mc:AlternateContent>
  <bookViews>
    <workbookView xWindow="0" yWindow="0" windowWidth="28800" windowHeight="12330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F27" i="4" s="1"/>
  <c r="E7" i="4"/>
  <c r="D7" i="4"/>
  <c r="C7" i="4"/>
  <c r="C4" i="4" s="1"/>
  <c r="B7" i="4"/>
  <c r="B4" i="4" s="1"/>
  <c r="B27" i="4" s="1"/>
  <c r="G6" i="4"/>
  <c r="G5" i="4"/>
  <c r="D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F5" i="3" s="1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3" i="3" l="1"/>
  <c r="H43" i="3"/>
  <c r="D5" i="3"/>
  <c r="D79" i="3" s="1"/>
  <c r="B26" i="2"/>
  <c r="C26" i="2"/>
  <c r="D26" i="2"/>
  <c r="H88" i="1"/>
  <c r="D79" i="1"/>
  <c r="H43" i="1"/>
  <c r="H23" i="1"/>
  <c r="F79" i="3"/>
  <c r="F4" i="1"/>
  <c r="G4" i="1"/>
  <c r="D4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C4" i="1"/>
  <c r="F42" i="3"/>
  <c r="G7" i="4"/>
  <c r="D16" i="4"/>
  <c r="D27" i="4" s="1"/>
  <c r="G16" i="4"/>
  <c r="E5" i="3"/>
  <c r="H6" i="3"/>
  <c r="H5" i="3" s="1"/>
  <c r="G16" i="2"/>
  <c r="G26" i="2" s="1"/>
  <c r="G5" i="2"/>
  <c r="E79" i="1"/>
  <c r="H80" i="1"/>
  <c r="E4" i="1"/>
  <c r="H5" i="1"/>
  <c r="E42" i="3"/>
  <c r="H42" i="3" s="1"/>
  <c r="G11" i="4"/>
  <c r="G4" i="4" s="1"/>
  <c r="G27" i="4" l="1"/>
  <c r="D154" i="1"/>
  <c r="F154" i="1"/>
  <c r="C154" i="1"/>
  <c r="H79" i="1"/>
  <c r="H4" i="1"/>
  <c r="G154" i="1"/>
  <c r="H79" i="3"/>
  <c r="E154" i="1"/>
  <c r="E79" i="3"/>
  <c r="H154" i="1" l="1"/>
</calcChain>
</file>

<file path=xl/sharedStrings.xml><?xml version="1.0" encoding="utf-8"?>
<sst xmlns="http://schemas.openxmlformats.org/spreadsheetml/2006/main" count="477" uniqueCount="331">
  <si>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</si>
  <si>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</si>
  <si>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</si>
  <si>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</si>
  <si>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</si>
  <si>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</si>
  <si>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</si>
  <si>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</si>
  <si>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</si>
  <si>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</si>
  <si>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</si>
  <si>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</si>
  <si>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</si>
  <si>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</si>
  <si>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</si>
  <si>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</si>
  <si>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</si>
  <si>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</si>
  <si>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</si>
  <si>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</si>
  <si>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</si>
  <si>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</si>
  <si>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</si>
  <si>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</si>
  <si>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</si>
  <si>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</si>
  <si>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</si>
  <si>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</si>
  <si>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</si>
  <si>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</si>
  <si>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</si>
  <si>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</si>
  <si>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</si>
  <si>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</si>
  <si>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</si>
  <si>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</si>
  <si>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</si>
  <si>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</si>
  <si>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</si>
  <si>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</si>
  <si>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</si>
  <si>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</si>
  <si>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</si>
  <si>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</si>
  <si>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</si>
  <si>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</si>
  <si>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</si>
  <si>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</si>
  <si>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</si>
  <si>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</si>
  <si>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</si>
  <si>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</si>
  <si>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</si>
  <si>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</si>
  <si>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</si>
  <si>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</si>
  <si>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</si>
  <si>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</si>
  <si>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</si>
  <si>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</si>
  <si>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</si>
  <si>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</si>
  <si>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</si>
  <si>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</si>
  <si>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</si>
  <si>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</si>
  <si>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</si>
  <si>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</si>
  <si>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</si>
  <si>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</si>
  <si>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</si>
  <si>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</si>
  <si>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</si>
  <si>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</si>
  <si>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</si>
  <si>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</si>
  <si>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</si>
  <si>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</si>
  <si>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</si>
  <si>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</si>
  <si>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</si>
  <si>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</si>
  <si>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</si>
  <si>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</si>
  <si>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</si>
  <si>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</si>
  <si>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</si>
  <si>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</si>
  <si>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</si>
  <si>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</si>
  <si>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</si>
  <si>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</si>
  <si>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</si>
  <si>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</si>
  <si>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</si>
  <si>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</si>
  <si>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</si>
  <si>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</si>
  <si>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</si>
  <si>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</si>
  <si>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</si>
  <si>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</si>
  <si>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</si>
  <si>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</si>
  <si>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</si>
  <si>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</si>
  <si>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</si>
  <si>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</si>
  <si>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</si>
  <si>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</si>
  <si>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</si>
  <si>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</si>
  <si>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</si>
  <si>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</si>
  <si>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</si>
  <si>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</si>
  <si>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</si>
  <si>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</si>
  <si>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</si>
  <si>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</si>
  <si>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</si>
  <si>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</si>
  <si>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</si>
  <si>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</si>
  <si>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</si>
  <si>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</si>
  <si>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</si>
  <si>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</si>
  <si>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</si>
  <si>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</si>
  <si>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</si>
  <si>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</si>
  <si>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</si>
  <si>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</si>
  <si>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</si>
  <si>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</si>
  <si>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</si>
  <si>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</si>
  <si>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</si>
  <si>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</si>
  <si>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</si>
  <si>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</si>
  <si>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</si>
  <si>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</si>
  <si>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</si>
  <si>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</si>
  <si>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</si>
  <si>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</si>
  <si>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</si>
  <si>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</si>
  <si>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</si>
  <si>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</si>
  <si>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</si>
  <si>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</si>
  <si>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</si>
  <si>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</si>
  <si>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</si>
  <si>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</si>
  <si>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</si>
  <si>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</si>
  <si>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</si>
  <si>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</si>
  <si>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</si>
  <si>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</si>
  <si>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</si>
  <si>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</si>
  <si>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</si>
  <si>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</si>
  <si>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</si>
  <si>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</si>
  <si>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</si>
  <si>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</si>
  <si>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</si>
  <si>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</si>
  <si>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</si>
  <si>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</si>
  <si>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</si>
  <si>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</si>
  <si>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</si>
  <si>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</si>
  <si>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</si>
  <si>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</si>
  <si>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</si>
  <si>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</si>
  <si>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</si>
  <si>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</si>
  <si>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</si>
  <si>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</si>
  <si>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</si>
  <si>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</si>
  <si>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</si>
  <si>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</si>
  <si>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</si>
  <si>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</si>
  <si>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</si>
  <si>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</si>
  <si>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</si>
  <si>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</si>
  <si>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</si>
  <si>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</si>
  <si>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</si>
  <si>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</si>
  <si>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</si>
  <si>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</si>
  <si>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</si>
  <si>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</si>
  <si>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</si>
  <si>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</si>
  <si>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</si>
  <si>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</si>
  <si>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</si>
  <si>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</si>
  <si>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</si>
  <si>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</si>
  <si>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</si>
  <si>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</si>
  <si>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</si>
  <si>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</si>
  <si>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</si>
  <si>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</si>
  <si>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</si>
  <si>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</si>
  <si>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</si>
  <si>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</si>
  <si>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</si>
  <si>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</si>
  <si>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</si>
  <si>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</si>
  <si>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</si>
  <si>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</si>
  <si>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</si>
  <si>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</si>
  <si>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</si>
  <si>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</si>
  <si>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</si>
  <si>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</si>
  <si>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</si>
  <si>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</si>
  <si>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</si>
  <si>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</si>
  <si>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</si>
  <si>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</si>
  <si>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</si>
  <si>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</si>
  <si>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</si>
  <si>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</si>
  <si>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</si>
  <si>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</si>
  <si>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</si>
  <si>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</si>
  <si>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</si>
  <si>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</si>
  <si>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</si>
  <si>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</si>
  <si>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</si>
  <si>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</si>
  <si>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</si>
  <si>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</si>
  <si>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</si>
  <si>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</si>
  <si>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</si>
  <si>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</si>
  <si>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</si>
  <si>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</si>
  <si>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</si>
  <si>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</si>
  <si>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</si>
  <si>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</si>
  <si>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</si>
  <si>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</si>
  <si>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</si>
  <si>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</si>
  <si>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</si>
  <si>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</si>
  <si>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</si>
  <si>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</si>
  <si>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</si>
  <si>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</si>
  <si>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</si>
  <si>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</si>
  <si>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</si>
  <si>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</si>
  <si>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</si>
  <si>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</si>
  <si>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</si>
  <si>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</si>
  <si>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</si>
  <si>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</si>
  <si>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</si>
  <si>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</si>
  <si>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</si>
  <si>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</si>
  <si>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</si>
  <si>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</si>
  <si>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</si>
  <si>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</si>
  <si>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</si>
  <si>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</si>
  <si>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</si>
  <si>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</si>
  <si>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</si>
  <si>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</si>
  <si>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</si>
  <si>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</si>
  <si>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</si>
  <si>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</si>
  <si>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</si>
  <si>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</si>
  <si>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</si>
  <si>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</si>
  <si>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</si>
  <si>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</si>
  <si>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</si>
  <si>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</si>
  <si>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</si>
  <si>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</si>
  <si>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</si>
  <si>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</si>
  <si>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</si>
  <si>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</si>
  <si>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</si>
  <si>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</si>
  <si>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</si>
  <si>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</si>
  <si>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</si>
  <si>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</si>
  <si>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</si>
  <si>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31 de Marzo de 2021
PESOS</t>
  </si>
  <si>
    <t>UNIVERSIDAD TECNOLOGICA DEL NORTE DE GUANAJUATO
Estado Analítico del Ejercicio del Presupuesto de Egresos Detallado - LDF
Clasificación Funcional (Finalidad y Función)
al 31 de Marzo de 2021
PESOS</t>
  </si>
  <si>
    <t>UNIVERSIDAD TECNOLOGICA DEL NORTE DE GUANAJUATO
Estado Analítico del Ejercicio del Presupuesto de Egresos Detallado - LDF
Clasificación de Servicios Personales por Categoría
al 31 de Marzo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</si>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</sst>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85" workbookViewId="0">
      <selection activeCell="D167" sqref="D16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7" t="s">
        <v>321</v>
      </c>
      <c r="B1" s="59"/>
      <c r="C1" s="59"/>
      <c r="D1" s="59"/>
      <c r="E1" s="59"/>
      <c r="F1" s="59"/>
      <c r="G1" s="59"/>
      <c r="H1" s="60"/>
    </row>
    <row r="2" spans="1:8">
      <c r="A2" s="57"/>
      <c r="B2" s="58"/>
      <c r="C2" s="56" t="s">
        <v>0</v>
      </c>
      <c r="D2" s="56"/>
      <c r="E2" s="56"/>
      <c r="F2" s="56"/>
      <c r="G2" s="56"/>
      <c r="H2" s="2"/>
    </row>
    <row r="3" spans="1:8" ht="22.5">
      <c r="A3" s="61" t="s">
        <v>1</v>
      </c>
      <c r="B3" s="62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3" t="s">
        <v>8</v>
      </c>
      <c r="B4" s="64"/>
      <c r="C4" s="5">
        <f>C5+C13+C23+C33+C43+C53+C57+C66+C70</f>
        <v>63690698.999999993</v>
      </c>
      <c r="D4" s="5">
        <f t="shared" ref="D4:H4" si="0">D5+D13+D23+D33+D43+D53+D57+D66+D70</f>
        <v>4314903.2699999996</v>
      </c>
      <c r="E4" s="5">
        <f t="shared" si="0"/>
        <v>68005602.269999996</v>
      </c>
      <c r="F4" s="5">
        <f t="shared" si="0"/>
        <v>10577452.99</v>
      </c>
      <c r="G4" s="5">
        <f t="shared" si="0"/>
        <v>10577452.99</v>
      </c>
      <c r="H4" s="5">
        <f t="shared" si="0"/>
        <v>57428149.280000001</v>
      </c>
    </row>
    <row r="5" spans="1:8">
      <c r="A5" s="65" t="s">
        <v>9</v>
      </c>
      <c r="B5" s="66"/>
      <c r="C5" s="6">
        <f>SUM(C6:C12)</f>
        <v>41728562.579999998</v>
      </c>
      <c r="D5" s="6">
        <f t="shared" ref="D5:H5" si="1">SUM(D6:D12)</f>
        <v>2680125.0699999998</v>
      </c>
      <c r="E5" s="6">
        <f t="shared" si="1"/>
        <v>44408687.649999999</v>
      </c>
      <c r="F5" s="6">
        <f t="shared" si="1"/>
        <v>9687552.0199999996</v>
      </c>
      <c r="G5" s="6">
        <f t="shared" si="1"/>
        <v>9687552.0199999996</v>
      </c>
      <c r="H5" s="6">
        <f t="shared" si="1"/>
        <v>34721135.629999995</v>
      </c>
    </row>
    <row r="6" spans="1:8">
      <c r="A6" s="35" t="s">
        <v>143</v>
      </c>
      <c r="B6" s="36" t="s">
        <v>10</v>
      </c>
      <c r="C6" s="7">
        <v>7232109.3799999999</v>
      </c>
      <c r="D6" s="7">
        <v>0</v>
      </c>
      <c r="E6" s="7">
        <f>C6+D6</f>
        <v>7232109.3799999999</v>
      </c>
      <c r="F6" s="7">
        <v>1747977.08</v>
      </c>
      <c r="G6" s="7">
        <v>1747977.08</v>
      </c>
      <c r="H6" s="7">
        <f>E6-F6</f>
        <v>5484132.2999999998</v>
      </c>
    </row>
    <row r="7" spans="1:8">
      <c r="A7" s="35" t="s">
        <v>144</v>
      </c>
      <c r="B7" s="36" t="s">
        <v>11</v>
      </c>
      <c r="C7" s="7">
        <v>14401784.42</v>
      </c>
      <c r="D7" s="7">
        <v>2680125.0699999998</v>
      </c>
      <c r="E7" s="7">
        <f t="shared" ref="E7:E12" si="2">C7+D7</f>
        <v>17081909.489999998</v>
      </c>
      <c r="F7" s="7">
        <v>3416713.77</v>
      </c>
      <c r="G7" s="7">
        <v>3416713.77</v>
      </c>
      <c r="H7" s="7">
        <f t="shared" ref="H7:H70" si="3">E7-F7</f>
        <v>13665195.719999999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0</v>
      </c>
      <c r="G8" s="7">
        <v>0</v>
      </c>
      <c r="H8" s="7">
        <f t="shared" si="3"/>
        <v>4830823.97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1967457.16</v>
      </c>
      <c r="G9" s="7">
        <v>1967457.16</v>
      </c>
      <c r="H9" s="7">
        <f t="shared" si="3"/>
        <v>5185704.29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1807691.83</v>
      </c>
      <c r="G10" s="7">
        <v>1807691.83</v>
      </c>
      <c r="H10" s="7">
        <f t="shared" si="3"/>
        <v>5532991.5300000003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747712.18</v>
      </c>
      <c r="G12" s="7">
        <v>747712.18</v>
      </c>
      <c r="H12" s="7">
        <f t="shared" si="3"/>
        <v>22287.819999999949</v>
      </c>
    </row>
    <row r="13" spans="1:8">
      <c r="A13" s="65" t="s">
        <v>17</v>
      </c>
      <c r="B13" s="66"/>
      <c r="C13" s="6">
        <f>SUM(C14:C22)</f>
        <v>3407034.89</v>
      </c>
      <c r="D13" s="6">
        <f t="shared" ref="D13:G13" si="4">SUM(D14:D22)</f>
        <v>0</v>
      </c>
      <c r="E13" s="6">
        <f t="shared" si="4"/>
        <v>3407034.89</v>
      </c>
      <c r="F13" s="6">
        <f t="shared" si="4"/>
        <v>12356.05</v>
      </c>
      <c r="G13" s="6">
        <f t="shared" si="4"/>
        <v>12356.05</v>
      </c>
      <c r="H13" s="6">
        <f t="shared" si="3"/>
        <v>3394678.8400000003</v>
      </c>
    </row>
    <row r="14" spans="1:8">
      <c r="A14" s="35" t="s">
        <v>150</v>
      </c>
      <c r="B14" s="36" t="s">
        <v>18</v>
      </c>
      <c r="C14" s="7">
        <v>1046553.77</v>
      </c>
      <c r="D14" s="7">
        <v>-400</v>
      </c>
      <c r="E14" s="7">
        <f t="shared" ref="E14:E22" si="5">C14+D14</f>
        <v>1046153.77</v>
      </c>
      <c r="F14" s="7">
        <v>0</v>
      </c>
      <c r="G14" s="7">
        <v>0</v>
      </c>
      <c r="H14" s="7">
        <f t="shared" si="3"/>
        <v>1046153.77</v>
      </c>
    </row>
    <row r="15" spans="1:8">
      <c r="A15" s="35" t="s">
        <v>151</v>
      </c>
      <c r="B15" s="36" t="s">
        <v>19</v>
      </c>
      <c r="C15" s="7">
        <v>304340.73</v>
      </c>
      <c r="D15" s="7">
        <v>0</v>
      </c>
      <c r="E15" s="7">
        <f t="shared" si="5"/>
        <v>304340.73</v>
      </c>
      <c r="F15" s="7">
        <v>0</v>
      </c>
      <c r="G15" s="7">
        <v>0</v>
      </c>
      <c r="H15" s="7">
        <f t="shared" si="3"/>
        <v>304340.73</v>
      </c>
    </row>
    <row r="16" spans="1:8">
      <c r="A16" s="35" t="s">
        <v>152</v>
      </c>
      <c r="B16" s="36" t="s">
        <v>20</v>
      </c>
      <c r="C16" s="7">
        <v>18200</v>
      </c>
      <c r="D16" s="7">
        <v>0</v>
      </c>
      <c r="E16" s="7">
        <f t="shared" si="5"/>
        <v>18200</v>
      </c>
      <c r="F16" s="7">
        <v>0</v>
      </c>
      <c r="G16" s="7">
        <v>0</v>
      </c>
      <c r="H16" s="7">
        <f t="shared" si="3"/>
        <v>18200</v>
      </c>
    </row>
    <row r="17" spans="1:8">
      <c r="A17" s="35" t="s">
        <v>153</v>
      </c>
      <c r="B17" s="36" t="s">
        <v>21</v>
      </c>
      <c r="C17" s="7">
        <v>446934.64</v>
      </c>
      <c r="D17" s="7">
        <v>0</v>
      </c>
      <c r="E17" s="7">
        <f t="shared" si="5"/>
        <v>446934.64</v>
      </c>
      <c r="F17" s="7">
        <v>7029.6</v>
      </c>
      <c r="G17" s="7">
        <v>7029.6</v>
      </c>
      <c r="H17" s="7">
        <f t="shared" si="3"/>
        <v>439905.04000000004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0</v>
      </c>
      <c r="E18" s="7">
        <f t="shared" si="5"/>
        <v>152129.79999999999</v>
      </c>
      <c r="F18" s="7">
        <v>0</v>
      </c>
      <c r="G18" s="7">
        <v>0</v>
      </c>
      <c r="H18" s="7">
        <f t="shared" si="3"/>
        <v>152129.79999999999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0</v>
      </c>
      <c r="E19" s="7">
        <f t="shared" si="5"/>
        <v>1221661.3500000001</v>
      </c>
      <c r="F19" s="7">
        <v>5326.45</v>
      </c>
      <c r="G19" s="7">
        <v>5326.45</v>
      </c>
      <c r="H19" s="7">
        <f t="shared" si="3"/>
        <v>1216334.9000000001</v>
      </c>
    </row>
    <row r="20" spans="1:8">
      <c r="A20" s="35" t="s">
        <v>156</v>
      </c>
      <c r="B20" s="36" t="s">
        <v>24</v>
      </c>
      <c r="C20" s="7">
        <v>60044.17</v>
      </c>
      <c r="D20" s="7">
        <v>0</v>
      </c>
      <c r="E20" s="7">
        <f t="shared" si="5"/>
        <v>60044.17</v>
      </c>
      <c r="F20" s="7">
        <v>0</v>
      </c>
      <c r="G20" s="7">
        <v>0</v>
      </c>
      <c r="H20" s="7">
        <f t="shared" si="3"/>
        <v>60044.17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400</v>
      </c>
      <c r="E22" s="7">
        <f t="shared" si="5"/>
        <v>157570.43</v>
      </c>
      <c r="F22" s="7">
        <v>0</v>
      </c>
      <c r="G22" s="7">
        <v>0</v>
      </c>
      <c r="H22" s="7">
        <f t="shared" si="3"/>
        <v>157570.43</v>
      </c>
    </row>
    <row r="23" spans="1:8">
      <c r="A23" s="65" t="s">
        <v>27</v>
      </c>
      <c r="B23" s="66"/>
      <c r="C23" s="6">
        <f>SUM(C24:C32)</f>
        <v>17604101.129999999</v>
      </c>
      <c r="D23" s="6">
        <f t="shared" ref="D23:G23" si="6">SUM(D24:D32)</f>
        <v>696452.61</v>
      </c>
      <c r="E23" s="6">
        <f t="shared" si="6"/>
        <v>18300553.740000002</v>
      </c>
      <c r="F23" s="6">
        <f t="shared" si="6"/>
        <v>791148.92</v>
      </c>
      <c r="G23" s="6">
        <f t="shared" si="6"/>
        <v>791148.92</v>
      </c>
      <c r="H23" s="6">
        <f t="shared" si="3"/>
        <v>17509404.82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172737.6</v>
      </c>
      <c r="G24" s="7">
        <v>172737.6</v>
      </c>
      <c r="H24" s="7">
        <f t="shared" si="3"/>
        <v>3269868.76</v>
      </c>
    </row>
    <row r="25" spans="1:8">
      <c r="A25" s="35" t="s">
        <v>160</v>
      </c>
      <c r="B25" s="36" t="s">
        <v>29</v>
      </c>
      <c r="C25" s="7">
        <v>458556.81</v>
      </c>
      <c r="D25" s="7">
        <v>-2496.64</v>
      </c>
      <c r="E25" s="7">
        <f t="shared" si="7"/>
        <v>456060.17</v>
      </c>
      <c r="F25" s="7">
        <v>0</v>
      </c>
      <c r="G25" s="7">
        <v>0</v>
      </c>
      <c r="H25" s="7">
        <f t="shared" si="3"/>
        <v>456060.17</v>
      </c>
    </row>
    <row r="26" spans="1:8">
      <c r="A26" s="35" t="s">
        <v>161</v>
      </c>
      <c r="B26" s="36" t="s">
        <v>30</v>
      </c>
      <c r="C26" s="7">
        <v>3657929.12</v>
      </c>
      <c r="D26" s="7">
        <v>0</v>
      </c>
      <c r="E26" s="7">
        <f t="shared" si="7"/>
        <v>3657929.12</v>
      </c>
      <c r="F26" s="7">
        <v>40799.919999999998</v>
      </c>
      <c r="G26" s="7">
        <v>40799.919999999998</v>
      </c>
      <c r="H26" s="7">
        <f t="shared" si="3"/>
        <v>3617129.2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3183.04</v>
      </c>
      <c r="G27" s="7">
        <v>3183.04</v>
      </c>
      <c r="H27" s="7">
        <f t="shared" si="3"/>
        <v>728891.09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422430</v>
      </c>
      <c r="G28" s="7">
        <v>422430</v>
      </c>
      <c r="H28" s="7">
        <f t="shared" si="3"/>
        <v>5597579.3799999999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0</v>
      </c>
      <c r="G29" s="7">
        <v>0</v>
      </c>
      <c r="H29" s="7">
        <f t="shared" si="3"/>
        <v>150500</v>
      </c>
    </row>
    <row r="30" spans="1:8">
      <c r="A30" s="35" t="s">
        <v>165</v>
      </c>
      <c r="B30" s="36" t="s">
        <v>34</v>
      </c>
      <c r="C30" s="7">
        <v>428390.71</v>
      </c>
      <c r="D30" s="7">
        <v>0</v>
      </c>
      <c r="E30" s="7">
        <f t="shared" si="7"/>
        <v>428390.71</v>
      </c>
      <c r="F30" s="7">
        <v>402</v>
      </c>
      <c r="G30" s="7">
        <v>402</v>
      </c>
      <c r="H30" s="7">
        <f t="shared" si="3"/>
        <v>427988.71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2496.64</v>
      </c>
      <c r="E31" s="7">
        <f t="shared" si="7"/>
        <v>671896.59</v>
      </c>
      <c r="F31" s="7">
        <v>0</v>
      </c>
      <c r="G31" s="7">
        <v>0</v>
      </c>
      <c r="H31" s="7">
        <f t="shared" si="3"/>
        <v>671896.59</v>
      </c>
    </row>
    <row r="32" spans="1:8">
      <c r="A32" s="35" t="s">
        <v>167</v>
      </c>
      <c r="B32" s="36" t="s">
        <v>36</v>
      </c>
      <c r="C32" s="7">
        <v>2402718.21</v>
      </c>
      <c r="D32" s="7">
        <v>338369.07</v>
      </c>
      <c r="E32" s="7">
        <f t="shared" si="7"/>
        <v>2741087.28</v>
      </c>
      <c r="F32" s="7">
        <v>151596.35999999999</v>
      </c>
      <c r="G32" s="7">
        <v>151596.35999999999</v>
      </c>
      <c r="H32" s="7">
        <f t="shared" si="3"/>
        <v>2589490.92</v>
      </c>
    </row>
    <row r="33" spans="1:8">
      <c r="A33" s="65" t="s">
        <v>37</v>
      </c>
      <c r="B33" s="66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0</v>
      </c>
      <c r="G33" s="6">
        <f t="shared" si="8"/>
        <v>0</v>
      </c>
      <c r="H33" s="6">
        <f t="shared" si="3"/>
        <v>1687975.99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0</v>
      </c>
      <c r="G37" s="7">
        <v>0</v>
      </c>
      <c r="H37" s="7">
        <f t="shared" si="3"/>
        <v>1687975.99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5" t="s">
        <v>47</v>
      </c>
      <c r="B43" s="66"/>
      <c r="C43" s="6">
        <f>SUM(C44:C52)</f>
        <v>101000</v>
      </c>
      <c r="D43" s="6">
        <f t="shared" ref="D43:G43" si="10">SUM(D44:D52)</f>
        <v>100350</v>
      </c>
      <c r="E43" s="6">
        <f t="shared" si="10"/>
        <v>201350</v>
      </c>
      <c r="F43" s="6">
        <f t="shared" si="10"/>
        <v>86396</v>
      </c>
      <c r="G43" s="6">
        <f t="shared" si="10"/>
        <v>86396</v>
      </c>
      <c r="H43" s="6">
        <f t="shared" si="3"/>
        <v>114954</v>
      </c>
    </row>
    <row r="44" spans="1:8">
      <c r="A44" s="35" t="s">
        <v>175</v>
      </c>
      <c r="B44" s="36" t="s">
        <v>48</v>
      </c>
      <c r="C44" s="7">
        <v>95000</v>
      </c>
      <c r="D44" s="7">
        <v>100350</v>
      </c>
      <c r="E44" s="7">
        <f t="shared" ref="E44:E52" si="11">C44+D44</f>
        <v>195350</v>
      </c>
      <c r="F44" s="7">
        <v>86396</v>
      </c>
      <c r="G44" s="7">
        <v>86396</v>
      </c>
      <c r="H44" s="7">
        <f t="shared" si="3"/>
        <v>108954</v>
      </c>
    </row>
    <row r="45" spans="1:8">
      <c r="A45" s="35" t="s">
        <v>176</v>
      </c>
      <c r="B45" s="36" t="s">
        <v>49</v>
      </c>
      <c r="C45" s="7">
        <v>6000</v>
      </c>
      <c r="D45" s="7">
        <v>0</v>
      </c>
      <c r="E45" s="7">
        <f t="shared" si="11"/>
        <v>6000</v>
      </c>
      <c r="F45" s="7">
        <v>0</v>
      </c>
      <c r="G45" s="7">
        <v>0</v>
      </c>
      <c r="H45" s="7">
        <f t="shared" si="3"/>
        <v>6000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5" t="s">
        <v>57</v>
      </c>
      <c r="B53" s="66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5" t="s">
        <v>61</v>
      </c>
      <c r="B57" s="66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5" t="s">
        <v>70</v>
      </c>
      <c r="B66" s="6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5" t="s">
        <v>74</v>
      </c>
      <c r="B70" s="6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7" t="s">
        <v>82</v>
      </c>
      <c r="B79" s="68"/>
      <c r="C79" s="8">
        <f>C80+C88+C98+C108+C118+C128+C132+C141+C145</f>
        <v>43616852</v>
      </c>
      <c r="D79" s="8">
        <f t="shared" ref="D79:H79" si="21">D80+D88+D98+D108+D118+D128+D132+D141+D145</f>
        <v>3441226.27</v>
      </c>
      <c r="E79" s="8">
        <f t="shared" si="21"/>
        <v>47058078.270000003</v>
      </c>
      <c r="F79" s="8">
        <f t="shared" si="21"/>
        <v>13057494.790000001</v>
      </c>
      <c r="G79" s="8">
        <f t="shared" si="21"/>
        <v>13057494.790000001</v>
      </c>
      <c r="H79" s="8">
        <f t="shared" si="21"/>
        <v>34000583.480000004</v>
      </c>
    </row>
    <row r="80" spans="1:8">
      <c r="A80" s="69" t="s">
        <v>9</v>
      </c>
      <c r="B80" s="70"/>
      <c r="C80" s="8">
        <f>SUM(C81:C87)</f>
        <v>37709316</v>
      </c>
      <c r="D80" s="8">
        <f t="shared" ref="D80:H80" si="22">SUM(D81:D87)</f>
        <v>0</v>
      </c>
      <c r="E80" s="8">
        <f t="shared" si="22"/>
        <v>37709316</v>
      </c>
      <c r="F80" s="8">
        <f t="shared" si="22"/>
        <v>9320663.7200000007</v>
      </c>
      <c r="G80" s="8">
        <f t="shared" si="22"/>
        <v>9320663.7200000007</v>
      </c>
      <c r="H80" s="8">
        <f t="shared" si="22"/>
        <v>28388652.280000001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0</v>
      </c>
      <c r="E81" s="7">
        <f t="shared" ref="E81:E87" si="23">C81+D81</f>
        <v>7232109.3799999999</v>
      </c>
      <c r="F81" s="9">
        <v>1718554.92</v>
      </c>
      <c r="G81" s="9">
        <v>1718554.92</v>
      </c>
      <c r="H81" s="9">
        <f t="shared" ref="H81:H144" si="24">E81-F81</f>
        <v>5513554.46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2913434.81</v>
      </c>
      <c r="G82" s="9">
        <v>2913434.81</v>
      </c>
      <c r="H82" s="9">
        <f t="shared" si="24"/>
        <v>9078895.0299999993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0</v>
      </c>
      <c r="G83" s="9">
        <v>0</v>
      </c>
      <c r="H83" s="9">
        <f t="shared" si="24"/>
        <v>4141031.97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0</v>
      </c>
      <c r="E84" s="7">
        <f t="shared" si="23"/>
        <v>7153161.4500000002</v>
      </c>
      <c r="F84" s="9">
        <v>2915655.12</v>
      </c>
      <c r="G84" s="9">
        <v>2915655.12</v>
      </c>
      <c r="H84" s="9">
        <f t="shared" si="24"/>
        <v>4237506.33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0</v>
      </c>
      <c r="E85" s="7">
        <f t="shared" si="23"/>
        <v>7190683.3600000003</v>
      </c>
      <c r="F85" s="9">
        <v>1773018.87</v>
      </c>
      <c r="G85" s="9">
        <v>1773018.87</v>
      </c>
      <c r="H85" s="9">
        <f t="shared" si="24"/>
        <v>5417664.4900000002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9" t="s">
        <v>17</v>
      </c>
      <c r="B88" s="70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25518.21</v>
      </c>
      <c r="G88" s="8">
        <f t="shared" si="25"/>
        <v>25518.21</v>
      </c>
      <c r="H88" s="8">
        <f t="shared" si="24"/>
        <v>1177560.98</v>
      </c>
    </row>
    <row r="89" spans="1:8">
      <c r="A89" s="35" t="s">
        <v>210</v>
      </c>
      <c r="B89" s="40" t="s">
        <v>18</v>
      </c>
      <c r="C89" s="9">
        <v>327981.77</v>
      </c>
      <c r="D89" s="9">
        <v>0</v>
      </c>
      <c r="E89" s="7">
        <f t="shared" ref="E89:E97" si="26">C89+D89</f>
        <v>327981.77</v>
      </c>
      <c r="F89" s="9">
        <v>0</v>
      </c>
      <c r="G89" s="9">
        <v>0</v>
      </c>
      <c r="H89" s="9">
        <f t="shared" si="24"/>
        <v>327981.77</v>
      </c>
    </row>
    <row r="90" spans="1:8">
      <c r="A90" s="35" t="s">
        <v>211</v>
      </c>
      <c r="B90" s="40" t="s">
        <v>19</v>
      </c>
      <c r="C90" s="9">
        <v>60139.02</v>
      </c>
      <c r="D90" s="9">
        <v>0</v>
      </c>
      <c r="E90" s="7">
        <f t="shared" si="26"/>
        <v>60139.02</v>
      </c>
      <c r="F90" s="9">
        <v>2437.2399999999998</v>
      </c>
      <c r="G90" s="9">
        <v>2437.2399999999998</v>
      </c>
      <c r="H90" s="9">
        <f t="shared" si="24"/>
        <v>57701.78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383034.64</v>
      </c>
      <c r="D92" s="9">
        <v>0</v>
      </c>
      <c r="E92" s="7">
        <f t="shared" si="26"/>
        <v>383034.64</v>
      </c>
      <c r="F92" s="9">
        <v>2726</v>
      </c>
      <c r="G92" s="9">
        <v>2726</v>
      </c>
      <c r="H92" s="9">
        <f t="shared" si="24"/>
        <v>380308.64</v>
      </c>
    </row>
    <row r="93" spans="1:8">
      <c r="A93" s="35" t="s">
        <v>214</v>
      </c>
      <c r="B93" s="40" t="s">
        <v>22</v>
      </c>
      <c r="C93" s="9">
        <v>134604.81</v>
      </c>
      <c r="D93" s="9">
        <v>0</v>
      </c>
      <c r="E93" s="7">
        <f t="shared" si="26"/>
        <v>134604.81</v>
      </c>
      <c r="F93" s="9">
        <v>0</v>
      </c>
      <c r="G93" s="9">
        <v>0</v>
      </c>
      <c r="H93" s="9">
        <f t="shared" si="24"/>
        <v>134604.81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20354.97</v>
      </c>
      <c r="G94" s="9">
        <v>20354.97</v>
      </c>
      <c r="H94" s="9">
        <f t="shared" si="24"/>
        <v>100306.38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0</v>
      </c>
      <c r="G97" s="9">
        <v>0</v>
      </c>
      <c r="H97" s="9">
        <f t="shared" si="24"/>
        <v>148413.43</v>
      </c>
    </row>
    <row r="98" spans="1:8">
      <c r="A98" s="69" t="s">
        <v>27</v>
      </c>
      <c r="B98" s="70"/>
      <c r="C98" s="8">
        <f>SUM(C99:C107)</f>
        <v>4704456.8099999996</v>
      </c>
      <c r="D98" s="8">
        <f t="shared" ref="D98:G98" si="27">SUM(D99:D107)</f>
        <v>3.637978807091713E-12</v>
      </c>
      <c r="E98" s="8">
        <f t="shared" si="27"/>
        <v>4704456.8099999996</v>
      </c>
      <c r="F98" s="8">
        <f t="shared" si="27"/>
        <v>600086.59</v>
      </c>
      <c r="G98" s="8">
        <f t="shared" si="27"/>
        <v>600086.59</v>
      </c>
      <c r="H98" s="8">
        <f t="shared" si="24"/>
        <v>4104370.2199999997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91165.54</v>
      </c>
      <c r="G99" s="9">
        <v>91165.54</v>
      </c>
      <c r="H99" s="9">
        <f t="shared" si="24"/>
        <v>307646.28000000003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33965.120000000003</v>
      </c>
      <c r="E101" s="7">
        <f t="shared" si="28"/>
        <v>1615387.4500000002</v>
      </c>
      <c r="F101" s="9">
        <v>4492.9399999999996</v>
      </c>
      <c r="G101" s="9">
        <v>4492.9399999999996</v>
      </c>
      <c r="H101" s="9">
        <f t="shared" si="24"/>
        <v>1610894.5100000002</v>
      </c>
    </row>
    <row r="102" spans="1:8">
      <c r="A102" s="35" t="s">
        <v>222</v>
      </c>
      <c r="B102" s="40" t="s">
        <v>31</v>
      </c>
      <c r="C102" s="9">
        <v>92074.13</v>
      </c>
      <c r="D102" s="9">
        <v>0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278718.27</v>
      </c>
      <c r="G103" s="9">
        <v>278718.27</v>
      </c>
      <c r="H103" s="9">
        <f t="shared" si="24"/>
        <v>809923.48</v>
      </c>
    </row>
    <row r="104" spans="1:8">
      <c r="A104" s="35" t="s">
        <v>224</v>
      </c>
      <c r="B104" s="40" t="s">
        <v>33</v>
      </c>
      <c r="C104" s="9">
        <v>149000</v>
      </c>
      <c r="D104" s="9">
        <v>0</v>
      </c>
      <c r="E104" s="7">
        <f t="shared" si="28"/>
        <v>149000</v>
      </c>
      <c r="F104" s="9">
        <v>0</v>
      </c>
      <c r="G104" s="9">
        <v>0</v>
      </c>
      <c r="H104" s="9">
        <f t="shared" si="24"/>
        <v>149000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0</v>
      </c>
      <c r="G105" s="9">
        <v>0</v>
      </c>
      <c r="H105" s="9">
        <f t="shared" si="24"/>
        <v>274472.75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0</v>
      </c>
      <c r="E106" s="7">
        <f t="shared" si="28"/>
        <v>152399.85999999999</v>
      </c>
      <c r="F106" s="9">
        <v>1249.32</v>
      </c>
      <c r="G106" s="9">
        <v>1249.32</v>
      </c>
      <c r="H106" s="9">
        <f t="shared" si="24"/>
        <v>151150.53999999998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224460.52</v>
      </c>
      <c r="G107" s="9">
        <v>224460.52</v>
      </c>
      <c r="H107" s="9">
        <f t="shared" si="24"/>
        <v>668075.66</v>
      </c>
    </row>
    <row r="108" spans="1:8">
      <c r="A108" s="69" t="s">
        <v>37</v>
      </c>
      <c r="B108" s="70"/>
      <c r="C108" s="8">
        <f>SUM(C109:C117)</f>
        <v>0</v>
      </c>
      <c r="D108" s="8">
        <f t="shared" ref="D108:G108" si="29">SUM(D109:D117)</f>
        <v>330000</v>
      </c>
      <c r="E108" s="8">
        <f t="shared" si="29"/>
        <v>330000</v>
      </c>
      <c r="F108" s="8">
        <f t="shared" si="29"/>
        <v>0</v>
      </c>
      <c r="G108" s="8">
        <f t="shared" si="29"/>
        <v>0</v>
      </c>
      <c r="H108" s="8">
        <f t="shared" si="24"/>
        <v>330000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330000</v>
      </c>
      <c r="E112" s="7">
        <f t="shared" si="30"/>
        <v>330000</v>
      </c>
      <c r="F112" s="9">
        <v>0</v>
      </c>
      <c r="G112" s="9">
        <v>0</v>
      </c>
      <c r="H112" s="9">
        <f t="shared" si="24"/>
        <v>330000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9" t="s">
        <v>47</v>
      </c>
      <c r="B118" s="70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9" t="s">
        <v>57</v>
      </c>
      <c r="B128" s="7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9" t="s">
        <v>61</v>
      </c>
      <c r="B132" s="7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9" t="s">
        <v>70</v>
      </c>
      <c r="B141" s="7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9" t="s">
        <v>74</v>
      </c>
      <c r="B145" s="7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1" t="s">
        <v>83</v>
      </c>
      <c r="B154" s="72"/>
      <c r="C154" s="8">
        <f>C4+C79</f>
        <v>107307551</v>
      </c>
      <c r="D154" s="8">
        <f t="shared" ref="D154:H154" si="42">D4+D79</f>
        <v>7756129.5399999991</v>
      </c>
      <c r="E154" s="8">
        <f t="shared" si="42"/>
        <v>115063680.53999999</v>
      </c>
      <c r="F154" s="8">
        <f t="shared" si="42"/>
        <v>23634947.780000001</v>
      </c>
      <c r="G154" s="8">
        <f t="shared" si="42"/>
        <v>23634947.780000001</v>
      </c>
      <c r="H154" s="8">
        <f t="shared" si="42"/>
        <v>91428732.760000005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A29" sqref="A29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327</v>
      </c>
      <c r="B1" s="74"/>
      <c r="C1" s="74"/>
      <c r="D1" s="74"/>
      <c r="E1" s="74"/>
      <c r="F1" s="74"/>
      <c r="G1" s="75"/>
    </row>
    <row r="2" spans="1:7">
      <c r="A2" s="12"/>
      <c r="B2" s="76" t="s">
        <v>0</v>
      </c>
      <c r="C2" s="76"/>
      <c r="D2" s="76"/>
      <c r="E2" s="76"/>
      <c r="F2" s="76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4314903.2699999996</v>
      </c>
      <c r="D5" s="8">
        <f t="shared" si="0"/>
        <v>68005602.269999996</v>
      </c>
      <c r="E5" s="8">
        <f t="shared" si="0"/>
        <v>10577452.99</v>
      </c>
      <c r="F5" s="8">
        <f t="shared" si="0"/>
        <v>10577452.99</v>
      </c>
      <c r="G5" s="8">
        <f t="shared" si="0"/>
        <v>57428149.279999994</v>
      </c>
    </row>
    <row r="6" spans="1:7">
      <c r="A6" s="18" t="s">
        <v>322</v>
      </c>
      <c r="B6" s="9">
        <v>4985847.1500000004</v>
      </c>
      <c r="C6" s="9">
        <v>0</v>
      </c>
      <c r="D6" s="9">
        <f>B6+C6</f>
        <v>4985847.1500000004</v>
      </c>
      <c r="E6" s="9">
        <v>757203.56</v>
      </c>
      <c r="F6" s="9">
        <v>757203.56</v>
      </c>
      <c r="G6" s="9">
        <f>D6-E6</f>
        <v>4228643.59</v>
      </c>
    </row>
    <row r="7" spans="1:7">
      <c r="A7" s="18" t="s">
        <v>323</v>
      </c>
      <c r="B7" s="9">
        <v>30309258.07</v>
      </c>
      <c r="C7" s="9">
        <v>4214553.2699999996</v>
      </c>
      <c r="D7" s="9">
        <f t="shared" ref="D7:D13" si="1">B7+C7</f>
        <v>34523811.340000004</v>
      </c>
      <c r="E7" s="9">
        <v>6161838.9299999997</v>
      </c>
      <c r="F7" s="9">
        <v>6161838.9299999997</v>
      </c>
      <c r="G7" s="9">
        <f t="shared" ref="G7:G13" si="2">D7-E7</f>
        <v>28361972.410000004</v>
      </c>
    </row>
    <row r="8" spans="1:7">
      <c r="A8" s="18" t="s">
        <v>324</v>
      </c>
      <c r="B8" s="9">
        <v>3779046.14</v>
      </c>
      <c r="C8" s="9">
        <v>100350</v>
      </c>
      <c r="D8" s="9">
        <f t="shared" si="1"/>
        <v>3879396.14</v>
      </c>
      <c r="E8" s="9">
        <v>749432.64</v>
      </c>
      <c r="F8" s="9">
        <v>749432.64</v>
      </c>
      <c r="G8" s="9">
        <f t="shared" si="2"/>
        <v>3129963.5</v>
      </c>
    </row>
    <row r="9" spans="1:7">
      <c r="A9" s="18" t="s">
        <v>325</v>
      </c>
      <c r="B9" s="9">
        <v>23981211.260000002</v>
      </c>
      <c r="C9" s="9">
        <v>0</v>
      </c>
      <c r="D9" s="9">
        <f t="shared" si="1"/>
        <v>23981211.260000002</v>
      </c>
      <c r="E9" s="9">
        <v>2766085.85</v>
      </c>
      <c r="F9" s="9">
        <v>2766085.85</v>
      </c>
      <c r="G9" s="9">
        <f t="shared" si="2"/>
        <v>21215125.41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142892.01</v>
      </c>
      <c r="F10" s="9">
        <v>142892.01</v>
      </c>
      <c r="G10" s="9">
        <f t="shared" si="2"/>
        <v>492444.37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3441226.27</v>
      </c>
      <c r="D16" s="8">
        <f t="shared" si="3"/>
        <v>47058078.269999996</v>
      </c>
      <c r="E16" s="8">
        <f t="shared" si="3"/>
        <v>13057494.789999999</v>
      </c>
      <c r="F16" s="8">
        <f t="shared" si="3"/>
        <v>13057494.789999999</v>
      </c>
      <c r="G16" s="8">
        <f t="shared" si="3"/>
        <v>34000583.479999997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1011946.58</v>
      </c>
      <c r="F17" s="9">
        <v>1011946.58</v>
      </c>
      <c r="G17" s="9">
        <f t="shared" ref="G17:G24" si="4">D17-E17</f>
        <v>2000424</v>
      </c>
    </row>
    <row r="18" spans="1:7">
      <c r="A18" s="18" t="s">
        <v>323</v>
      </c>
      <c r="B18" s="9">
        <v>27531624.59</v>
      </c>
      <c r="C18" s="9">
        <v>3417481.27</v>
      </c>
      <c r="D18" s="9">
        <f t="shared" ref="D18:D24" si="5">B18+C18</f>
        <v>30949105.859999999</v>
      </c>
      <c r="E18" s="9">
        <v>9302069.3200000003</v>
      </c>
      <c r="F18" s="9">
        <v>9302069.3200000003</v>
      </c>
      <c r="G18" s="9">
        <f t="shared" si="4"/>
        <v>21647036.539999999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536022.18000000005</v>
      </c>
      <c r="F19" s="9">
        <v>536022.18000000005</v>
      </c>
      <c r="G19" s="9">
        <f t="shared" si="4"/>
        <v>1256660.08</v>
      </c>
    </row>
    <row r="20" spans="1:7">
      <c r="A20" s="18" t="s">
        <v>325</v>
      </c>
      <c r="B20" s="9">
        <v>10668583.189999999</v>
      </c>
      <c r="C20" s="9">
        <v>0</v>
      </c>
      <c r="D20" s="9">
        <f t="shared" si="5"/>
        <v>10668583.189999999</v>
      </c>
      <c r="E20" s="9">
        <v>2037649.45</v>
      </c>
      <c r="F20" s="9">
        <v>2037649.45</v>
      </c>
      <c r="G20" s="9">
        <f t="shared" si="4"/>
        <v>8630933.7400000002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169807.26</v>
      </c>
      <c r="F21" s="9">
        <v>169807.26</v>
      </c>
      <c r="G21" s="9">
        <f t="shared" si="4"/>
        <v>465529.12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7756129.5399999991</v>
      </c>
      <c r="D26" s="8">
        <f t="shared" si="6"/>
        <v>115063680.53999999</v>
      </c>
      <c r="E26" s="8">
        <f t="shared" si="6"/>
        <v>23634947.780000001</v>
      </c>
      <c r="F26" s="8">
        <f t="shared" si="6"/>
        <v>23634947.780000001</v>
      </c>
      <c r="G26" s="8">
        <f t="shared" si="6"/>
        <v>91428732.75999999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53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58" workbookViewId="0">
      <selection activeCell="A82" sqref="A82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3" t="s">
        <v>328</v>
      </c>
      <c r="B1" s="74"/>
      <c r="C1" s="74"/>
      <c r="D1" s="74"/>
      <c r="E1" s="74"/>
      <c r="F1" s="74"/>
      <c r="G1" s="74"/>
      <c r="H1" s="75"/>
    </row>
    <row r="2" spans="1:8" ht="12" customHeight="1">
      <c r="A2" s="78"/>
      <c r="B2" s="79"/>
      <c r="C2" s="77" t="s">
        <v>0</v>
      </c>
      <c r="D2" s="77"/>
      <c r="E2" s="77"/>
      <c r="F2" s="77"/>
      <c r="G2" s="77"/>
      <c r="H2" s="43"/>
    </row>
    <row r="3" spans="1:8" ht="22.5">
      <c r="A3" s="80" t="s">
        <v>1</v>
      </c>
      <c r="B3" s="81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2" t="s">
        <v>94</v>
      </c>
      <c r="B5" s="83"/>
      <c r="C5" s="8">
        <f>C6+C16+C25+C36</f>
        <v>63690699</v>
      </c>
      <c r="D5" s="8">
        <f t="shared" ref="D5:H5" si="0">D6+D16+D25+D36</f>
        <v>4314903.2699999996</v>
      </c>
      <c r="E5" s="8">
        <f t="shared" si="0"/>
        <v>68005602.269999996</v>
      </c>
      <c r="F5" s="8">
        <f t="shared" si="0"/>
        <v>10577452.99</v>
      </c>
      <c r="G5" s="8">
        <f t="shared" si="0"/>
        <v>10577452.99</v>
      </c>
      <c r="H5" s="8">
        <f t="shared" si="0"/>
        <v>57428149.279999994</v>
      </c>
    </row>
    <row r="6" spans="1:8" ht="12.75" customHeight="1">
      <c r="A6" s="67" t="s">
        <v>95</v>
      </c>
      <c r="B6" s="68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142892.01</v>
      </c>
      <c r="G6" s="8">
        <f t="shared" si="1"/>
        <v>142892.01</v>
      </c>
      <c r="H6" s="8">
        <f t="shared" si="1"/>
        <v>492444.37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142892.01</v>
      </c>
      <c r="G9" s="9">
        <v>142892.01</v>
      </c>
      <c r="H9" s="9">
        <f t="shared" si="3"/>
        <v>492444.37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7" t="s">
        <v>104</v>
      </c>
      <c r="B16" s="84"/>
      <c r="C16" s="8">
        <f>SUM(C17:C23)</f>
        <v>63055362.619999997</v>
      </c>
      <c r="D16" s="8">
        <f t="shared" ref="D16:G16" si="4">SUM(D17:D23)</f>
        <v>4314903.2699999996</v>
      </c>
      <c r="E16" s="8">
        <f t="shared" si="4"/>
        <v>67370265.890000001</v>
      </c>
      <c r="F16" s="8">
        <f t="shared" si="4"/>
        <v>10434560.98</v>
      </c>
      <c r="G16" s="8">
        <f t="shared" si="4"/>
        <v>10434560.98</v>
      </c>
      <c r="H16" s="8">
        <f t="shared" si="3"/>
        <v>56935704.909999996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4314903.2699999996</v>
      </c>
      <c r="E21" s="9">
        <f t="shared" si="5"/>
        <v>67370265.890000001</v>
      </c>
      <c r="F21" s="9">
        <v>10434560.98</v>
      </c>
      <c r="G21" s="9">
        <v>10434560.98</v>
      </c>
      <c r="H21" s="9">
        <f t="shared" si="3"/>
        <v>56935704.909999996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7" t="s">
        <v>112</v>
      </c>
      <c r="B25" s="8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7" t="s">
        <v>122</v>
      </c>
      <c r="B36" s="8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7" t="s">
        <v>127</v>
      </c>
      <c r="B42" s="84"/>
      <c r="C42" s="8">
        <f>C43+C53+C62+C73</f>
        <v>43616852</v>
      </c>
      <c r="D42" s="8">
        <f t="shared" ref="D42:G42" si="10">D43+D53+D62+D73</f>
        <v>3441226.27</v>
      </c>
      <c r="E42" s="8">
        <f t="shared" si="10"/>
        <v>47058078.270000003</v>
      </c>
      <c r="F42" s="8">
        <f t="shared" si="10"/>
        <v>13057494.789999999</v>
      </c>
      <c r="G42" s="8">
        <f t="shared" si="10"/>
        <v>13057494.789999999</v>
      </c>
      <c r="H42" s="8">
        <f t="shared" si="3"/>
        <v>34000583.480000004</v>
      </c>
    </row>
    <row r="43" spans="1:8" ht="12.75">
      <c r="A43" s="67" t="s">
        <v>95</v>
      </c>
      <c r="B43" s="84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169807.26</v>
      </c>
      <c r="G43" s="8">
        <f t="shared" si="11"/>
        <v>169807.26</v>
      </c>
      <c r="H43" s="8">
        <f t="shared" si="3"/>
        <v>465529.12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169807.26</v>
      </c>
      <c r="G46" s="9">
        <v>169807.26</v>
      </c>
      <c r="H46" s="9">
        <f t="shared" si="3"/>
        <v>465529.12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7" t="s">
        <v>104</v>
      </c>
      <c r="B53" s="84"/>
      <c r="C53" s="8">
        <f>SUM(C54:C60)</f>
        <v>42981515.619999997</v>
      </c>
      <c r="D53" s="8">
        <f t="shared" ref="D53:G53" si="13">SUM(D54:D60)</f>
        <v>3441226.27</v>
      </c>
      <c r="E53" s="8">
        <f t="shared" si="13"/>
        <v>46422741.890000001</v>
      </c>
      <c r="F53" s="8">
        <f t="shared" si="13"/>
        <v>12887687.529999999</v>
      </c>
      <c r="G53" s="8">
        <f t="shared" si="13"/>
        <v>12887687.529999999</v>
      </c>
      <c r="H53" s="8">
        <f t="shared" si="3"/>
        <v>33535054.359999999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3441226.27</v>
      </c>
      <c r="E58" s="9">
        <f t="shared" si="14"/>
        <v>46422741.890000001</v>
      </c>
      <c r="F58" s="9">
        <v>12887687.529999999</v>
      </c>
      <c r="G58" s="9">
        <v>12887687.529999999</v>
      </c>
      <c r="H58" s="9">
        <f t="shared" si="3"/>
        <v>33535054.359999999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7" t="s">
        <v>112</v>
      </c>
      <c r="B62" s="8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7" t="s">
        <v>122</v>
      </c>
      <c r="B73" s="8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7" t="s">
        <v>83</v>
      </c>
      <c r="B79" s="84"/>
      <c r="C79" s="8">
        <f>C5+C42</f>
        <v>107307551</v>
      </c>
      <c r="D79" s="8">
        <f t="shared" ref="D79:H79" si="20">D5+D42</f>
        <v>7756129.5399999991</v>
      </c>
      <c r="E79" s="8">
        <f t="shared" si="20"/>
        <v>115063680.53999999</v>
      </c>
      <c r="F79" s="8">
        <f t="shared" si="20"/>
        <v>23634947.780000001</v>
      </c>
      <c r="G79" s="8">
        <f t="shared" si="20"/>
        <v>23634947.780000001</v>
      </c>
      <c r="H79" s="8">
        <f t="shared" si="20"/>
        <v>91428732.75999999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1">
      <c r="A82" s="54" t="s">
        <v>330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32" sqref="F32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329</v>
      </c>
      <c r="B1" s="85"/>
      <c r="C1" s="85"/>
      <c r="D1" s="85"/>
      <c r="E1" s="85"/>
      <c r="F1" s="85"/>
      <c r="G1" s="86"/>
    </row>
    <row r="2" spans="1:7">
      <c r="A2" s="22"/>
      <c r="B2" s="76" t="s">
        <v>0</v>
      </c>
      <c r="C2" s="76"/>
      <c r="D2" s="76"/>
      <c r="E2" s="76"/>
      <c r="F2" s="76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2680125.0699999998</v>
      </c>
      <c r="D4" s="28">
        <f t="shared" si="0"/>
        <v>44408687.649999999</v>
      </c>
      <c r="E4" s="28">
        <f t="shared" si="0"/>
        <v>9687552.0199999996</v>
      </c>
      <c r="F4" s="28">
        <f t="shared" si="0"/>
        <v>9687552.0199999996</v>
      </c>
      <c r="G4" s="28">
        <f t="shared" si="0"/>
        <v>34721135.629999995</v>
      </c>
    </row>
    <row r="5" spans="1:7">
      <c r="A5" s="29" t="s">
        <v>130</v>
      </c>
      <c r="B5" s="9">
        <v>41728562.579999998</v>
      </c>
      <c r="C5" s="9">
        <v>2680125.0699999998</v>
      </c>
      <c r="D5" s="8">
        <f>B5+C5</f>
        <v>44408687.649999999</v>
      </c>
      <c r="E5" s="9">
        <v>9687552.0199999996</v>
      </c>
      <c r="F5" s="9">
        <v>9687552.0199999996</v>
      </c>
      <c r="G5" s="8">
        <f>D5-E5</f>
        <v>34721135.629999995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0</v>
      </c>
      <c r="D16" s="8">
        <f t="shared" si="6"/>
        <v>37709316</v>
      </c>
      <c r="E16" s="8">
        <f t="shared" si="6"/>
        <v>9320663.7200000007</v>
      </c>
      <c r="F16" s="8">
        <f t="shared" si="6"/>
        <v>9320663.7200000007</v>
      </c>
      <c r="G16" s="8">
        <f t="shared" si="6"/>
        <v>28388652.280000001</v>
      </c>
    </row>
    <row r="17" spans="1:7">
      <c r="A17" s="29" t="s">
        <v>130</v>
      </c>
      <c r="B17" s="9">
        <v>37709316</v>
      </c>
      <c r="C17" s="9">
        <v>0</v>
      </c>
      <c r="D17" s="8">
        <f t="shared" ref="D17:D18" si="7">B17+C17</f>
        <v>37709316</v>
      </c>
      <c r="E17" s="9">
        <v>9320663.7200000007</v>
      </c>
      <c r="F17" s="9">
        <v>9320663.7200000007</v>
      </c>
      <c r="G17" s="8">
        <f t="shared" ref="G17:G26" si="8">D17-E17</f>
        <v>28388652.280000001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2680125.0699999998</v>
      </c>
      <c r="D27" s="8">
        <f t="shared" si="13"/>
        <v>82118003.650000006</v>
      </c>
      <c r="E27" s="8">
        <f t="shared" si="13"/>
        <v>19008215.740000002</v>
      </c>
      <c r="F27" s="8">
        <f t="shared" si="13"/>
        <v>19008215.740000002</v>
      </c>
      <c r="G27" s="8">
        <f t="shared" si="13"/>
        <v>63109787.909999996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55" t="s">
        <v>330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2021-04-16T20:49:56Z</cp:lastPrinted>
  <dcterms:created xsi:type="dcterms:W3CDTF">2017-01-11T17:22:36Z</dcterms:created>
  <dcterms:modified xsi:type="dcterms:W3CDTF">2021-04-16T20:50:12Z</dcterms:modified>
</cp:coreProperties>
</file>