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13_ncr:1_{748EFC4C-6C82-4C8F-A9FD-355039F5AE52}" xr6:coauthVersionLast="36" xr6:coauthVersionMax="36" xr10:uidLastSave="{00000000-0000-0000-0000-000000000000}"/>
  <bookViews>
    <workbookView xWindow="0" yWindow="0" windowWidth="28800" windowHeight="11625" xr2:uid="{2FDF9FDB-64C9-4639-B9A9-8AC470D18421}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NOTAS!$A$1:$F$545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3" i="1" l="1"/>
  <c r="D533" i="1"/>
  <c r="C533" i="1"/>
  <c r="B533" i="1"/>
  <c r="D504" i="1"/>
  <c r="D513" i="1" s="1"/>
  <c r="D484" i="1"/>
  <c r="D477" i="1"/>
  <c r="D471" i="1"/>
  <c r="D464" i="1"/>
  <c r="B454" i="1"/>
  <c r="C445" i="1"/>
  <c r="C454" i="1" s="1"/>
  <c r="B445" i="1"/>
  <c r="B443" i="1"/>
  <c r="D436" i="1"/>
  <c r="C436" i="1"/>
  <c r="B436" i="1"/>
  <c r="C400" i="1"/>
  <c r="B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400" i="1" s="1"/>
  <c r="C363" i="1"/>
  <c r="B363" i="1"/>
  <c r="D362" i="1"/>
  <c r="D361" i="1"/>
  <c r="D360" i="1"/>
  <c r="D359" i="1"/>
  <c r="D358" i="1"/>
  <c r="D357" i="1"/>
  <c r="D356" i="1"/>
  <c r="D355" i="1"/>
  <c r="D354" i="1"/>
  <c r="D353" i="1"/>
  <c r="D352" i="1"/>
  <c r="D363" i="1" s="1"/>
  <c r="C345" i="1"/>
  <c r="B345" i="1"/>
  <c r="B234" i="1"/>
  <c r="B239" i="1" s="1"/>
  <c r="B220" i="1"/>
  <c r="B230" i="1" s="1"/>
  <c r="B201" i="1"/>
  <c r="B194" i="1"/>
  <c r="B186" i="1"/>
  <c r="B180" i="1"/>
  <c r="B173" i="1"/>
  <c r="E167" i="1"/>
  <c r="D167" i="1"/>
  <c r="C167" i="1"/>
  <c r="B150" i="1"/>
  <c r="B167" i="1" s="1"/>
  <c r="B145" i="1"/>
  <c r="B139" i="1"/>
  <c r="D134" i="1"/>
  <c r="C134" i="1"/>
  <c r="B134" i="1"/>
  <c r="B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C106" i="1"/>
  <c r="B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C69" i="1"/>
  <c r="C126" i="1" s="1"/>
  <c r="B69" i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  <c r="D126" i="1" l="1"/>
</calcChain>
</file>

<file path=xl/sharedStrings.xml><?xml version="1.0" encoding="utf-8"?>
<sst xmlns="http://schemas.openxmlformats.org/spreadsheetml/2006/main" count="538" uniqueCount="463">
  <si>
    <t xml:space="preserve">NOTAS A LOS ESTADOS FINANCIEROS </t>
  </si>
  <si>
    <t>Al 31 de Diciembre del 2021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</si>
  <si>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</si>
  <si>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</si>
  <si>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</si>
  <si>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</si>
  <si>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</si>
  <si>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</si>
  <si>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</si>
  <si>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</si>
  <si>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</si>
  <si>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</si>
  <si>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</si>
  <si>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</si>
  <si>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</si>
  <si>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</si>
  <si>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</si>
  <si>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</si>
  <si>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2012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</si>
  <si>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</si>
  <si>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</si>
  <si>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</si>
  <si>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</si>
  <si>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</si>
  <si>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</si>
  <si>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</si>
  <si>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</si>
  <si>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</si>
  <si>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</si>
  <si>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</si>
  <si>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</si>
  <si>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</si>
  <si>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</si>
  <si>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</si>
  <si>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</si>
  <si>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</si>
  <si>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</si>
  <si>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</si>
  <si>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</si>
  <si>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</si>
  <si>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</si>
  <si>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</si>
  <si>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</si>
  <si>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</si>
  <si>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</si>
  <si>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</si>
  <si>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</si>
  <si>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</si>
  <si>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</si>
  <si>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</si>
  <si>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</si>
  <si>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</si>
  <si>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</si>
  <si>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</si>
  <si>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</si>
  <si>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</si>
  <si>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</si>
  <si>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</si>
  <si>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</si>
  <si>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</si>
  <si>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</si>
  <si>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</si>
  <si>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</si>
  <si>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</si>
  <si>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</si>
  <si>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</si>
  <si>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</si>
  <si>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</si>
  <si>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</si>
  <si>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</si>
  <si>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</si>
  <si>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</si>
  <si>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</si>
  <si>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</si>
  <si>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</si>
  <si>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</si>
  <si>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</si>
  <si>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</si>
  <si>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</si>
  <si>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</si>
  <si>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</si>
  <si>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</si>
  <si>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</si>
  <si>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</si>
  <si>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</si>
  <si>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</si>
  <si>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</si>
  <si>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</si>
  <si>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</si>
  <si>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</si>
  <si>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</si>
  <si>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</si>
  <si>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</si>
  <si>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</si>
  <si>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</si>
  <si>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</si>
  <si>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</si>
  <si>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</si>
  <si>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</si>
  <si>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</si>
  <si>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</si>
  <si>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</si>
  <si>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</si>
  <si>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</si>
  <si>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</si>
  <si>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</si>
  <si>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</si>
  <si>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</si>
  <si>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</si>
  <si>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</si>
  <si>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</si>
  <si>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</si>
  <si>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</si>
  <si>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</si>
  <si>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</si>
  <si>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</si>
  <si>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</si>
  <si>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</si>
  <si>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</si>
  <si>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</si>
  <si>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</si>
  <si>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</si>
  <si>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</si>
  <si>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</si>
  <si>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</si>
  <si>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</si>
  <si>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</si>
  <si>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2112102001  PROVEEDORES EJE ANT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</si>
  <si>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</si>
  <si>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</si>
  <si>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</si>
  <si>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</si>
  <si>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</si>
  <si>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</si>
  <si>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</si>
  <si>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</si>
  <si>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2119905001  ACREEDORES DIVERSOS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</si>
  <si>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</si>
  <si>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</si>
  <si>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</si>
  <si>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</si>
  <si>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</si>
  <si>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</si>
  <si>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</si>
  <si>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</si>
  <si>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</si>
  <si>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</si>
  <si>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</si>
  <si>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</si>
  <si>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</si>
  <si>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</si>
  <si>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</si>
  <si>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</si>
  <si>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</si>
  <si>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</si>
  <si>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</si>
  <si>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</si>
  <si>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</si>
  <si>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</si>
  <si>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</si>
  <si>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</si>
  <si>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</si>
  <si>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</si>
  <si>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</si>
  <si>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4173730701  CUOTAS DE TITULACIÓN</t>
  </si>
  <si>
    <t>4173730907  INGRESOS POR SERVICIOS EXTERNOS</t>
  </si>
  <si>
    <t>4173730909  SERVICIOS TECNOLOGICOS</t>
  </si>
  <si>
    <t>4173732201  INS CUAT A LIC E ING</t>
  </si>
  <si>
    <t>4173732202  INS CUA A TEC SUP UN</t>
  </si>
  <si>
    <t>4173732203  INSCRIPCIÓN INICIAL</t>
  </si>
  <si>
    <t>4173732205  EXAMEN EXTRAORDINARIO POR MATERIA</t>
  </si>
  <si>
    <t>4173732206  EXAMEN GLOBAL</t>
  </si>
  <si>
    <t>4173732207  CER PAR O TOT DE EST</t>
  </si>
  <si>
    <t>4173732208  EXPEDICION DE TITULO</t>
  </si>
  <si>
    <t>4173732209  CONST DE EST O CALIF</t>
  </si>
  <si>
    <t>4173732211  HISTORIAL ACADEMICO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</si>
  <si>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</si>
  <si>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</si>
  <si>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</si>
  <si>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</si>
  <si>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</si>
  <si>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</si>
  <si>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</si>
  <si>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</si>
  <si>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</si>
  <si>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4221913001  RECURSOS INTERINSTITUCIONALES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</si>
  <si>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</si>
  <si>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</si>
  <si>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</si>
  <si>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</si>
  <si>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</si>
  <si>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</si>
  <si>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</si>
  <si>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</si>
  <si>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</si>
  <si>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</si>
  <si>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</si>
  <si>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</si>
  <si>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</si>
  <si>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</si>
  <si>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</si>
  <si>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</si>
  <si>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</si>
  <si>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</si>
  <si>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</si>
  <si>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</si>
  <si>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</si>
  <si>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</si>
  <si>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</si>
  <si>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</si>
  <si>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</si>
  <si>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</si>
  <si>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</si>
  <si>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</si>
  <si>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</si>
  <si>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</si>
  <si>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</si>
  <si>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</si>
  <si>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</si>
  <si>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</si>
  <si>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</si>
  <si>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</si>
  <si>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</si>
  <si>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</si>
  <si>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</si>
  <si>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</si>
  <si>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</si>
  <si>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</si>
  <si>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</si>
  <si>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</si>
  <si>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</si>
  <si>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</si>
  <si>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</si>
  <si>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</si>
  <si>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</si>
  <si>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</si>
  <si>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</si>
  <si>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</si>
  <si>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</si>
  <si>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</si>
  <si>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</si>
  <si>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</si>
  <si>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</si>
  <si>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</si>
  <si>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</si>
  <si>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</si>
  <si>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</si>
  <si>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5132329000  OTROS ARRENDAMIENTOS</t>
  </si>
  <si>
    <t>5133331000  SERVS. LEGALES, DE</t>
  </si>
  <si>
    <t>5133332000  SERVS. DE DISEÑO, A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</si>
  <si>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</si>
  <si>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</si>
  <si>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</si>
  <si>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</si>
  <si>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</si>
  <si>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</si>
  <si>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</si>
  <si>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</si>
  <si>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</si>
  <si>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</si>
  <si>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</si>
  <si>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</si>
  <si>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</si>
  <si>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</si>
  <si>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</si>
  <si>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</si>
  <si>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</si>
  <si>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</si>
  <si>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</si>
  <si>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</si>
  <si>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</si>
  <si>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</si>
  <si>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</si>
  <si>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</si>
  <si>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5139398000  IMPUESTO DE NOMINA</t>
  </si>
  <si>
    <t>5242442000  BECAS O. AYUDA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</si>
  <si>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</si>
  <si>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</si>
  <si>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</si>
  <si>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</si>
  <si>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</si>
  <si>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</si>
  <si>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</si>
  <si>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</si>
  <si>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</si>
  <si>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5515353200  DEP. INSTRUMENTAL ME</t>
  </si>
  <si>
    <t>5515656100  DEP. MAQUINARIA Y EQ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</si>
  <si>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</si>
  <si>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</si>
  <si>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</si>
  <si>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</si>
  <si>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</si>
  <si>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</si>
  <si>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</si>
  <si>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</si>
  <si>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</si>
  <si>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</si>
  <si>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</si>
  <si>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</si>
  <si>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</si>
  <si>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</si>
  <si>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</si>
  <si>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</si>
  <si>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</si>
  <si>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3111835000  CONVENIO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</si>
  <si>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</si>
  <si>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</si>
  <si>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</si>
  <si>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</si>
  <si>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</si>
  <si>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</si>
  <si>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</si>
  <si>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</si>
  <si>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</si>
  <si>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</si>
  <si>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</si>
  <si>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</si>
  <si>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</si>
  <si>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</si>
  <si>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</si>
  <si>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</si>
  <si>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</si>
  <si>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</si>
  <si>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</si>
  <si>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</si>
  <si>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</si>
  <si>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</si>
  <si>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</si>
  <si>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</si>
  <si>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</si>
  <si>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</si>
  <si>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</si>
  <si>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</si>
  <si>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</si>
  <si>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</si>
  <si>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</si>
  <si>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</si>
  <si>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</si>
  <si>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</si>
  <si>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</si>
  <si>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3221792001  REMANENTE CIERRE RECURSOS PROPIOS</t>
  </si>
  <si>
    <t>3221792002   REM REFRENDO RECURS</t>
  </si>
  <si>
    <t>3221792004  REMANENTE APLICADO R</t>
  </si>
  <si>
    <t>3221793001  REM CIERRE EST LIBRE</t>
  </si>
  <si>
    <t>3221795002   REM REFRENDO CONVEN</t>
  </si>
  <si>
    <t>3221795004  REM APLICA CONV SFIA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</si>
  <si>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</si>
  <si>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</si>
  <si>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</si>
  <si>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</si>
  <si>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</si>
  <si>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</si>
  <si>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</si>
  <si>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</si>
  <si>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</si>
  <si>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</si>
  <si>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</si>
  <si>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</si>
  <si>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</si>
  <si>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</si>
  <si>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</si>
  <si>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</si>
  <si>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</si>
  <si>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</si>
  <si>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</si>
  <si>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</si>
  <si>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</si>
  <si>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</si>
  <si>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</si>
  <si>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1112103041  BANORTE 1058967002 R</t>
  </si>
  <si>
    <t>1112103043  BANORTE 1096253181 R</t>
  </si>
  <si>
    <t>1112103044  BANORTE 1096250779 R</t>
  </si>
  <si>
    <t>1112103045  BANORTE 1112363485 F</t>
  </si>
  <si>
    <t>1112103046  BANORTE 1112364718 R</t>
  </si>
  <si>
    <t>1112103047  BANORTE 1123771228 R</t>
  </si>
  <si>
    <t>1112103048  BANORTE 1143640489 R</t>
  </si>
  <si>
    <t>1112103049  BANORTE 1143638329 G</t>
  </si>
  <si>
    <t>1112103050  BANORTE 1171293440 PRODEP 2021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</si>
  <si>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</si>
  <si>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</si>
  <si>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</si>
  <si>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</si>
  <si>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</si>
  <si>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</si>
  <si>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</si>
  <si>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</si>
  <si>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</si>
  <si>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</si>
  <si>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</si>
  <si>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</si>
  <si>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</si>
  <si>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</si>
  <si>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</si>
  <si>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2021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</si>
  <si>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</si>
  <si>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</si>
  <si>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</si>
  <si>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</si>
  <si>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</si>
  <si>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</si>
  <si>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</si>
  <si>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</si>
  <si>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</si>
  <si>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</si>
  <si>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</si>
  <si>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</si>
  <si>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</si>
  <si>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</si>
  <si>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</si>
  <si>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</si>
  <si>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</si>
  <si>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</si>
  <si>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</si>
  <si>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</si>
  <si>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</si>
  <si>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</si>
  <si>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</si>
  <si>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</si>
  <si>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</si>
  <si>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</si>
  <si>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</si>
  <si>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</si>
  <si>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</si>
  <si>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</si>
  <si>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</si>
  <si>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</si>
  <si>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</si>
  <si>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</si>
  <si>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</si>
  <si>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</si>
  <si>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</si>
  <si>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</si>
  <si>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</si>
  <si>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</si>
  <si>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</si>
  <si>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</si>
  <si>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</si>
  <si>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</si>
  <si>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</si>
  <si>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</si>
  <si>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</si>
  <si>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CARGOS</t>
  </si>
  <si>
    <t>ABONOS</t>
  </si>
  <si>
    <t xml:space="preserve">  8110000001  LEY DE INGRESOS ESTIMADA</t>
  </si>
  <si>
    <t xml:space="preserve">  8120000001  LEY DE INGRESOS POR EJECUTAR</t>
  </si>
  <si>
    <t xml:space="preserve">  8130000001  MOD LEY INGRESO ESTIMADO</t>
  </si>
  <si>
    <t xml:space="preserve">  8140000001  LEY DE INGRESOS DEVENGADA</t>
  </si>
  <si>
    <t xml:space="preserve">  8150000001  LEY DE INGRESOS RECAUDADA</t>
  </si>
  <si>
    <t xml:space="preserve">  8210000001  PTTO EGRESOS APROBADO</t>
  </si>
  <si>
    <t xml:space="preserve">  8220000001  PTTO EGRESOS POR EJERCER</t>
  </si>
  <si>
    <t xml:space="preserve">  8230000001  MOD PTTO EGRESO APROBADO</t>
  </si>
  <si>
    <t xml:space="preserve">  8240000001  PTTO EGRESOS COMPROMETIDO</t>
  </si>
  <si>
    <t xml:space="preserve">  8250000001  PTTO EGRESOS DEVENGADO</t>
  </si>
  <si>
    <t xml:space="preserve">  8260000001  PTTO EGRESOS EJERCIDO</t>
  </si>
  <si>
    <t xml:space="preserve">  8270000001  PTTO EGRESOS PAGADO</t>
  </si>
  <si>
    <t xml:space="preserve">  9100000001  SUPERAVIT FINANCIERO</t>
  </si>
  <si>
    <t xml:space="preserve">  9300000001  ADEUD. EJ. FIS. ANT.</t>
  </si>
  <si>
    <t>CUENTAS DE ORDEN PRESUPUESTARIAS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</si>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</sst>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164" fontId="9" fillId="0" borderId="4" xfId="0" applyNumberFormat="1" applyFon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43" fontId="3" fillId="3" borderId="0" xfId="0" applyNumberFormat="1" applyFont="1" applyFill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3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0" borderId="5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2" borderId="2" xfId="5" applyNumberFormat="1" applyFont="1" applyFill="1" applyBorder="1" applyAlignment="1">
      <alignment horizontal="right" vertical="center" wrapText="1" indent="1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2" borderId="2" xfId="5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6">
    <cellStyle name="Millares" xfId="1" builtinId="3"/>
    <cellStyle name="Millares 2" xfId="4" xr:uid="{EA9C1EDE-1BBC-4394-8F15-559DE66AB7C8}"/>
    <cellStyle name="Normal" xfId="0" builtinId="0"/>
    <cellStyle name="Normal 2 2" xfId="3" xr:uid="{E1B59FBF-8457-4D6C-91E8-CB1811E5C3AE}"/>
    <cellStyle name="Normal 3 2 2" xfId="5" xr:uid="{F54E16C3-476C-4846-A081-0D1F3D161F5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4DEB-B376-43EC-B2B9-622154943041}">
  <sheetPr>
    <tabColor rgb="FF92D050"/>
  </sheetPr>
  <dimension ref="A1:I550"/>
  <sheetViews>
    <sheetView showGridLines="0" tabSelected="1" zoomScale="110" zoomScaleNormal="110" workbookViewId="0">
      <selection activeCell="G16" sqref="G16"/>
    </sheetView>
  </sheetViews>
  <sheetFormatPr baseColWidth="10" defaultColWidth="11.42578125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0</v>
      </c>
      <c r="C29" s="37">
        <v>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0</v>
      </c>
      <c r="C32" s="40">
        <f>SUM(C27:C31)</f>
        <v>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1584256.6500000001</v>
      </c>
      <c r="C36" s="34"/>
      <c r="D36" s="34"/>
      <c r="E36" s="34"/>
    </row>
    <row r="37" spans="1:5" ht="12.75" customHeight="1">
      <c r="A37" s="35" t="s">
        <v>29</v>
      </c>
      <c r="B37" s="43">
        <v>0</v>
      </c>
      <c r="C37" s="34"/>
      <c r="D37" s="34"/>
      <c r="E37" s="34"/>
    </row>
    <row r="38" spans="1:5" ht="12.75" customHeight="1">
      <c r="A38" s="35" t="s">
        <v>30</v>
      </c>
      <c r="B38" s="43">
        <v>0</v>
      </c>
      <c r="C38" s="34"/>
      <c r="D38" s="34"/>
      <c r="E38" s="34"/>
    </row>
    <row r="39" spans="1:5" ht="12.75" customHeight="1">
      <c r="A39" s="35" t="s">
        <v>31</v>
      </c>
      <c r="B39" s="43">
        <v>1583737.33</v>
      </c>
      <c r="C39" s="34"/>
      <c r="D39" s="34"/>
      <c r="E39" s="34"/>
    </row>
    <row r="40" spans="1:5" ht="12.75" customHeight="1">
      <c r="A40" s="35" t="s">
        <v>32</v>
      </c>
      <c r="B40" s="43">
        <v>0</v>
      </c>
      <c r="C40" s="34"/>
      <c r="D40" s="34"/>
      <c r="E40" s="34"/>
    </row>
    <row r="41" spans="1:5" ht="12.75" customHeight="1">
      <c r="A41" s="35" t="s">
        <v>33</v>
      </c>
      <c r="B41" s="43">
        <v>519.32000000000005</v>
      </c>
      <c r="C41" s="34"/>
      <c r="D41" s="34"/>
      <c r="E41" s="34"/>
    </row>
    <row r="42" spans="1:5" ht="12.75" customHeight="1">
      <c r="A42" s="28" t="s">
        <v>34</v>
      </c>
      <c r="B42" s="42">
        <f>B43</f>
        <v>0</v>
      </c>
      <c r="C42" s="34"/>
      <c r="D42" s="34"/>
      <c r="E42" s="34"/>
    </row>
    <row r="43" spans="1:5" ht="12.75" customHeight="1">
      <c r="A43" s="44" t="s">
        <v>35</v>
      </c>
      <c r="B43" s="43">
        <v>0</v>
      </c>
      <c r="C43" s="39"/>
      <c r="D43" s="39"/>
      <c r="E43" s="39"/>
    </row>
    <row r="44" spans="1:5" ht="14.25" customHeight="1">
      <c r="B44" s="40">
        <f>B36+B42</f>
        <v>1584256.6500000001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8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7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9" t="s">
        <v>45</v>
      </c>
      <c r="F55" s="25" t="s">
        <v>46</v>
      </c>
    </row>
    <row r="56" spans="1:6" ht="12.75" customHeight="1">
      <c r="A56" s="50" t="s">
        <v>47</v>
      </c>
      <c r="B56" s="27"/>
      <c r="C56" s="51" t="s">
        <v>48</v>
      </c>
      <c r="D56" s="51"/>
      <c r="E56" s="51"/>
      <c r="F56" s="27">
        <v>0</v>
      </c>
    </row>
    <row r="57" spans="1:6" ht="12.75" customHeight="1">
      <c r="A57" s="52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8"/>
      <c r="B58" s="25">
        <f>SUM(B55:B57)</f>
        <v>0</v>
      </c>
      <c r="C58" s="53">
        <v>0</v>
      </c>
      <c r="D58" s="53">
        <v>0</v>
      </c>
      <c r="E58" s="53">
        <v>0</v>
      </c>
      <c r="F58" s="53">
        <v>0</v>
      </c>
    </row>
    <row r="59" spans="1:6">
      <c r="A59" s="48"/>
      <c r="B59" s="54"/>
      <c r="C59" s="54"/>
      <c r="D59" s="54"/>
      <c r="E59" s="54"/>
      <c r="F59" s="54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4"/>
      <c r="F60" s="54"/>
    </row>
    <row r="61" spans="1:6" ht="12.75" customHeight="1">
      <c r="A61" s="28" t="s">
        <v>51</v>
      </c>
      <c r="B61" s="29"/>
      <c r="C61" s="55" t="s">
        <v>48</v>
      </c>
      <c r="D61" s="29">
        <v>0</v>
      </c>
      <c r="E61" s="54"/>
      <c r="F61" s="54"/>
    </row>
    <row r="62" spans="1:6" ht="12.75" customHeight="1">
      <c r="A62" s="28"/>
      <c r="B62" s="29"/>
      <c r="C62" s="29">
        <v>0</v>
      </c>
      <c r="D62" s="29">
        <v>0</v>
      </c>
      <c r="E62" s="54"/>
      <c r="F62" s="54"/>
    </row>
    <row r="63" spans="1:6" ht="16.5" customHeight="1">
      <c r="A63" s="56"/>
      <c r="B63" s="25">
        <f>SUM(B61:B62)</f>
        <v>0</v>
      </c>
      <c r="C63" s="57"/>
      <c r="D63" s="58"/>
      <c r="E63" s="54"/>
      <c r="F63" s="54"/>
    </row>
    <row r="64" spans="1:6" ht="12.75" customHeight="1">
      <c r="A64" s="48"/>
      <c r="B64" s="54"/>
      <c r="C64" s="54"/>
      <c r="D64" s="54"/>
      <c r="E64" s="54"/>
      <c r="F64" s="54"/>
    </row>
    <row r="65" spans="1:5" ht="8.25" customHeight="1">
      <c r="A65" s="47"/>
    </row>
    <row r="66" spans="1:5">
      <c r="A66" s="22" t="s">
        <v>52</v>
      </c>
    </row>
    <row r="67" spans="1:5">
      <c r="A67" s="47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98157471.319999993</v>
      </c>
      <c r="C69" s="42">
        <f>SUM(C70:C74)</f>
        <v>98157471.319999993</v>
      </c>
      <c r="D69" s="42">
        <f>SUM(D70:D74)</f>
        <v>0</v>
      </c>
      <c r="E69" s="59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2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18066193.379999999</v>
      </c>
      <c r="C73" s="37">
        <v>18066193.379999999</v>
      </c>
      <c r="D73" s="37">
        <f>C73-B73</f>
        <v>0</v>
      </c>
      <c r="E73" s="34"/>
    </row>
    <row r="74" spans="1:5" ht="12.75" customHeight="1">
      <c r="A74" s="35" t="s">
        <v>63</v>
      </c>
      <c r="B74" s="37">
        <v>5257407.37</v>
      </c>
      <c r="C74" s="37">
        <v>5257407.37</v>
      </c>
      <c r="D74" s="37">
        <f>C74-B74</f>
        <v>0</v>
      </c>
      <c r="E74" s="34"/>
    </row>
    <row r="75" spans="1:5" ht="12.75" customHeight="1">
      <c r="A75" s="28" t="s">
        <v>64</v>
      </c>
      <c r="B75" s="42">
        <f>SUM(B76:B105)</f>
        <v>93083285.319999993</v>
      </c>
      <c r="C75" s="42">
        <f>SUM(C76:C105)</f>
        <v>97015465.490000024</v>
      </c>
      <c r="D75" s="42">
        <f>SUM(D76:D105)</f>
        <v>3932180.1699999985</v>
      </c>
      <c r="E75" s="34">
        <v>0</v>
      </c>
    </row>
    <row r="76" spans="1:5" ht="12.75" customHeight="1">
      <c r="A76" s="35" t="s">
        <v>65</v>
      </c>
      <c r="B76" s="37">
        <v>2457974.87</v>
      </c>
      <c r="C76" s="37">
        <v>2514199.87</v>
      </c>
      <c r="D76" s="37">
        <f>C76-B76</f>
        <v>56225</v>
      </c>
      <c r="E76" s="60">
        <v>0</v>
      </c>
    </row>
    <row r="77" spans="1:5" ht="12.75" customHeight="1">
      <c r="A77" s="35" t="s">
        <v>66</v>
      </c>
      <c r="B77" s="37">
        <v>5859824.9800000004</v>
      </c>
      <c r="C77" s="37">
        <v>5847394.9800000004</v>
      </c>
      <c r="D77" s="37">
        <f t="shared" ref="D77:D125" si="1">C77-B77</f>
        <v>-12430</v>
      </c>
      <c r="E77" s="60">
        <v>0</v>
      </c>
    </row>
    <row r="78" spans="1:5" ht="12.75" customHeight="1">
      <c r="A78" s="35" t="s">
        <v>67</v>
      </c>
      <c r="B78" s="37">
        <v>14789594.84</v>
      </c>
      <c r="C78" s="37">
        <v>18105180.149999999</v>
      </c>
      <c r="D78" s="37">
        <f t="shared" si="1"/>
        <v>3315585.3099999987</v>
      </c>
      <c r="E78" s="60">
        <v>0</v>
      </c>
    </row>
    <row r="79" spans="1:5" ht="12.75" customHeight="1">
      <c r="A79" s="35" t="s">
        <v>68</v>
      </c>
      <c r="B79" s="37">
        <v>8819714.9900000002</v>
      </c>
      <c r="C79" s="37">
        <v>8753180.0399999991</v>
      </c>
      <c r="D79" s="37">
        <f t="shared" si="1"/>
        <v>-66534.950000001118</v>
      </c>
      <c r="E79" s="60">
        <v>0</v>
      </c>
    </row>
    <row r="80" spans="1:5" ht="12.75" customHeight="1">
      <c r="A80" s="35" t="s">
        <v>69</v>
      </c>
      <c r="B80" s="37">
        <v>2242933.23</v>
      </c>
      <c r="C80" s="37">
        <v>2333593.33</v>
      </c>
      <c r="D80" s="37">
        <f t="shared" si="1"/>
        <v>90660.100000000093</v>
      </c>
      <c r="E80" s="60">
        <v>0</v>
      </c>
    </row>
    <row r="81" spans="1:5" ht="12.75" customHeight="1">
      <c r="A81" s="35" t="s">
        <v>70</v>
      </c>
      <c r="B81" s="37">
        <v>1893561.78</v>
      </c>
      <c r="C81" s="37">
        <v>1877429.01</v>
      </c>
      <c r="D81" s="37">
        <f t="shared" si="1"/>
        <v>-16132.770000000019</v>
      </c>
      <c r="E81" s="60">
        <v>0</v>
      </c>
    </row>
    <row r="82" spans="1:5" ht="12.75" customHeight="1">
      <c r="A82" s="35" t="s">
        <v>71</v>
      </c>
      <c r="B82" s="37">
        <v>1693994.2</v>
      </c>
      <c r="C82" s="37">
        <v>1707984.2</v>
      </c>
      <c r="D82" s="37">
        <f t="shared" si="1"/>
        <v>13990</v>
      </c>
      <c r="E82" s="60">
        <v>0</v>
      </c>
    </row>
    <row r="83" spans="1:5" ht="12.75" customHeight="1">
      <c r="A83" s="35" t="s">
        <v>72</v>
      </c>
      <c r="B83" s="37">
        <v>90405.34</v>
      </c>
      <c r="C83" s="37">
        <v>90405.34</v>
      </c>
      <c r="D83" s="37">
        <f t="shared" si="1"/>
        <v>0</v>
      </c>
      <c r="E83" s="60"/>
    </row>
    <row r="84" spans="1:5" ht="12.75" customHeight="1">
      <c r="A84" s="35" t="s">
        <v>73</v>
      </c>
      <c r="B84" s="37">
        <v>482878.08</v>
      </c>
      <c r="C84" s="37">
        <v>533151.6</v>
      </c>
      <c r="D84" s="37">
        <f t="shared" si="1"/>
        <v>50273.51999999996</v>
      </c>
      <c r="E84" s="60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60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60">
        <v>0</v>
      </c>
    </row>
    <row r="87" spans="1:5" ht="12.75" customHeight="1">
      <c r="A87" s="35" t="s">
        <v>76</v>
      </c>
      <c r="B87" s="37">
        <v>489780.06</v>
      </c>
      <c r="C87" s="37">
        <v>484363.06</v>
      </c>
      <c r="D87" s="37">
        <f t="shared" si="1"/>
        <v>-5417</v>
      </c>
      <c r="E87" s="60">
        <v>0</v>
      </c>
    </row>
    <row r="88" spans="1:5" ht="12.75" customHeight="1">
      <c r="A88" s="35" t="s">
        <v>77</v>
      </c>
      <c r="B88" s="37">
        <v>756329.82</v>
      </c>
      <c r="C88" s="37">
        <v>756329.82</v>
      </c>
      <c r="D88" s="37">
        <f t="shared" si="1"/>
        <v>0</v>
      </c>
      <c r="E88" s="60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60">
        <v>0</v>
      </c>
    </row>
    <row r="90" spans="1:5" ht="12.75" customHeight="1">
      <c r="A90" s="35" t="s">
        <v>79</v>
      </c>
      <c r="B90" s="37">
        <v>4495750.18</v>
      </c>
      <c r="C90" s="37">
        <v>4852856.18</v>
      </c>
      <c r="D90" s="37">
        <f t="shared" si="1"/>
        <v>357106</v>
      </c>
      <c r="E90" s="60">
        <v>0</v>
      </c>
    </row>
    <row r="91" spans="1:5" ht="12.75" customHeight="1">
      <c r="A91" s="35" t="s">
        <v>80</v>
      </c>
      <c r="B91" s="37">
        <v>6169247.5300000003</v>
      </c>
      <c r="C91" s="37">
        <v>6008947.5300000003</v>
      </c>
      <c r="D91" s="37">
        <f t="shared" si="1"/>
        <v>-160300</v>
      </c>
      <c r="E91" s="60">
        <v>0</v>
      </c>
    </row>
    <row r="92" spans="1:5" ht="12.75" customHeight="1">
      <c r="A92" s="35" t="s">
        <v>81</v>
      </c>
      <c r="B92" s="37">
        <v>91048.7</v>
      </c>
      <c r="C92" s="37">
        <v>91048.7</v>
      </c>
      <c r="D92" s="37">
        <f t="shared" si="1"/>
        <v>0</v>
      </c>
      <c r="E92" s="60"/>
    </row>
    <row r="93" spans="1:5" ht="12.75" customHeight="1">
      <c r="A93" s="35" t="s">
        <v>82</v>
      </c>
      <c r="B93" s="37">
        <v>6663771.0099999998</v>
      </c>
      <c r="C93" s="37">
        <v>6805871.0099999998</v>
      </c>
      <c r="D93" s="37">
        <f t="shared" si="1"/>
        <v>142100</v>
      </c>
      <c r="E93" s="60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60">
        <v>0</v>
      </c>
    </row>
    <row r="95" spans="1:5" ht="12.75" customHeight="1">
      <c r="A95" s="35" t="s">
        <v>84</v>
      </c>
      <c r="B95" s="37">
        <v>509001.52</v>
      </c>
      <c r="C95" s="37">
        <v>509001.52</v>
      </c>
      <c r="D95" s="37">
        <f t="shared" si="1"/>
        <v>0</v>
      </c>
      <c r="E95" s="60">
        <v>0</v>
      </c>
    </row>
    <row r="96" spans="1:5" ht="12.75" customHeight="1">
      <c r="A96" s="35" t="s">
        <v>85</v>
      </c>
      <c r="B96" s="37">
        <v>936454.96</v>
      </c>
      <c r="C96" s="37">
        <v>936454.96</v>
      </c>
      <c r="D96" s="37">
        <f t="shared" si="1"/>
        <v>0</v>
      </c>
      <c r="E96" s="60">
        <v>0</v>
      </c>
    </row>
    <row r="97" spans="1:6" ht="12.75" customHeight="1">
      <c r="A97" s="35" t="s">
        <v>86</v>
      </c>
      <c r="B97" s="37">
        <v>1284377.99</v>
      </c>
      <c r="C97" s="37">
        <v>1158612.03</v>
      </c>
      <c r="D97" s="37">
        <f t="shared" si="1"/>
        <v>-125765.95999999996</v>
      </c>
      <c r="E97" s="60">
        <v>0</v>
      </c>
    </row>
    <row r="98" spans="1:6" ht="12.75" customHeight="1">
      <c r="A98" s="35" t="s">
        <v>87</v>
      </c>
      <c r="B98" s="37">
        <v>9264027.25</v>
      </c>
      <c r="C98" s="37">
        <v>9267907.4700000007</v>
      </c>
      <c r="D98" s="37">
        <f t="shared" si="1"/>
        <v>3880.2200000006706</v>
      </c>
      <c r="E98" s="60">
        <v>0</v>
      </c>
    </row>
    <row r="99" spans="1:6" ht="12.75" customHeight="1">
      <c r="A99" s="35" t="s">
        <v>88</v>
      </c>
      <c r="B99" s="37">
        <v>5253471.24</v>
      </c>
      <c r="C99" s="37">
        <v>5253312.54</v>
      </c>
      <c r="D99" s="37">
        <f t="shared" si="1"/>
        <v>-158.70000000018626</v>
      </c>
      <c r="E99" s="60">
        <v>0</v>
      </c>
    </row>
    <row r="100" spans="1:6" ht="12.75" customHeight="1">
      <c r="A100" s="35" t="s">
        <v>89</v>
      </c>
      <c r="B100" s="37">
        <v>2496360.2799999998</v>
      </c>
      <c r="C100" s="37">
        <v>2785459.68</v>
      </c>
      <c r="D100" s="37">
        <f t="shared" si="1"/>
        <v>289099.40000000037</v>
      </c>
      <c r="E100" s="60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60">
        <v>0</v>
      </c>
    </row>
    <row r="102" spans="1:6" ht="12.75" customHeight="1">
      <c r="A102" s="35" t="s">
        <v>91</v>
      </c>
      <c r="B102" s="37">
        <v>405121.62</v>
      </c>
      <c r="C102" s="37">
        <v>405121.62</v>
      </c>
      <c r="D102" s="37">
        <f t="shared" si="1"/>
        <v>0</v>
      </c>
      <c r="E102" s="60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60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60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60">
        <v>0</v>
      </c>
    </row>
    <row r="106" spans="1:6" ht="12.75" customHeight="1">
      <c r="A106" s="28" t="s">
        <v>95</v>
      </c>
      <c r="B106" s="61">
        <f>SUM(B107:B125)</f>
        <v>-77676042.310000002</v>
      </c>
      <c r="C106" s="61">
        <f>SUM(C107:C125)</f>
        <v>-81551332.189999998</v>
      </c>
      <c r="D106" s="42">
        <f>SUM(D107:D125)</f>
        <v>-3875289.879999999</v>
      </c>
      <c r="E106" s="34"/>
      <c r="F106" s="62"/>
    </row>
    <row r="107" spans="1:6" ht="12.75" customHeight="1">
      <c r="A107" s="35" t="s">
        <v>96</v>
      </c>
      <c r="B107" s="37">
        <v>-52638.96</v>
      </c>
      <c r="C107" s="37">
        <v>-59019.44</v>
      </c>
      <c r="D107" s="37">
        <f t="shared" si="1"/>
        <v>-6380.4800000000032</v>
      </c>
      <c r="E107" s="34"/>
      <c r="F107" s="62"/>
    </row>
    <row r="108" spans="1:6" ht="12.75" customHeight="1">
      <c r="A108" s="35" t="s">
        <v>97</v>
      </c>
      <c r="B108" s="37">
        <v>-7208912.5499999998</v>
      </c>
      <c r="C108" s="37">
        <v>-7441237.5899999999</v>
      </c>
      <c r="D108" s="37">
        <f t="shared" si="1"/>
        <v>-232325.04000000004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-21692046.559999999</v>
      </c>
      <c r="C110" s="37">
        <v>-23651447.489999998</v>
      </c>
      <c r="D110" s="37">
        <f t="shared" si="1"/>
        <v>-1959400.9299999997</v>
      </c>
      <c r="E110" s="34"/>
    </row>
    <row r="111" spans="1:6" ht="12.75" customHeight="1">
      <c r="A111" s="35" t="s">
        <v>100</v>
      </c>
      <c r="B111" s="37">
        <v>-3108919.74</v>
      </c>
      <c r="C111" s="37">
        <v>-3307788.19</v>
      </c>
      <c r="D111" s="37">
        <f t="shared" si="1"/>
        <v>-198868.44999999972</v>
      </c>
      <c r="E111" s="34"/>
    </row>
    <row r="112" spans="1:6" ht="12.75" customHeight="1">
      <c r="A112" s="35" t="s">
        <v>101</v>
      </c>
      <c r="B112" s="37">
        <v>-782651.54</v>
      </c>
      <c r="C112" s="37">
        <v>-951236.42</v>
      </c>
      <c r="D112" s="37">
        <f t="shared" si="1"/>
        <v>-168584.88</v>
      </c>
      <c r="E112" s="34"/>
    </row>
    <row r="113" spans="1:6" ht="12.75" customHeight="1">
      <c r="A113" s="35" t="s">
        <v>102</v>
      </c>
      <c r="B113" s="37">
        <v>-16574.310000000001</v>
      </c>
      <c r="C113" s="37">
        <v>-25614.84</v>
      </c>
      <c r="D113" s="37">
        <f t="shared" si="1"/>
        <v>-9040.5299999999988</v>
      </c>
      <c r="E113" s="34"/>
    </row>
    <row r="114" spans="1:6" ht="12.75" customHeight="1">
      <c r="A114" s="35" t="s">
        <v>103</v>
      </c>
      <c r="B114" s="37">
        <v>-226493.21</v>
      </c>
      <c r="C114" s="37">
        <v>-275662.93</v>
      </c>
      <c r="D114" s="37">
        <f t="shared" si="1"/>
        <v>-49169.72</v>
      </c>
      <c r="E114" s="34"/>
    </row>
    <row r="115" spans="1:6" ht="12.75" customHeight="1">
      <c r="A115" s="35" t="s">
        <v>104</v>
      </c>
      <c r="B115" s="37">
        <v>-91988.76</v>
      </c>
      <c r="C115" s="37">
        <v>-106756.11</v>
      </c>
      <c r="D115" s="37">
        <f t="shared" si="1"/>
        <v>-14767.350000000006</v>
      </c>
      <c r="E115" s="34"/>
    </row>
    <row r="116" spans="1:6" ht="12.75" customHeight="1">
      <c r="A116" s="35" t="s">
        <v>105</v>
      </c>
      <c r="B116" s="37">
        <v>-1043022.03</v>
      </c>
      <c r="C116" s="37">
        <v>-1086930.28</v>
      </c>
      <c r="D116" s="37">
        <f t="shared" si="1"/>
        <v>-43908.25</v>
      </c>
      <c r="E116" s="34"/>
    </row>
    <row r="117" spans="1:6" ht="12.75" customHeight="1">
      <c r="A117" s="35" t="s">
        <v>106</v>
      </c>
      <c r="B117" s="37">
        <v>-26166.18</v>
      </c>
      <c r="C117" s="37">
        <v>-34306</v>
      </c>
      <c r="D117" s="37">
        <f t="shared" si="1"/>
        <v>-8139.82</v>
      </c>
      <c r="E117" s="34"/>
    </row>
    <row r="118" spans="1:6" ht="12.75" customHeight="1">
      <c r="A118" s="35" t="s">
        <v>107</v>
      </c>
      <c r="B118" s="37">
        <v>-10664997.710000001</v>
      </c>
      <c r="C118" s="37">
        <v>-10504697.710000001</v>
      </c>
      <c r="D118" s="37">
        <f t="shared" si="1"/>
        <v>160300</v>
      </c>
      <c r="E118" s="34"/>
    </row>
    <row r="119" spans="1:6" ht="12.75" customHeight="1">
      <c r="A119" s="35" t="s">
        <v>108</v>
      </c>
      <c r="B119" s="37">
        <v>-33682.9</v>
      </c>
      <c r="C119" s="37">
        <v>-56445.08</v>
      </c>
      <c r="D119" s="37">
        <f t="shared" si="1"/>
        <v>-22762.18</v>
      </c>
      <c r="E119" s="34"/>
    </row>
    <row r="120" spans="1:6" ht="12.75" customHeight="1">
      <c r="A120" s="35" t="s">
        <v>109</v>
      </c>
      <c r="B120" s="37">
        <v>-21149245.66</v>
      </c>
      <c r="C120" s="37">
        <v>-21707859.16</v>
      </c>
      <c r="D120" s="37">
        <f t="shared" si="1"/>
        <v>-558613.5</v>
      </c>
      <c r="E120" s="34"/>
      <c r="F120" s="63"/>
    </row>
    <row r="121" spans="1:6" ht="12.75" customHeight="1">
      <c r="A121" s="35" t="s">
        <v>110</v>
      </c>
      <c r="B121" s="37">
        <v>-184990.12</v>
      </c>
      <c r="C121" s="37">
        <v>-235890.26</v>
      </c>
      <c r="D121" s="37">
        <f t="shared" si="1"/>
        <v>-50900.140000000014</v>
      </c>
      <c r="E121" s="34"/>
    </row>
    <row r="122" spans="1:6" ht="12.75" customHeight="1">
      <c r="A122" s="35" t="s">
        <v>111</v>
      </c>
      <c r="B122" s="37">
        <v>-1928977.86</v>
      </c>
      <c r="C122" s="37">
        <v>-1911051.38</v>
      </c>
      <c r="D122" s="37">
        <f t="shared" si="1"/>
        <v>17926.480000000214</v>
      </c>
      <c r="E122" s="34"/>
    </row>
    <row r="123" spans="1:6" ht="12.75" customHeight="1">
      <c r="A123" s="35" t="s">
        <v>112</v>
      </c>
      <c r="B123" s="37">
        <v>-8049574.6100000003</v>
      </c>
      <c r="C123" s="37">
        <v>-8501341.8499999996</v>
      </c>
      <c r="D123" s="37">
        <f t="shared" si="1"/>
        <v>-451767.23999999929</v>
      </c>
      <c r="E123" s="34"/>
    </row>
    <row r="124" spans="1:6" ht="12.75" customHeight="1">
      <c r="A124" s="35" t="s">
        <v>113</v>
      </c>
      <c r="B124" s="37">
        <v>-1200685.3899999999</v>
      </c>
      <c r="C124" s="37">
        <v>-1439061.08</v>
      </c>
      <c r="D124" s="37">
        <f t="shared" si="1"/>
        <v>-238375.69000000018</v>
      </c>
      <c r="E124" s="34"/>
    </row>
    <row r="125" spans="1:6" ht="12.75" customHeight="1">
      <c r="A125" s="44" t="s">
        <v>114</v>
      </c>
      <c r="B125" s="37">
        <v>-199915.22</v>
      </c>
      <c r="C125" s="37">
        <v>-240427.38</v>
      </c>
      <c r="D125" s="37">
        <f t="shared" si="1"/>
        <v>-40512.160000000003</v>
      </c>
      <c r="E125" s="39">
        <v>0</v>
      </c>
    </row>
    <row r="126" spans="1:6" ht="18" customHeight="1">
      <c r="B126" s="64">
        <f>B69+B75+B106</f>
        <v>113564714.32999998</v>
      </c>
      <c r="C126" s="64">
        <f>C69+C75+C106</f>
        <v>113621604.62</v>
      </c>
      <c r="D126" s="64">
        <f>D69+D75+D106</f>
        <v>56890.289999999572</v>
      </c>
      <c r="E126" s="65"/>
    </row>
    <row r="128" spans="1:6" ht="21.75" customHeight="1">
      <c r="A128" s="24" t="s">
        <v>115</v>
      </c>
      <c r="B128" s="25" t="s">
        <v>54</v>
      </c>
      <c r="C128" s="25" t="s">
        <v>55</v>
      </c>
      <c r="D128" s="25" t="s">
        <v>56</v>
      </c>
      <c r="E128" s="25" t="s">
        <v>57</v>
      </c>
    </row>
    <row r="129" spans="1:5">
      <c r="A129" s="26" t="s">
        <v>116</v>
      </c>
      <c r="B129" s="27"/>
      <c r="C129" s="27"/>
      <c r="D129" s="27"/>
      <c r="E129" s="27"/>
    </row>
    <row r="130" spans="1:5" ht="4.5" customHeight="1">
      <c r="A130" s="28"/>
      <c r="B130" s="29"/>
      <c r="C130" s="29"/>
      <c r="D130" s="29"/>
      <c r="E130" s="29"/>
    </row>
    <row r="131" spans="1:5">
      <c r="A131" s="28" t="s">
        <v>117</v>
      </c>
      <c r="B131" s="29"/>
      <c r="C131" s="66" t="s">
        <v>14</v>
      </c>
      <c r="D131" s="67"/>
      <c r="E131" s="29"/>
    </row>
    <row r="132" spans="1:5" ht="2.25" customHeight="1">
      <c r="A132" s="28"/>
      <c r="B132" s="29"/>
      <c r="C132" s="29"/>
      <c r="D132" s="29"/>
      <c r="E132" s="29"/>
    </row>
    <row r="133" spans="1:5">
      <c r="A133" s="31" t="s">
        <v>95</v>
      </c>
      <c r="B133" s="29"/>
      <c r="C133" s="29"/>
      <c r="D133" s="29"/>
      <c r="E133" s="29"/>
    </row>
    <row r="134" spans="1:5" ht="16.5" customHeight="1">
      <c r="B134" s="25">
        <f>SUM(B133:B133)</f>
        <v>0</v>
      </c>
      <c r="C134" s="25">
        <f>SUM(C133:C133)</f>
        <v>0</v>
      </c>
      <c r="D134" s="25">
        <f>SUM(D133:D133)</f>
        <v>0</v>
      </c>
      <c r="E134" s="65"/>
    </row>
    <row r="136" spans="1:5" ht="27" customHeight="1">
      <c r="A136" s="24" t="s">
        <v>118</v>
      </c>
      <c r="B136" s="25" t="s">
        <v>9</v>
      </c>
    </row>
    <row r="137" spans="1:5">
      <c r="A137" s="26" t="s">
        <v>119</v>
      </c>
      <c r="B137" s="68" t="s">
        <v>48</v>
      </c>
    </row>
    <row r="138" spans="1:5" ht="4.5" customHeight="1">
      <c r="A138" s="31"/>
      <c r="B138" s="32"/>
    </row>
    <row r="139" spans="1:5" ht="15" customHeight="1">
      <c r="B139" s="25">
        <f>SUM(B138:B138)</f>
        <v>0</v>
      </c>
    </row>
    <row r="141" spans="1:5" ht="22.5" customHeight="1">
      <c r="A141" s="69" t="s">
        <v>120</v>
      </c>
      <c r="B141" s="70" t="s">
        <v>9</v>
      </c>
      <c r="C141" s="71" t="s">
        <v>121</v>
      </c>
    </row>
    <row r="142" spans="1:5" ht="5.25" customHeight="1">
      <c r="A142" s="72"/>
      <c r="B142" s="73"/>
      <c r="C142" s="74"/>
    </row>
    <row r="143" spans="1:5">
      <c r="A143" s="75" t="s">
        <v>48</v>
      </c>
      <c r="B143" s="76"/>
      <c r="C143" s="77"/>
    </row>
    <row r="144" spans="1:5" ht="6" customHeight="1">
      <c r="A144" s="78"/>
      <c r="B144" s="79"/>
      <c r="C144" s="79"/>
    </row>
    <row r="145" spans="1:5" ht="14.25" customHeight="1">
      <c r="B145" s="25">
        <f>SUM(B144:B144)</f>
        <v>0</v>
      </c>
      <c r="C145" s="25"/>
    </row>
    <row r="147" spans="1:5">
      <c r="A147" s="18" t="s">
        <v>122</v>
      </c>
    </row>
    <row r="148" spans="1:5" ht="4.5" customHeight="1"/>
    <row r="149" spans="1:5" ht="20.25" customHeight="1">
      <c r="A149" s="69" t="s">
        <v>123</v>
      </c>
      <c r="B149" s="25" t="s">
        <v>9</v>
      </c>
      <c r="C149" s="25" t="s">
        <v>25</v>
      </c>
      <c r="D149" s="25" t="s">
        <v>26</v>
      </c>
      <c r="E149" s="25" t="s">
        <v>27</v>
      </c>
    </row>
    <row r="150" spans="1:5">
      <c r="A150" s="26" t="s">
        <v>124</v>
      </c>
      <c r="B150" s="42">
        <f>SUM(B151:B166)</f>
        <v>10582581.150000002</v>
      </c>
      <c r="C150" s="59"/>
      <c r="D150" s="59"/>
      <c r="E150" s="59"/>
    </row>
    <row r="151" spans="1:5">
      <c r="A151" s="35" t="s">
        <v>125</v>
      </c>
      <c r="B151" s="37">
        <v>238075.45</v>
      </c>
      <c r="C151" s="34"/>
      <c r="D151" s="34"/>
      <c r="E151" s="34"/>
    </row>
    <row r="152" spans="1:5">
      <c r="A152" s="35" t="s">
        <v>126</v>
      </c>
      <c r="B152" s="37">
        <v>6309416</v>
      </c>
      <c r="C152" s="34"/>
      <c r="D152" s="34"/>
      <c r="E152" s="34"/>
    </row>
    <row r="153" spans="1:5">
      <c r="A153" s="35" t="s">
        <v>127</v>
      </c>
      <c r="B153" s="37">
        <v>84891.520000000004</v>
      </c>
      <c r="C153" s="34"/>
      <c r="D153" s="34"/>
      <c r="E153" s="34"/>
    </row>
    <row r="154" spans="1:5">
      <c r="A154" s="35" t="s">
        <v>128</v>
      </c>
      <c r="B154" s="37">
        <v>1269931.81</v>
      </c>
      <c r="C154" s="34"/>
      <c r="D154" s="34"/>
      <c r="E154" s="34"/>
    </row>
    <row r="155" spans="1:5">
      <c r="A155" s="35" t="s">
        <v>129</v>
      </c>
      <c r="B155" s="37">
        <v>32820.53</v>
      </c>
      <c r="C155" s="34"/>
      <c r="D155" s="34"/>
      <c r="E155" s="34"/>
    </row>
    <row r="156" spans="1:5">
      <c r="A156" s="35" t="s">
        <v>130</v>
      </c>
      <c r="B156" s="37">
        <v>4138.68</v>
      </c>
      <c r="C156" s="34"/>
      <c r="D156" s="34"/>
      <c r="E156" s="34"/>
    </row>
    <row r="157" spans="1:5">
      <c r="A157" s="35" t="s">
        <v>131</v>
      </c>
      <c r="B157" s="37">
        <v>1034.45</v>
      </c>
      <c r="C157" s="34"/>
      <c r="D157" s="34"/>
      <c r="E157" s="34"/>
    </row>
    <row r="158" spans="1:5">
      <c r="A158" s="35" t="s">
        <v>132</v>
      </c>
      <c r="B158" s="37">
        <v>505.82</v>
      </c>
      <c r="C158" s="34"/>
      <c r="D158" s="34"/>
      <c r="E158" s="34"/>
    </row>
    <row r="159" spans="1:5">
      <c r="A159" s="35" t="s">
        <v>133</v>
      </c>
      <c r="B159" s="37">
        <v>197321.03</v>
      </c>
      <c r="C159" s="34"/>
      <c r="D159" s="34"/>
      <c r="E159" s="34"/>
    </row>
    <row r="160" spans="1:5">
      <c r="A160" s="35" t="s">
        <v>134</v>
      </c>
      <c r="B160" s="37">
        <v>198439.24</v>
      </c>
      <c r="C160" s="34"/>
      <c r="D160" s="34"/>
      <c r="E160" s="34"/>
    </row>
    <row r="161" spans="1:5">
      <c r="A161" s="35" t="s">
        <v>135</v>
      </c>
      <c r="B161" s="37">
        <v>65534.44</v>
      </c>
      <c r="C161" s="34"/>
      <c r="D161" s="34"/>
      <c r="E161" s="34"/>
    </row>
    <row r="162" spans="1:5">
      <c r="A162" s="35" t="s">
        <v>136</v>
      </c>
      <c r="B162" s="37">
        <v>1030809.98</v>
      </c>
      <c r="C162" s="34"/>
      <c r="D162" s="34"/>
      <c r="E162" s="34"/>
    </row>
    <row r="163" spans="1:5">
      <c r="A163" s="35" t="s">
        <v>137</v>
      </c>
      <c r="B163" s="37">
        <v>255652.31</v>
      </c>
      <c r="C163" s="34"/>
      <c r="D163" s="34"/>
      <c r="E163" s="34"/>
    </row>
    <row r="164" spans="1:5">
      <c r="A164" s="35" t="s">
        <v>138</v>
      </c>
      <c r="B164" s="37">
        <v>192450.55</v>
      </c>
      <c r="C164" s="34"/>
      <c r="D164" s="34"/>
      <c r="E164" s="34"/>
    </row>
    <row r="165" spans="1:5">
      <c r="A165" s="35" t="s">
        <v>139</v>
      </c>
      <c r="B165" s="37">
        <v>23425.78</v>
      </c>
      <c r="C165" s="34"/>
      <c r="D165" s="34"/>
      <c r="E165" s="34"/>
    </row>
    <row r="166" spans="1:5">
      <c r="A166" s="35" t="s">
        <v>140</v>
      </c>
      <c r="B166" s="37">
        <v>678133.56</v>
      </c>
      <c r="C166" s="34"/>
      <c r="D166" s="34"/>
      <c r="E166" s="34"/>
    </row>
    <row r="167" spans="1:5" ht="16.5" customHeight="1">
      <c r="A167" s="80"/>
      <c r="B167" s="64">
        <f>B150</f>
        <v>10582581.150000002</v>
      </c>
      <c r="C167" s="40">
        <f>SUM(C150:C166)</f>
        <v>0</v>
      </c>
      <c r="D167" s="40">
        <f>SUM(D150:D166)</f>
        <v>0</v>
      </c>
      <c r="E167" s="40">
        <f>SUM(E150:E166)</f>
        <v>0</v>
      </c>
    </row>
    <row r="169" spans="1:5" ht="20.25" customHeight="1">
      <c r="A169" s="69" t="s">
        <v>141</v>
      </c>
      <c r="B169" s="70" t="s">
        <v>9</v>
      </c>
      <c r="C169" s="25" t="s">
        <v>142</v>
      </c>
      <c r="D169" s="25" t="s">
        <v>121</v>
      </c>
    </row>
    <row r="170" spans="1:5">
      <c r="A170" s="81" t="s">
        <v>143</v>
      </c>
      <c r="B170" s="82"/>
      <c r="C170" s="83" t="s">
        <v>48</v>
      </c>
      <c r="D170" s="84"/>
    </row>
    <row r="171" spans="1:5" ht="5.25" customHeight="1">
      <c r="A171" s="85"/>
      <c r="B171" s="86"/>
      <c r="C171" s="87"/>
      <c r="D171" s="88"/>
    </row>
    <row r="172" spans="1:5" ht="9.75" customHeight="1">
      <c r="A172" s="89"/>
      <c r="B172" s="90"/>
      <c r="C172" s="91"/>
      <c r="D172" s="92"/>
    </row>
    <row r="173" spans="1:5" ht="16.5" customHeight="1">
      <c r="B173" s="25">
        <f>SUM(B171:B172)</f>
        <v>0</v>
      </c>
      <c r="C173" s="93"/>
      <c r="D173" s="94"/>
    </row>
    <row r="176" spans="1:5" ht="27.75" customHeight="1">
      <c r="A176" s="69" t="s">
        <v>144</v>
      </c>
      <c r="B176" s="70" t="s">
        <v>9</v>
      </c>
      <c r="C176" s="25" t="s">
        <v>142</v>
      </c>
      <c r="D176" s="25" t="s">
        <v>121</v>
      </c>
    </row>
    <row r="177" spans="1:4">
      <c r="A177" s="81" t="s">
        <v>145</v>
      </c>
      <c r="B177" s="82"/>
      <c r="C177" s="95"/>
      <c r="D177" s="84"/>
    </row>
    <row r="178" spans="1:4">
      <c r="A178" s="35" t="s">
        <v>146</v>
      </c>
      <c r="B178" s="37">
        <v>25600</v>
      </c>
      <c r="C178" s="87"/>
      <c r="D178" s="88"/>
    </row>
    <row r="179" spans="1:4" ht="6.75" customHeight="1">
      <c r="A179" s="89"/>
      <c r="B179" s="90"/>
      <c r="C179" s="91"/>
      <c r="D179" s="92"/>
    </row>
    <row r="180" spans="1:4" ht="15" customHeight="1">
      <c r="B180" s="40">
        <f>SUM(B178:B179)</f>
        <v>25600</v>
      </c>
      <c r="C180" s="93"/>
      <c r="D180" s="94"/>
    </row>
    <row r="183" spans="1:4" ht="24" customHeight="1">
      <c r="A183" s="69" t="s">
        <v>147</v>
      </c>
      <c r="B183" s="70" t="s">
        <v>9</v>
      </c>
      <c r="C183" s="25" t="s">
        <v>142</v>
      </c>
      <c r="D183" s="25" t="s">
        <v>121</v>
      </c>
    </row>
    <row r="184" spans="1:4">
      <c r="A184" s="81" t="s">
        <v>148</v>
      </c>
      <c r="B184" s="82"/>
      <c r="C184" s="83" t="s">
        <v>48</v>
      </c>
      <c r="D184" s="84"/>
    </row>
    <row r="185" spans="1:4" ht="6.75" customHeight="1">
      <c r="A185" s="89"/>
      <c r="B185" s="90"/>
      <c r="C185" s="91"/>
      <c r="D185" s="92"/>
    </row>
    <row r="186" spans="1:4" ht="16.5" customHeight="1">
      <c r="B186" s="25">
        <f>SUM(B185:B185)</f>
        <v>0</v>
      </c>
      <c r="C186" s="93"/>
      <c r="D186" s="94"/>
    </row>
    <row r="189" spans="1:4" ht="24" customHeight="1">
      <c r="A189" s="69" t="s">
        <v>149</v>
      </c>
      <c r="B189" s="70" t="s">
        <v>9</v>
      </c>
      <c r="C189" s="96" t="s">
        <v>142</v>
      </c>
      <c r="D189" s="96" t="s">
        <v>44</v>
      </c>
    </row>
    <row r="190" spans="1:4">
      <c r="A190" s="81" t="s">
        <v>150</v>
      </c>
      <c r="B190" s="27"/>
      <c r="C190" s="27">
        <v>0</v>
      </c>
      <c r="D190" s="27">
        <v>0</v>
      </c>
    </row>
    <row r="191" spans="1:4">
      <c r="A191" s="35" t="s">
        <v>151</v>
      </c>
      <c r="B191" s="37">
        <v>0</v>
      </c>
      <c r="C191" s="29"/>
      <c r="D191" s="29"/>
    </row>
    <row r="192" spans="1:4">
      <c r="A192" s="44" t="s">
        <v>152</v>
      </c>
      <c r="B192" s="97">
        <v>0</v>
      </c>
      <c r="C192" s="32">
        <v>0</v>
      </c>
      <c r="D192" s="32">
        <v>0</v>
      </c>
    </row>
    <row r="193" spans="1:4" ht="7.5" customHeight="1">
      <c r="A193" s="98"/>
      <c r="B193" s="99"/>
      <c r="C193" s="99">
        <v>0</v>
      </c>
      <c r="D193" s="99">
        <v>0</v>
      </c>
    </row>
    <row r="194" spans="1:4" ht="18.75" customHeight="1">
      <c r="B194" s="40">
        <f>SUM(B191:B193)</f>
        <v>0</v>
      </c>
      <c r="C194" s="93"/>
      <c r="D194" s="94"/>
    </row>
    <row r="196" spans="1:4">
      <c r="A196" s="18" t="s">
        <v>153</v>
      </c>
    </row>
    <row r="197" spans="1:4" ht="7.5" customHeight="1">
      <c r="A197" s="18"/>
    </row>
    <row r="198" spans="1:4">
      <c r="A198" s="18" t="s">
        <v>154</v>
      </c>
    </row>
    <row r="199" spans="1:4" ht="7.5" customHeight="1"/>
    <row r="200" spans="1:4" ht="24" customHeight="1">
      <c r="A200" s="100" t="s">
        <v>155</v>
      </c>
      <c r="B200" s="101" t="s">
        <v>9</v>
      </c>
      <c r="C200" s="25" t="s">
        <v>156</v>
      </c>
      <c r="D200" s="25" t="s">
        <v>44</v>
      </c>
    </row>
    <row r="201" spans="1:4">
      <c r="A201" s="26" t="s">
        <v>157</v>
      </c>
      <c r="B201" s="102">
        <f>SUM(B202:B219)</f>
        <v>14864545.869999999</v>
      </c>
      <c r="C201" s="59"/>
      <c r="D201" s="59"/>
    </row>
    <row r="202" spans="1:4" ht="12.75" customHeight="1">
      <c r="A202" s="35" t="s">
        <v>158</v>
      </c>
      <c r="B202" s="37">
        <v>2170510.42</v>
      </c>
      <c r="C202" s="34"/>
      <c r="D202" s="34"/>
    </row>
    <row r="203" spans="1:4" ht="12.75" customHeight="1">
      <c r="A203" s="35" t="s">
        <v>159</v>
      </c>
      <c r="B203" s="37">
        <v>40110</v>
      </c>
      <c r="C203" s="34"/>
      <c r="D203" s="34"/>
    </row>
    <row r="204" spans="1:4" ht="12.75" customHeight="1">
      <c r="A204" s="35" t="s">
        <v>160</v>
      </c>
      <c r="B204" s="37">
        <v>413145.54</v>
      </c>
      <c r="C204" s="34"/>
      <c r="D204" s="34"/>
    </row>
    <row r="205" spans="1:4" ht="12.75" customHeight="1">
      <c r="A205" s="35" t="s">
        <v>161</v>
      </c>
      <c r="B205" s="37">
        <v>86405.17</v>
      </c>
      <c r="C205" s="34"/>
      <c r="D205" s="34"/>
    </row>
    <row r="206" spans="1:4" ht="12.75" customHeight="1">
      <c r="A206" s="35" t="s">
        <v>162</v>
      </c>
      <c r="B206" s="37">
        <v>309039</v>
      </c>
      <c r="C206" s="34"/>
      <c r="D206" s="34"/>
    </row>
    <row r="207" spans="1:4" ht="12.75" customHeight="1">
      <c r="A207" s="35" t="s">
        <v>163</v>
      </c>
      <c r="B207" s="37">
        <v>219486</v>
      </c>
      <c r="C207" s="34"/>
      <c r="D207" s="34"/>
    </row>
    <row r="208" spans="1:4" ht="12.75" customHeight="1">
      <c r="A208" s="35" t="s">
        <v>164</v>
      </c>
      <c r="B208" s="37">
        <v>1887449</v>
      </c>
      <c r="C208" s="34"/>
      <c r="D208" s="34"/>
    </row>
    <row r="209" spans="1:4" ht="12.75" customHeight="1">
      <c r="A209" s="35" t="s">
        <v>165</v>
      </c>
      <c r="B209" s="37">
        <v>325833.88</v>
      </c>
      <c r="C209" s="34"/>
      <c r="D209" s="34"/>
    </row>
    <row r="210" spans="1:4" ht="12.75" customHeight="1">
      <c r="A210" s="35" t="s">
        <v>166</v>
      </c>
      <c r="B210" s="37">
        <v>96757.6</v>
      </c>
      <c r="C210" s="34"/>
      <c r="D210" s="34"/>
    </row>
    <row r="211" spans="1:4" ht="12.75" customHeight="1">
      <c r="A211" s="35" t="s">
        <v>167</v>
      </c>
      <c r="B211" s="37">
        <v>3177361.77</v>
      </c>
      <c r="C211" s="34"/>
      <c r="D211" s="34"/>
    </row>
    <row r="212" spans="1:4" ht="12.75" customHeight="1">
      <c r="A212" s="35" t="s">
        <v>168</v>
      </c>
      <c r="B212" s="37">
        <v>4749222.18</v>
      </c>
      <c r="C212" s="34"/>
      <c r="D212" s="34"/>
    </row>
    <row r="213" spans="1:4" ht="12.75" customHeight="1">
      <c r="A213" s="35" t="s">
        <v>169</v>
      </c>
      <c r="B213" s="37">
        <v>558513.66</v>
      </c>
      <c r="C213" s="34"/>
      <c r="D213" s="34"/>
    </row>
    <row r="214" spans="1:4" ht="12.75" customHeight="1">
      <c r="A214" s="35" t="s">
        <v>170</v>
      </c>
      <c r="B214" s="37">
        <v>121369</v>
      </c>
      <c r="C214" s="34"/>
      <c r="D214" s="34"/>
    </row>
    <row r="215" spans="1:4" ht="12.75" customHeight="1">
      <c r="A215" s="35" t="s">
        <v>171</v>
      </c>
      <c r="B215" s="37">
        <v>53067</v>
      </c>
      <c r="C215" s="34"/>
      <c r="D215" s="34"/>
    </row>
    <row r="216" spans="1:4" ht="12.75" customHeight="1">
      <c r="A216" s="35" t="s">
        <v>172</v>
      </c>
      <c r="B216" s="37">
        <v>1648</v>
      </c>
      <c r="C216" s="34"/>
      <c r="D216" s="34"/>
    </row>
    <row r="217" spans="1:4" ht="12.75" customHeight="1">
      <c r="A217" s="35" t="s">
        <v>173</v>
      </c>
      <c r="B217" s="37">
        <v>604517.65</v>
      </c>
      <c r="C217" s="34"/>
      <c r="D217" s="34"/>
    </row>
    <row r="218" spans="1:4" ht="12.75" customHeight="1">
      <c r="A218" s="35" t="s">
        <v>174</v>
      </c>
      <c r="B218" s="37">
        <v>49794</v>
      </c>
      <c r="C218" s="34"/>
      <c r="D218" s="34"/>
    </row>
    <row r="219" spans="1:4" ht="12.75" customHeight="1">
      <c r="A219" s="35" t="s">
        <v>175</v>
      </c>
      <c r="B219" s="37">
        <v>316</v>
      </c>
      <c r="C219" s="34"/>
      <c r="D219" s="34"/>
    </row>
    <row r="220" spans="1:4" ht="12.75" customHeight="1">
      <c r="A220" s="28" t="s">
        <v>176</v>
      </c>
      <c r="B220" s="61">
        <f>SUM(B221:B229)</f>
        <v>95355293.829999998</v>
      </c>
      <c r="C220" s="34"/>
      <c r="D220" s="34"/>
    </row>
    <row r="221" spans="1:4" ht="12.75" customHeight="1">
      <c r="A221" s="35" t="s">
        <v>177</v>
      </c>
      <c r="B221" s="37">
        <v>38425443.920000002</v>
      </c>
      <c r="C221" s="34"/>
      <c r="D221" s="34"/>
    </row>
    <row r="222" spans="1:4" ht="12.75" customHeight="1">
      <c r="A222" s="35" t="s">
        <v>178</v>
      </c>
      <c r="B222" s="37">
        <v>1203079.19</v>
      </c>
      <c r="C222" s="34"/>
      <c r="D222" s="34"/>
    </row>
    <row r="223" spans="1:4" ht="12.75" customHeight="1">
      <c r="A223" s="35" t="s">
        <v>179</v>
      </c>
      <c r="B223" s="37">
        <v>6703246.1399999997</v>
      </c>
      <c r="C223" s="34"/>
      <c r="D223" s="34"/>
    </row>
    <row r="224" spans="1:4" ht="12.75" customHeight="1">
      <c r="A224" s="35" t="s">
        <v>180</v>
      </c>
      <c r="B224" s="37">
        <v>270000</v>
      </c>
      <c r="C224" s="34"/>
      <c r="D224" s="34"/>
    </row>
    <row r="225" spans="1:6" ht="12.75" customHeight="1">
      <c r="A225" s="35" t="s">
        <v>181</v>
      </c>
      <c r="B225" s="37">
        <v>39553119.119999997</v>
      </c>
      <c r="C225" s="34"/>
      <c r="D225" s="34"/>
    </row>
    <row r="226" spans="1:6" ht="12.75" customHeight="1">
      <c r="A226" s="35" t="s">
        <v>182</v>
      </c>
      <c r="B226" s="37">
        <v>1203079.19</v>
      </c>
      <c r="C226" s="34"/>
      <c r="D226" s="34"/>
    </row>
    <row r="227" spans="1:6" ht="12.75" customHeight="1">
      <c r="A227" s="35" t="s">
        <v>183</v>
      </c>
      <c r="B227" s="37">
        <v>7547326.2699999996</v>
      </c>
      <c r="C227" s="34"/>
      <c r="D227" s="34"/>
    </row>
    <row r="228" spans="1:6" ht="12.75" customHeight="1">
      <c r="A228" s="35" t="s">
        <v>184</v>
      </c>
      <c r="B228" s="37">
        <v>450000</v>
      </c>
      <c r="C228" s="34"/>
      <c r="D228" s="34"/>
    </row>
    <row r="229" spans="1:6" ht="12.75" customHeight="1">
      <c r="A229" s="35" t="s">
        <v>185</v>
      </c>
      <c r="B229" s="37">
        <v>0</v>
      </c>
      <c r="C229" s="34"/>
      <c r="D229" s="34"/>
    </row>
    <row r="230" spans="1:6" ht="15.75" customHeight="1">
      <c r="A230" s="80"/>
      <c r="B230" s="40">
        <f>B201+B220</f>
        <v>110219839.7</v>
      </c>
      <c r="C230" s="93"/>
      <c r="D230" s="94"/>
    </row>
    <row r="233" spans="1:6" ht="24.75" customHeight="1">
      <c r="A233" s="100" t="s">
        <v>186</v>
      </c>
      <c r="B233" s="101" t="s">
        <v>9</v>
      </c>
      <c r="C233" s="25" t="s">
        <v>156</v>
      </c>
      <c r="D233" s="25" t="s">
        <v>44</v>
      </c>
    </row>
    <row r="234" spans="1:6" ht="12.75" customHeight="1">
      <c r="A234" s="26" t="s">
        <v>187</v>
      </c>
      <c r="B234" s="102">
        <f>SUM(B235:B237)</f>
        <v>822734.28</v>
      </c>
      <c r="C234" s="59"/>
      <c r="D234" s="59"/>
    </row>
    <row r="235" spans="1:6" ht="12.75" customHeight="1">
      <c r="A235" s="35" t="s">
        <v>188</v>
      </c>
      <c r="B235" s="37">
        <v>0</v>
      </c>
      <c r="C235" s="34"/>
      <c r="D235" s="34"/>
    </row>
    <row r="236" spans="1:6" ht="12.75" customHeight="1">
      <c r="A236" s="35" t="s">
        <v>189</v>
      </c>
      <c r="B236" s="37">
        <v>456050.72</v>
      </c>
      <c r="C236" s="34"/>
      <c r="D236" s="34"/>
    </row>
    <row r="237" spans="1:6" ht="12.75" customHeight="1">
      <c r="A237" s="35" t="s">
        <v>190</v>
      </c>
      <c r="B237" s="37">
        <v>366683.56</v>
      </c>
      <c r="C237" s="34"/>
      <c r="D237" s="34"/>
    </row>
    <row r="238" spans="1:6" ht="12.75" customHeight="1">
      <c r="A238" s="31"/>
      <c r="B238" s="39"/>
      <c r="C238" s="39"/>
      <c r="D238" s="39"/>
    </row>
    <row r="239" spans="1:6" ht="16.5" customHeight="1">
      <c r="B239" s="40">
        <f>B234</f>
        <v>822734.28</v>
      </c>
      <c r="C239" s="93"/>
      <c r="D239" s="94"/>
      <c r="F239" s="103"/>
    </row>
    <row r="240" spans="1:6">
      <c r="B240" s="103"/>
    </row>
    <row r="241" spans="1:4">
      <c r="A241" s="18" t="s">
        <v>191</v>
      </c>
    </row>
    <row r="243" spans="1:4" ht="26.25" customHeight="1">
      <c r="A243" s="104" t="s">
        <v>192</v>
      </c>
      <c r="B243" s="101" t="s">
        <v>9</v>
      </c>
      <c r="C243" s="25" t="s">
        <v>193</v>
      </c>
      <c r="D243" s="25" t="s">
        <v>194</v>
      </c>
    </row>
    <row r="244" spans="1:4">
      <c r="A244" s="105" t="s">
        <v>195</v>
      </c>
      <c r="B244" s="106"/>
      <c r="C244" s="59"/>
      <c r="D244" s="59">
        <v>0</v>
      </c>
    </row>
    <row r="245" spans="1:4" ht="12.75" customHeight="1">
      <c r="A245" s="35" t="s">
        <v>196</v>
      </c>
      <c r="B245" s="37">
        <v>14864817.98</v>
      </c>
      <c r="C245" s="37">
        <v>13.674099999999999</v>
      </c>
      <c r="D245" s="34"/>
    </row>
    <row r="246" spans="1:4" ht="12.75" customHeight="1">
      <c r="A246" s="35" t="s">
        <v>197</v>
      </c>
      <c r="B246" s="37">
        <v>3879204.38</v>
      </c>
      <c r="C246" s="37">
        <v>3.5684999999999998</v>
      </c>
      <c r="D246" s="34"/>
    </row>
    <row r="247" spans="1:4" ht="12.75" customHeight="1">
      <c r="A247" s="35" t="s">
        <v>198</v>
      </c>
      <c r="B247" s="37">
        <v>22926488.059999999</v>
      </c>
      <c r="C247" s="37">
        <v>21.09</v>
      </c>
      <c r="D247" s="34"/>
    </row>
    <row r="248" spans="1:4" ht="12.75" customHeight="1">
      <c r="A248" s="35" t="s">
        <v>199</v>
      </c>
      <c r="B248" s="37">
        <v>697665.05</v>
      </c>
      <c r="C248" s="37">
        <v>0.64180000000000004</v>
      </c>
      <c r="D248" s="34"/>
    </row>
    <row r="249" spans="1:4" ht="12.75" customHeight="1">
      <c r="A249" s="35" t="s">
        <v>200</v>
      </c>
      <c r="B249" s="37">
        <v>8325203.2000000002</v>
      </c>
      <c r="C249" s="37">
        <v>7.6582999999999997</v>
      </c>
      <c r="D249" s="34"/>
    </row>
    <row r="250" spans="1:4" ht="12.75" customHeight="1">
      <c r="A250" s="35" t="s">
        <v>201</v>
      </c>
      <c r="B250" s="37">
        <v>10472546.130000001</v>
      </c>
      <c r="C250" s="37">
        <v>9.6335999999999995</v>
      </c>
      <c r="D250" s="34"/>
    </row>
    <row r="251" spans="1:4" ht="12.75" customHeight="1">
      <c r="A251" s="35" t="s">
        <v>202</v>
      </c>
      <c r="B251" s="37">
        <v>1423862.44</v>
      </c>
      <c r="C251" s="37">
        <v>1.3098000000000001</v>
      </c>
      <c r="D251" s="34"/>
    </row>
    <row r="252" spans="1:4" ht="12.75" customHeight="1">
      <c r="A252" s="35" t="s">
        <v>203</v>
      </c>
      <c r="B252" s="37">
        <v>574696.42000000004</v>
      </c>
      <c r="C252" s="37">
        <v>0.52869999999999995</v>
      </c>
      <c r="D252" s="34"/>
    </row>
    <row r="253" spans="1:4" ht="12.75" customHeight="1">
      <c r="A253" s="35" t="s">
        <v>204</v>
      </c>
      <c r="B253" s="37">
        <v>1750983.53</v>
      </c>
      <c r="C253" s="37">
        <v>1.6107</v>
      </c>
      <c r="D253" s="34"/>
    </row>
    <row r="254" spans="1:4" ht="12.75" customHeight="1">
      <c r="A254" s="35" t="s">
        <v>205</v>
      </c>
      <c r="B254" s="37">
        <v>1133922.1000000001</v>
      </c>
      <c r="C254" s="37">
        <v>1.0430999999999999</v>
      </c>
      <c r="D254" s="34"/>
    </row>
    <row r="255" spans="1:4" ht="12.75" customHeight="1">
      <c r="A255" s="35" t="s">
        <v>206</v>
      </c>
      <c r="B255" s="37">
        <v>2312079.6</v>
      </c>
      <c r="C255" s="37">
        <v>2.1269</v>
      </c>
      <c r="D255" s="34"/>
    </row>
    <row r="256" spans="1:4" ht="12.75" customHeight="1">
      <c r="A256" s="44" t="s">
        <v>207</v>
      </c>
      <c r="B256" s="97">
        <v>12542494.279999999</v>
      </c>
      <c r="C256" s="97">
        <v>11.537800000000001</v>
      </c>
      <c r="D256" s="39"/>
    </row>
    <row r="257" spans="1:4" ht="12.75" customHeight="1">
      <c r="A257" s="107" t="s">
        <v>208</v>
      </c>
      <c r="B257" s="106">
        <v>748175.17</v>
      </c>
      <c r="C257" s="106">
        <v>0.68820000000000003</v>
      </c>
      <c r="D257" s="59"/>
    </row>
    <row r="258" spans="1:4" ht="12.75" customHeight="1">
      <c r="A258" s="35" t="s">
        <v>209</v>
      </c>
      <c r="B258" s="37">
        <v>205843.1</v>
      </c>
      <c r="C258" s="37">
        <v>0.18940000000000001</v>
      </c>
      <c r="D258" s="34"/>
    </row>
    <row r="259" spans="1:4" ht="12.75" customHeight="1">
      <c r="A259" s="35" t="s">
        <v>210</v>
      </c>
      <c r="B259" s="37">
        <v>7051.47</v>
      </c>
      <c r="C259" s="37">
        <v>6.4999999999999997E-3</v>
      </c>
      <c r="D259" s="34"/>
    </row>
    <row r="260" spans="1:4" ht="12.75" customHeight="1">
      <c r="A260" s="35" t="s">
        <v>211</v>
      </c>
      <c r="B260" s="37">
        <v>213122.21</v>
      </c>
      <c r="C260" s="37">
        <v>0.1961</v>
      </c>
      <c r="D260" s="34"/>
    </row>
    <row r="261" spans="1:4" ht="12.75" customHeight="1">
      <c r="A261" s="35" t="s">
        <v>212</v>
      </c>
      <c r="B261" s="37">
        <v>507339.75</v>
      </c>
      <c r="C261" s="37">
        <v>0.4667</v>
      </c>
      <c r="D261" s="34"/>
    </row>
    <row r="262" spans="1:4" ht="12.75" customHeight="1">
      <c r="A262" s="35" t="s">
        <v>213</v>
      </c>
      <c r="B262" s="37">
        <v>211125.52</v>
      </c>
      <c r="C262" s="37">
        <v>0.19420000000000001</v>
      </c>
      <c r="D262" s="34"/>
    </row>
    <row r="263" spans="1:4" ht="12.75" customHeight="1">
      <c r="A263" s="35" t="s">
        <v>214</v>
      </c>
      <c r="B263" s="37">
        <v>56301.02</v>
      </c>
      <c r="C263" s="37">
        <v>5.1799999999999999E-2</v>
      </c>
      <c r="D263" s="34"/>
    </row>
    <row r="264" spans="1:4" ht="12.75" customHeight="1">
      <c r="A264" s="35" t="s">
        <v>215</v>
      </c>
      <c r="B264" s="37">
        <v>1999</v>
      </c>
      <c r="C264" s="37">
        <v>1.8E-3</v>
      </c>
      <c r="D264" s="34"/>
    </row>
    <row r="265" spans="1:4" ht="12.75" customHeight="1">
      <c r="A265" s="35" t="s">
        <v>216</v>
      </c>
      <c r="B265" s="37">
        <v>35442.29</v>
      </c>
      <c r="C265" s="37">
        <v>3.2599999999999997E-2</v>
      </c>
      <c r="D265" s="34"/>
    </row>
    <row r="266" spans="1:4" ht="12.75" customHeight="1">
      <c r="A266" s="35" t="s">
        <v>217</v>
      </c>
      <c r="B266" s="37">
        <v>9980.8799999999992</v>
      </c>
      <c r="C266" s="37">
        <v>9.1999999999999998E-3</v>
      </c>
      <c r="D266" s="34"/>
    </row>
    <row r="267" spans="1:4" ht="12.75" customHeight="1">
      <c r="A267" s="35" t="s">
        <v>218</v>
      </c>
      <c r="B267" s="37">
        <v>16370.76</v>
      </c>
      <c r="C267" s="37">
        <v>1.5100000000000001E-2</v>
      </c>
      <c r="D267" s="34"/>
    </row>
    <row r="268" spans="1:4" ht="12.75" customHeight="1">
      <c r="A268" s="35" t="s">
        <v>219</v>
      </c>
      <c r="B268" s="37">
        <v>6522.75</v>
      </c>
      <c r="C268" s="37">
        <v>6.0000000000000001E-3</v>
      </c>
      <c r="D268" s="34"/>
    </row>
    <row r="269" spans="1:4" ht="12.75" customHeight="1">
      <c r="A269" s="35" t="s">
        <v>220</v>
      </c>
      <c r="B269" s="37">
        <v>129920</v>
      </c>
      <c r="C269" s="37">
        <v>0.1195</v>
      </c>
      <c r="D269" s="34"/>
    </row>
    <row r="270" spans="1:4" ht="12.75" customHeight="1">
      <c r="A270" s="35" t="s">
        <v>221</v>
      </c>
      <c r="B270" s="37">
        <v>252268.66</v>
      </c>
      <c r="C270" s="37">
        <v>0.2321</v>
      </c>
      <c r="D270" s="34"/>
    </row>
    <row r="271" spans="1:4" ht="12.75" customHeight="1">
      <c r="A271" s="35" t="s">
        <v>222</v>
      </c>
      <c r="B271" s="37">
        <v>17514.2</v>
      </c>
      <c r="C271" s="37">
        <v>1.61E-2</v>
      </c>
      <c r="D271" s="34"/>
    </row>
    <row r="272" spans="1:4" ht="12.75" customHeight="1">
      <c r="A272" s="35" t="s">
        <v>223</v>
      </c>
      <c r="B272" s="37">
        <v>163454.09</v>
      </c>
      <c r="C272" s="37">
        <v>0.15040000000000001</v>
      </c>
      <c r="D272" s="34"/>
    </row>
    <row r="273" spans="1:4" ht="12.75" customHeight="1">
      <c r="A273" s="35" t="s">
        <v>224</v>
      </c>
      <c r="B273" s="37">
        <v>204433.86</v>
      </c>
      <c r="C273" s="37">
        <v>0.18809999999999999</v>
      </c>
      <c r="D273" s="34"/>
    </row>
    <row r="274" spans="1:4" ht="12.75" customHeight="1">
      <c r="A274" s="35" t="s">
        <v>225</v>
      </c>
      <c r="B274" s="37">
        <v>37538.300000000003</v>
      </c>
      <c r="C274" s="37">
        <v>3.4500000000000003E-2</v>
      </c>
      <c r="D274" s="34"/>
    </row>
    <row r="275" spans="1:4" ht="12.75" customHeight="1">
      <c r="A275" s="35" t="s">
        <v>226</v>
      </c>
      <c r="B275" s="37">
        <v>77470.91</v>
      </c>
      <c r="C275" s="37">
        <v>7.1300000000000002E-2</v>
      </c>
      <c r="D275" s="34"/>
    </row>
    <row r="276" spans="1:4" ht="12.75" customHeight="1">
      <c r="A276" s="35" t="s">
        <v>227</v>
      </c>
      <c r="B276" s="37">
        <v>56478.31</v>
      </c>
      <c r="C276" s="37">
        <v>5.1999999999999998E-2</v>
      </c>
      <c r="D276" s="34"/>
    </row>
    <row r="277" spans="1:4" ht="12.75" customHeight="1">
      <c r="A277" s="35" t="s">
        <v>228</v>
      </c>
      <c r="B277" s="37">
        <v>58328.29</v>
      </c>
      <c r="C277" s="37">
        <v>5.3699999999999998E-2</v>
      </c>
      <c r="D277" s="34"/>
    </row>
    <row r="278" spans="1:4" ht="12.75" customHeight="1">
      <c r="A278" s="35" t="s">
        <v>229</v>
      </c>
      <c r="B278" s="37">
        <v>304612</v>
      </c>
      <c r="C278" s="37">
        <v>0.2802</v>
      </c>
      <c r="D278" s="34"/>
    </row>
    <row r="279" spans="1:4" ht="12.75" customHeight="1">
      <c r="A279" s="35" t="s">
        <v>230</v>
      </c>
      <c r="B279" s="37">
        <v>23070</v>
      </c>
      <c r="C279" s="37">
        <v>2.12E-2</v>
      </c>
      <c r="D279" s="34"/>
    </row>
    <row r="280" spans="1:4" ht="12.75" customHeight="1">
      <c r="A280" s="35" t="s">
        <v>231</v>
      </c>
      <c r="B280" s="37">
        <v>11334.61</v>
      </c>
      <c r="C280" s="37">
        <v>1.04E-2</v>
      </c>
      <c r="D280" s="34"/>
    </row>
    <row r="281" spans="1:4" ht="12.75" customHeight="1">
      <c r="A281" s="35" t="s">
        <v>232</v>
      </c>
      <c r="B281" s="37">
        <v>5680.7</v>
      </c>
      <c r="C281" s="37">
        <v>5.1999999999999998E-3</v>
      </c>
      <c r="D281" s="34"/>
    </row>
    <row r="282" spans="1:4" ht="12.75" customHeight="1">
      <c r="A282" s="35" t="s">
        <v>233</v>
      </c>
      <c r="B282" s="37">
        <v>191146.75</v>
      </c>
      <c r="C282" s="37">
        <v>0.17580000000000001</v>
      </c>
      <c r="D282" s="34"/>
    </row>
    <row r="283" spans="1:4" ht="12.75" customHeight="1">
      <c r="A283" s="35" t="s">
        <v>234</v>
      </c>
      <c r="B283" s="37">
        <v>93067.58</v>
      </c>
      <c r="C283" s="37">
        <v>8.5599999999999996E-2</v>
      </c>
      <c r="D283" s="34"/>
    </row>
    <row r="284" spans="1:4" ht="12.75" customHeight="1">
      <c r="A284" s="35" t="s">
        <v>235</v>
      </c>
      <c r="B284" s="37">
        <v>21075.1</v>
      </c>
      <c r="C284" s="37">
        <v>1.9400000000000001E-2</v>
      </c>
      <c r="D284" s="34"/>
    </row>
    <row r="285" spans="1:4" ht="12.75" customHeight="1">
      <c r="A285" s="35" t="s">
        <v>236</v>
      </c>
      <c r="B285" s="37">
        <v>58712.3</v>
      </c>
      <c r="C285" s="37">
        <v>5.3999999999999999E-2</v>
      </c>
      <c r="D285" s="34"/>
    </row>
    <row r="286" spans="1:4" ht="12.75" customHeight="1">
      <c r="A286" s="35" t="s">
        <v>237</v>
      </c>
      <c r="B286" s="37">
        <v>10450</v>
      </c>
      <c r="C286" s="37">
        <v>9.5999999999999992E-3</v>
      </c>
      <c r="D286" s="34"/>
    </row>
    <row r="287" spans="1:4" ht="12.75" customHeight="1">
      <c r="A287" s="35" t="s">
        <v>238</v>
      </c>
      <c r="B287" s="37">
        <v>8305.6299999999992</v>
      </c>
      <c r="C287" s="37">
        <v>7.6E-3</v>
      </c>
      <c r="D287" s="34"/>
    </row>
    <row r="288" spans="1:4" ht="12.75" customHeight="1">
      <c r="A288" s="35" t="s">
        <v>239</v>
      </c>
      <c r="B288" s="37">
        <v>871820</v>
      </c>
      <c r="C288" s="37">
        <v>0.80200000000000005</v>
      </c>
      <c r="D288" s="34"/>
    </row>
    <row r="289" spans="1:4" ht="12.75" customHeight="1">
      <c r="A289" s="35" t="s">
        <v>240</v>
      </c>
      <c r="B289" s="37">
        <v>4390.8</v>
      </c>
      <c r="C289" s="37">
        <v>4.0000000000000001E-3</v>
      </c>
      <c r="D289" s="34"/>
    </row>
    <row r="290" spans="1:4" ht="12.75" customHeight="1">
      <c r="A290" s="35" t="s">
        <v>241</v>
      </c>
      <c r="B290" s="37">
        <v>183250.07</v>
      </c>
      <c r="C290" s="37">
        <v>0.1686</v>
      </c>
      <c r="D290" s="34"/>
    </row>
    <row r="291" spans="1:4" ht="12.75" customHeight="1">
      <c r="A291" s="35" t="s">
        <v>242</v>
      </c>
      <c r="B291" s="37">
        <v>800</v>
      </c>
      <c r="C291" s="37">
        <v>6.9999999999999999E-4</v>
      </c>
      <c r="D291" s="34"/>
    </row>
    <row r="292" spans="1:4" ht="12.75" customHeight="1">
      <c r="A292" s="35" t="s">
        <v>243</v>
      </c>
      <c r="B292" s="37">
        <v>1405163.66</v>
      </c>
      <c r="C292" s="37">
        <v>1.2926</v>
      </c>
      <c r="D292" s="34"/>
    </row>
    <row r="293" spans="1:4" ht="12.75" customHeight="1">
      <c r="A293" s="35" t="s">
        <v>244</v>
      </c>
      <c r="B293" s="37">
        <v>2818.08</v>
      </c>
      <c r="C293" s="37">
        <v>2.5999999999999999E-3</v>
      </c>
      <c r="D293" s="34"/>
    </row>
    <row r="294" spans="1:4" ht="12.75" customHeight="1">
      <c r="A294" s="35" t="s">
        <v>245</v>
      </c>
      <c r="B294" s="37">
        <v>84891.520000000004</v>
      </c>
      <c r="C294" s="37">
        <v>7.8100000000000003E-2</v>
      </c>
      <c r="D294" s="34"/>
    </row>
    <row r="295" spans="1:4" ht="12.75" customHeight="1">
      <c r="A295" s="35" t="s">
        <v>246</v>
      </c>
      <c r="B295" s="37">
        <v>433213.09</v>
      </c>
      <c r="C295" s="37">
        <v>0.39850000000000002</v>
      </c>
      <c r="D295" s="34"/>
    </row>
    <row r="296" spans="1:4" ht="12.75" customHeight="1">
      <c r="A296" s="35" t="s">
        <v>247</v>
      </c>
      <c r="B296" s="37">
        <v>4350</v>
      </c>
      <c r="C296" s="37">
        <v>4.0000000000000001E-3</v>
      </c>
      <c r="D296" s="34"/>
    </row>
    <row r="297" spans="1:4" ht="12.75" customHeight="1">
      <c r="A297" s="35" t="s">
        <v>248</v>
      </c>
      <c r="B297" s="37">
        <v>202800</v>
      </c>
      <c r="C297" s="37">
        <v>0.18659999999999999</v>
      </c>
      <c r="D297" s="34"/>
    </row>
    <row r="298" spans="1:4" ht="12.75" customHeight="1">
      <c r="A298" s="35" t="s">
        <v>249</v>
      </c>
      <c r="B298" s="37">
        <v>27950</v>
      </c>
      <c r="C298" s="37">
        <v>2.5700000000000001E-2</v>
      </c>
      <c r="D298" s="34"/>
    </row>
    <row r="299" spans="1:4" ht="12.75" customHeight="1">
      <c r="A299" s="35" t="s">
        <v>250</v>
      </c>
      <c r="B299" s="37">
        <v>56756.2</v>
      </c>
      <c r="C299" s="37">
        <v>5.2200000000000003E-2</v>
      </c>
      <c r="D299" s="34"/>
    </row>
    <row r="300" spans="1:4" ht="12.75" customHeight="1">
      <c r="A300" s="35" t="s">
        <v>251</v>
      </c>
      <c r="B300" s="37">
        <v>428889.95</v>
      </c>
      <c r="C300" s="37">
        <v>0.39450000000000002</v>
      </c>
      <c r="D300" s="34"/>
    </row>
    <row r="301" spans="1:4" ht="12.75" customHeight="1">
      <c r="A301" s="35" t="s">
        <v>252</v>
      </c>
      <c r="B301" s="37">
        <v>3113814.27</v>
      </c>
      <c r="C301" s="37">
        <v>2.8643999999999998</v>
      </c>
      <c r="D301" s="34"/>
    </row>
    <row r="302" spans="1:4" ht="12.75" customHeight="1">
      <c r="A302" s="35" t="s">
        <v>253</v>
      </c>
      <c r="B302" s="37">
        <v>236857.82</v>
      </c>
      <c r="C302" s="37">
        <v>0.21790000000000001</v>
      </c>
      <c r="D302" s="34"/>
    </row>
    <row r="303" spans="1:4" ht="12.75" customHeight="1">
      <c r="A303" s="35" t="s">
        <v>254</v>
      </c>
      <c r="B303" s="37">
        <v>11020.76</v>
      </c>
      <c r="C303" s="37">
        <v>1.01E-2</v>
      </c>
      <c r="D303" s="34"/>
    </row>
    <row r="304" spans="1:4" ht="12.75" customHeight="1">
      <c r="A304" s="35" t="s">
        <v>255</v>
      </c>
      <c r="B304" s="37">
        <v>665294.64</v>
      </c>
      <c r="C304" s="37">
        <v>0.61199999999999999</v>
      </c>
      <c r="D304" s="34"/>
    </row>
    <row r="305" spans="1:4" ht="12.75" customHeight="1">
      <c r="A305" s="35" t="s">
        <v>256</v>
      </c>
      <c r="B305" s="37">
        <v>154844.07999999999</v>
      </c>
      <c r="C305" s="37">
        <v>0.1424</v>
      </c>
      <c r="D305" s="34"/>
    </row>
    <row r="306" spans="1:4" ht="12.75" customHeight="1">
      <c r="A306" s="35" t="s">
        <v>257</v>
      </c>
      <c r="B306" s="37">
        <v>299221.90999999997</v>
      </c>
      <c r="C306" s="37">
        <v>0.27529999999999999</v>
      </c>
      <c r="D306" s="34"/>
    </row>
    <row r="307" spans="1:4" ht="12.75" customHeight="1">
      <c r="A307" s="35" t="s">
        <v>258</v>
      </c>
      <c r="B307" s="37">
        <v>67606.600000000006</v>
      </c>
      <c r="C307" s="37">
        <v>6.2199999999999998E-2</v>
      </c>
      <c r="D307" s="34"/>
    </row>
    <row r="308" spans="1:4" ht="12.75" customHeight="1">
      <c r="A308" s="35" t="s">
        <v>259</v>
      </c>
      <c r="B308" s="37">
        <v>181228.02</v>
      </c>
      <c r="C308" s="37">
        <v>0.16669999999999999</v>
      </c>
      <c r="D308" s="34"/>
    </row>
    <row r="309" spans="1:4" ht="12.75" customHeight="1">
      <c r="A309" s="35" t="s">
        <v>260</v>
      </c>
      <c r="B309" s="37">
        <v>176934.22</v>
      </c>
      <c r="C309" s="37">
        <v>0.1628</v>
      </c>
      <c r="D309" s="34"/>
    </row>
    <row r="310" spans="1:4" ht="12.75" customHeight="1">
      <c r="A310" s="35" t="s">
        <v>261</v>
      </c>
      <c r="B310" s="37">
        <v>4065737.55</v>
      </c>
      <c r="C310" s="37">
        <v>3.7401</v>
      </c>
      <c r="D310" s="34"/>
    </row>
    <row r="311" spans="1:4" ht="12.75" customHeight="1">
      <c r="A311" s="35" t="s">
        <v>262</v>
      </c>
      <c r="B311" s="37">
        <v>1463250.64</v>
      </c>
      <c r="C311" s="37">
        <v>1.3460000000000001</v>
      </c>
      <c r="D311" s="34"/>
    </row>
    <row r="312" spans="1:4" ht="12.75" customHeight="1">
      <c r="A312" s="35" t="s">
        <v>263</v>
      </c>
      <c r="B312" s="37">
        <v>216874.84</v>
      </c>
      <c r="C312" s="37">
        <v>0.19950000000000001</v>
      </c>
      <c r="D312" s="34"/>
    </row>
    <row r="313" spans="1:4" ht="12.75" customHeight="1">
      <c r="A313" s="35" t="s">
        <v>264</v>
      </c>
      <c r="B313" s="37">
        <v>45996.32</v>
      </c>
      <c r="C313" s="37">
        <v>4.2299999999999997E-2</v>
      </c>
      <c r="D313" s="34"/>
    </row>
    <row r="314" spans="1:4" ht="12.75" customHeight="1">
      <c r="A314" s="35" t="s">
        <v>265</v>
      </c>
      <c r="B314" s="37">
        <v>31839.69</v>
      </c>
      <c r="C314" s="37">
        <v>2.93E-2</v>
      </c>
      <c r="D314" s="34"/>
    </row>
    <row r="315" spans="1:4" ht="12.75" customHeight="1">
      <c r="A315" s="35" t="s">
        <v>266</v>
      </c>
      <c r="B315" s="37">
        <v>344</v>
      </c>
      <c r="C315" s="37">
        <v>2.9999999999999997E-4</v>
      </c>
      <c r="D315" s="34"/>
    </row>
    <row r="316" spans="1:4" ht="12.75" customHeight="1">
      <c r="A316" s="35" t="s">
        <v>267</v>
      </c>
      <c r="B316" s="37">
        <v>53126.13</v>
      </c>
      <c r="C316" s="37">
        <v>4.8899999999999999E-2</v>
      </c>
      <c r="D316" s="34"/>
    </row>
    <row r="317" spans="1:4" ht="12.75" customHeight="1">
      <c r="A317" s="35" t="s">
        <v>268</v>
      </c>
      <c r="B317" s="37">
        <v>5110</v>
      </c>
      <c r="C317" s="37">
        <v>4.7000000000000002E-3</v>
      </c>
      <c r="D317" s="34"/>
    </row>
    <row r="318" spans="1:4" ht="12.75" customHeight="1">
      <c r="A318" s="35" t="s">
        <v>269</v>
      </c>
      <c r="B318" s="37">
        <v>104490.31</v>
      </c>
      <c r="C318" s="37">
        <v>9.6100000000000005E-2</v>
      </c>
      <c r="D318" s="34"/>
    </row>
    <row r="319" spans="1:4" ht="12.75" customHeight="1">
      <c r="A319" s="35" t="s">
        <v>270</v>
      </c>
      <c r="B319" s="37">
        <v>18300</v>
      </c>
      <c r="C319" s="37">
        <v>1.6799999999999999E-2</v>
      </c>
      <c r="D319" s="34"/>
    </row>
    <row r="320" spans="1:4" ht="12.75" customHeight="1">
      <c r="A320" s="35" t="s">
        <v>271</v>
      </c>
      <c r="B320" s="37">
        <v>12992.31</v>
      </c>
      <c r="C320" s="37">
        <v>1.2E-2</v>
      </c>
      <c r="D320" s="34"/>
    </row>
    <row r="321" spans="1:4" ht="12.75" customHeight="1">
      <c r="A321" s="35" t="s">
        <v>272</v>
      </c>
      <c r="B321" s="37">
        <v>4000</v>
      </c>
      <c r="C321" s="37">
        <v>3.7000000000000002E-3</v>
      </c>
      <c r="D321" s="34"/>
    </row>
    <row r="322" spans="1:4" ht="12.75" customHeight="1">
      <c r="A322" s="35" t="s">
        <v>273</v>
      </c>
      <c r="B322" s="37">
        <v>1240277.1599999999</v>
      </c>
      <c r="C322" s="37">
        <v>1.1409</v>
      </c>
      <c r="D322" s="34"/>
    </row>
    <row r="323" spans="1:4" ht="12.75" customHeight="1">
      <c r="A323" s="44" t="s">
        <v>274</v>
      </c>
      <c r="B323" s="97">
        <v>1436193.38</v>
      </c>
      <c r="C323" s="97">
        <v>1.3210999999999999</v>
      </c>
      <c r="D323" s="39"/>
    </row>
    <row r="324" spans="1:4" ht="12.75" customHeight="1">
      <c r="A324" s="107" t="s">
        <v>275</v>
      </c>
      <c r="B324" s="106">
        <v>1987333.78</v>
      </c>
      <c r="C324" s="106">
        <v>1.8281000000000001</v>
      </c>
      <c r="D324" s="59"/>
    </row>
    <row r="325" spans="1:4" ht="12.75" customHeight="1">
      <c r="A325" s="35" t="s">
        <v>276</v>
      </c>
      <c r="B325" s="37">
        <v>6380.48</v>
      </c>
      <c r="C325" s="37">
        <v>5.8999999999999999E-3</v>
      </c>
      <c r="D325" s="34"/>
    </row>
    <row r="326" spans="1:4" ht="12.75" customHeight="1">
      <c r="A326" s="35" t="s">
        <v>277</v>
      </c>
      <c r="B326" s="37">
        <v>244755.04</v>
      </c>
      <c r="C326" s="37">
        <v>0.22509999999999999</v>
      </c>
      <c r="D326" s="34"/>
    </row>
    <row r="327" spans="1:4" ht="12.75" customHeight="1">
      <c r="A327" s="35" t="s">
        <v>278</v>
      </c>
      <c r="B327" s="37">
        <v>2055501.36</v>
      </c>
      <c r="C327" s="37">
        <v>1.8908</v>
      </c>
      <c r="D327" s="34"/>
    </row>
    <row r="328" spans="1:4" ht="12.75" customHeight="1">
      <c r="A328" s="35" t="s">
        <v>279</v>
      </c>
      <c r="B328" s="37">
        <v>215001.22</v>
      </c>
      <c r="C328" s="37">
        <v>0.1978</v>
      </c>
      <c r="D328" s="34"/>
    </row>
    <row r="329" spans="1:4" ht="12.75" customHeight="1">
      <c r="A329" s="35" t="s">
        <v>280</v>
      </c>
      <c r="B329" s="37">
        <v>168584.88</v>
      </c>
      <c r="C329" s="37">
        <v>0.15509999999999999</v>
      </c>
      <c r="D329" s="34"/>
    </row>
    <row r="330" spans="1:4" ht="12.75" customHeight="1">
      <c r="A330" s="35" t="s">
        <v>281</v>
      </c>
      <c r="B330" s="37">
        <v>9040.5300000000007</v>
      </c>
      <c r="C330" s="37">
        <v>8.3000000000000001E-3</v>
      </c>
      <c r="D330" s="34"/>
    </row>
    <row r="331" spans="1:4" ht="12.75" customHeight="1">
      <c r="A331" s="35" t="s">
        <v>282</v>
      </c>
      <c r="B331" s="37">
        <v>49169.72</v>
      </c>
      <c r="C331" s="37">
        <v>4.5199999999999997E-2</v>
      </c>
      <c r="D331" s="34"/>
    </row>
    <row r="332" spans="1:4" ht="12.75" customHeight="1">
      <c r="A332" s="35" t="s">
        <v>283</v>
      </c>
      <c r="B332" s="37">
        <v>14767.35</v>
      </c>
      <c r="C332" s="37">
        <v>1.3599999999999999E-2</v>
      </c>
      <c r="D332" s="34"/>
    </row>
    <row r="333" spans="1:4" ht="12.75" customHeight="1">
      <c r="A333" s="35" t="s">
        <v>284</v>
      </c>
      <c r="B333" s="37">
        <v>48804.73</v>
      </c>
      <c r="C333" s="37">
        <v>4.4900000000000002E-2</v>
      </c>
      <c r="D333" s="34"/>
    </row>
    <row r="334" spans="1:4" ht="12.75" customHeight="1">
      <c r="A334" s="35" t="s">
        <v>285</v>
      </c>
      <c r="B334" s="37">
        <v>8139.82</v>
      </c>
      <c r="C334" s="37">
        <v>7.4999999999999997E-3</v>
      </c>
      <c r="D334" s="34"/>
    </row>
    <row r="335" spans="1:4" ht="12.75" customHeight="1">
      <c r="A335" s="35" t="s">
        <v>286</v>
      </c>
      <c r="B335" s="37">
        <v>22762.18</v>
      </c>
      <c r="C335" s="37">
        <v>2.0899999999999998E-2</v>
      </c>
      <c r="D335" s="34"/>
    </row>
    <row r="336" spans="1:4" ht="12.75" customHeight="1">
      <c r="A336" s="35" t="s">
        <v>287</v>
      </c>
      <c r="B336" s="37">
        <v>558613.5</v>
      </c>
      <c r="C336" s="37">
        <v>0.51390000000000002</v>
      </c>
      <c r="D336" s="34"/>
    </row>
    <row r="337" spans="1:6" ht="12.75" customHeight="1">
      <c r="A337" s="35" t="s">
        <v>288</v>
      </c>
      <c r="B337" s="37">
        <v>50900.14</v>
      </c>
      <c r="C337" s="37">
        <v>4.6800000000000001E-2</v>
      </c>
      <c r="D337" s="34"/>
    </row>
    <row r="338" spans="1:6" ht="12.75" customHeight="1">
      <c r="A338" s="35" t="s">
        <v>289</v>
      </c>
      <c r="B338" s="37">
        <v>107839.48</v>
      </c>
      <c r="C338" s="37">
        <v>9.9199999999999997E-2</v>
      </c>
      <c r="D338" s="34"/>
    </row>
    <row r="339" spans="1:6" ht="12.75" customHeight="1">
      <c r="A339" s="35" t="s">
        <v>290</v>
      </c>
      <c r="B339" s="37">
        <v>452282.88</v>
      </c>
      <c r="C339" s="37">
        <v>0.41610000000000003</v>
      </c>
      <c r="D339" s="34"/>
    </row>
    <row r="340" spans="1:6" ht="12.75" customHeight="1">
      <c r="A340" s="35" t="s">
        <v>291</v>
      </c>
      <c r="B340" s="37">
        <v>249715.69</v>
      </c>
      <c r="C340" s="37">
        <v>0.22969999999999999</v>
      </c>
      <c r="D340" s="34"/>
    </row>
    <row r="341" spans="1:6" ht="12.75" customHeight="1">
      <c r="A341" s="35" t="s">
        <v>292</v>
      </c>
      <c r="B341" s="37">
        <v>40512.160000000003</v>
      </c>
      <c r="C341" s="37">
        <v>3.73E-2</v>
      </c>
      <c r="D341" s="34"/>
    </row>
    <row r="342" spans="1:6" ht="12.75" customHeight="1">
      <c r="A342" s="35" t="s">
        <v>293</v>
      </c>
      <c r="B342" s="37">
        <v>1321.26</v>
      </c>
      <c r="C342" s="37">
        <v>1.1999999999999999E-3</v>
      </c>
      <c r="D342" s="34"/>
    </row>
    <row r="343" spans="1:6" ht="12.75" customHeight="1">
      <c r="A343" s="35" t="s">
        <v>294</v>
      </c>
      <c r="B343" s="37">
        <v>456050.72</v>
      </c>
      <c r="C343" s="37">
        <v>0.41949999999999998</v>
      </c>
      <c r="D343" s="34"/>
    </row>
    <row r="344" spans="1:6" ht="12.75" customHeight="1">
      <c r="A344" s="35" t="s">
        <v>295</v>
      </c>
      <c r="B344" s="37">
        <v>4.92</v>
      </c>
      <c r="C344" s="37">
        <v>0</v>
      </c>
      <c r="D344" s="34"/>
    </row>
    <row r="345" spans="1:6" ht="15.75" customHeight="1">
      <c r="A345" s="80"/>
      <c r="B345" s="40">
        <f>SUM(B245:B344)</f>
        <v>108708028.23999994</v>
      </c>
      <c r="C345" s="108">
        <f>SUM(C245:C344)</f>
        <v>100.00010000000005</v>
      </c>
      <c r="D345" s="25"/>
    </row>
    <row r="346" spans="1:6" ht="9" customHeight="1"/>
    <row r="347" spans="1:6">
      <c r="A347" s="18" t="s">
        <v>296</v>
      </c>
    </row>
    <row r="349" spans="1:6" ht="28.5" customHeight="1">
      <c r="A349" s="69" t="s">
        <v>297</v>
      </c>
      <c r="B349" s="70" t="s">
        <v>54</v>
      </c>
      <c r="C349" s="96" t="s">
        <v>55</v>
      </c>
      <c r="D349" s="96" t="s">
        <v>298</v>
      </c>
      <c r="E349" s="109" t="s">
        <v>10</v>
      </c>
      <c r="F349" s="70" t="s">
        <v>142</v>
      </c>
    </row>
    <row r="350" spans="1:6" ht="14.1" customHeight="1">
      <c r="A350" s="81" t="s">
        <v>299</v>
      </c>
      <c r="B350" s="27"/>
      <c r="C350" s="27"/>
      <c r="D350" s="27">
        <v>0</v>
      </c>
      <c r="E350" s="27">
        <v>0</v>
      </c>
      <c r="F350" s="110">
        <v>0</v>
      </c>
    </row>
    <row r="351" spans="1:6" ht="14.1" customHeight="1">
      <c r="A351" s="35" t="s">
        <v>300</v>
      </c>
      <c r="B351" s="37">
        <v>16926050.260000002</v>
      </c>
      <c r="C351" s="37">
        <v>16926050.260000002</v>
      </c>
      <c r="D351" s="37">
        <v>0</v>
      </c>
      <c r="E351" s="111">
        <v>0</v>
      </c>
      <c r="F351" s="111">
        <v>0</v>
      </c>
    </row>
    <row r="352" spans="1:6" ht="14.1" customHeight="1">
      <c r="A352" s="35" t="s">
        <v>301</v>
      </c>
      <c r="B352" s="37">
        <v>-398279.2</v>
      </c>
      <c r="C352" s="37">
        <v>-398279.2</v>
      </c>
      <c r="D352" s="37">
        <f>-(B352-C352)</f>
        <v>0</v>
      </c>
      <c r="E352" s="111">
        <v>0</v>
      </c>
      <c r="F352" s="111">
        <v>0</v>
      </c>
    </row>
    <row r="353" spans="1:8" ht="14.1" customHeight="1">
      <c r="A353" s="35" t="s">
        <v>302</v>
      </c>
      <c r="B353" s="37">
        <v>100350</v>
      </c>
      <c r="C353" s="37">
        <v>0</v>
      </c>
      <c r="D353" s="37">
        <f t="shared" ref="D353:D362" si="2">C353-B353</f>
        <v>-100350</v>
      </c>
      <c r="E353" s="111"/>
      <c r="F353" s="111"/>
    </row>
    <row r="354" spans="1:8" ht="14.1" customHeight="1">
      <c r="A354" s="35" t="s">
        <v>303</v>
      </c>
      <c r="B354" s="37">
        <v>840778.58</v>
      </c>
      <c r="C354" s="37">
        <v>0</v>
      </c>
      <c r="D354" s="37">
        <f t="shared" si="2"/>
        <v>-840778.58</v>
      </c>
      <c r="E354" s="111"/>
      <c r="F354" s="111"/>
    </row>
    <row r="355" spans="1:8" ht="14.1" customHeight="1">
      <c r="A355" s="35" t="s">
        <v>304</v>
      </c>
      <c r="B355" s="37">
        <v>5097256.08</v>
      </c>
      <c r="C355" s="37">
        <v>0</v>
      </c>
      <c r="D355" s="37">
        <f t="shared" si="2"/>
        <v>-5097256.08</v>
      </c>
      <c r="E355" s="111">
        <v>0</v>
      </c>
      <c r="F355" s="111">
        <v>0</v>
      </c>
    </row>
    <row r="356" spans="1:8" ht="14.1" customHeight="1">
      <c r="A356" s="35" t="s">
        <v>305</v>
      </c>
      <c r="B356" s="37">
        <v>1053350.1100000001</v>
      </c>
      <c r="C356" s="37">
        <v>1053350.1100000001</v>
      </c>
      <c r="D356" s="37">
        <f t="shared" si="2"/>
        <v>0</v>
      </c>
      <c r="E356" s="111">
        <v>0</v>
      </c>
      <c r="F356" s="111">
        <v>0</v>
      </c>
    </row>
    <row r="357" spans="1:8" ht="14.1" customHeight="1">
      <c r="A357" s="35" t="s">
        <v>306</v>
      </c>
      <c r="B357" s="37">
        <v>20997646.82</v>
      </c>
      <c r="C357" s="37">
        <v>26094902.899999999</v>
      </c>
      <c r="D357" s="37">
        <f t="shared" si="2"/>
        <v>5097256.0799999982</v>
      </c>
      <c r="E357" s="111">
        <v>0</v>
      </c>
      <c r="F357" s="111">
        <v>0</v>
      </c>
    </row>
    <row r="358" spans="1:8" ht="14.1" customHeight="1">
      <c r="A358" s="35" t="s">
        <v>307</v>
      </c>
      <c r="B358" s="37">
        <v>33598859.079999998</v>
      </c>
      <c r="C358" s="37">
        <v>33598859.079999998</v>
      </c>
      <c r="D358" s="37">
        <f t="shared" si="2"/>
        <v>0</v>
      </c>
      <c r="E358" s="111">
        <v>0</v>
      </c>
      <c r="F358" s="111">
        <v>0</v>
      </c>
    </row>
    <row r="359" spans="1:8" ht="14.1" customHeight="1">
      <c r="A359" s="35" t="s">
        <v>308</v>
      </c>
      <c r="B359" s="37">
        <v>25961718.879999999</v>
      </c>
      <c r="C359" s="37">
        <v>26062068.879999999</v>
      </c>
      <c r="D359" s="37">
        <f t="shared" si="2"/>
        <v>100350</v>
      </c>
      <c r="E359" s="111">
        <v>0</v>
      </c>
      <c r="F359" s="111">
        <v>0</v>
      </c>
    </row>
    <row r="360" spans="1:8" ht="14.1" customHeight="1">
      <c r="A360" s="35" t="s">
        <v>309</v>
      </c>
      <c r="B360" s="37">
        <v>10410976.609999999</v>
      </c>
      <c r="C360" s="37">
        <v>11251755.189999999</v>
      </c>
      <c r="D360" s="37">
        <f t="shared" si="2"/>
        <v>840778.58000000007</v>
      </c>
      <c r="E360" s="111">
        <v>0</v>
      </c>
      <c r="F360" s="111">
        <v>0</v>
      </c>
    </row>
    <row r="361" spans="1:8" ht="14.1" customHeight="1">
      <c r="A361" s="35" t="s">
        <v>310</v>
      </c>
      <c r="B361" s="37">
        <v>3068773.17</v>
      </c>
      <c r="C361" s="37">
        <v>3425879.17</v>
      </c>
      <c r="D361" s="37">
        <f t="shared" si="2"/>
        <v>357106</v>
      </c>
      <c r="E361" s="111"/>
      <c r="F361" s="111"/>
    </row>
    <row r="362" spans="1:8" ht="13.5" customHeight="1">
      <c r="A362" s="44" t="s">
        <v>311</v>
      </c>
      <c r="B362" s="97">
        <v>52953948.969999999</v>
      </c>
      <c r="C362" s="97">
        <v>52953948.969999999</v>
      </c>
      <c r="D362" s="97">
        <f t="shared" si="2"/>
        <v>0</v>
      </c>
      <c r="E362" s="112">
        <v>0</v>
      </c>
      <c r="F362" s="112">
        <v>0</v>
      </c>
    </row>
    <row r="363" spans="1:8" ht="19.5" customHeight="1">
      <c r="A363" s="80"/>
      <c r="B363" s="40">
        <f>SUM(B351:B362)</f>
        <v>170611429.35999998</v>
      </c>
      <c r="C363" s="40">
        <f>SUM(C351:C362)</f>
        <v>170968535.36000001</v>
      </c>
      <c r="D363" s="40">
        <f>SUM(D351:D362)</f>
        <v>357105.99999999814</v>
      </c>
      <c r="E363" s="113"/>
      <c r="F363" s="114"/>
      <c r="H363" s="63"/>
    </row>
    <row r="365" spans="1:8" ht="27" customHeight="1">
      <c r="A365" s="100" t="s">
        <v>312</v>
      </c>
      <c r="B365" s="101" t="s">
        <v>54</v>
      </c>
      <c r="C365" s="25" t="s">
        <v>55</v>
      </c>
      <c r="D365" s="25" t="s">
        <v>298</v>
      </c>
      <c r="E365" s="115" t="s">
        <v>142</v>
      </c>
    </row>
    <row r="366" spans="1:8" ht="14.1" customHeight="1">
      <c r="A366" s="81" t="s">
        <v>313</v>
      </c>
      <c r="B366" s="27"/>
      <c r="C366" s="106"/>
      <c r="D366" s="27"/>
      <c r="E366" s="27"/>
    </row>
    <row r="367" spans="1:8" ht="14.1" customHeight="1">
      <c r="A367" s="35" t="s">
        <v>314</v>
      </c>
      <c r="B367" s="37">
        <v>8125530.8099999996</v>
      </c>
      <c r="C367" s="37">
        <v>2334545.7400000002</v>
      </c>
      <c r="D367" s="37">
        <f>C367-B367</f>
        <v>-5790985.0699999994</v>
      </c>
      <c r="E367" s="111">
        <v>0</v>
      </c>
    </row>
    <row r="368" spans="1:8" ht="14.1" customHeight="1">
      <c r="A368" s="35" t="s">
        <v>315</v>
      </c>
      <c r="B368" s="37">
        <v>9676508.0399999991</v>
      </c>
      <c r="C368" s="37">
        <v>9676508.0399999991</v>
      </c>
      <c r="D368" s="37">
        <f t="shared" ref="D368:D399" si="3">C368-B368</f>
        <v>0</v>
      </c>
      <c r="E368" s="111">
        <v>0</v>
      </c>
    </row>
    <row r="369" spans="1:5" ht="14.1" customHeight="1">
      <c r="A369" s="35" t="s">
        <v>316</v>
      </c>
      <c r="B369" s="37">
        <v>-2917150.1</v>
      </c>
      <c r="C369" s="37">
        <v>-2917150.1</v>
      </c>
      <c r="D369" s="37">
        <f t="shared" si="3"/>
        <v>0</v>
      </c>
      <c r="E369" s="111">
        <v>0</v>
      </c>
    </row>
    <row r="370" spans="1:5" ht="14.1" customHeight="1">
      <c r="A370" s="35" t="s">
        <v>317</v>
      </c>
      <c r="B370" s="37">
        <v>-2194315.7400000002</v>
      </c>
      <c r="C370" s="37">
        <v>-2194315.7400000002</v>
      </c>
      <c r="D370" s="37">
        <f t="shared" si="3"/>
        <v>0</v>
      </c>
      <c r="E370" s="111">
        <v>0</v>
      </c>
    </row>
    <row r="371" spans="1:5" ht="14.1" customHeight="1">
      <c r="A371" s="35" t="s">
        <v>318</v>
      </c>
      <c r="B371" s="37">
        <v>-2057568.62</v>
      </c>
      <c r="C371" s="37">
        <v>-2057568.62</v>
      </c>
      <c r="D371" s="37">
        <f t="shared" si="3"/>
        <v>0</v>
      </c>
      <c r="E371" s="111">
        <v>0</v>
      </c>
    </row>
    <row r="372" spans="1:5" ht="14.1" customHeight="1">
      <c r="A372" s="35" t="s">
        <v>319</v>
      </c>
      <c r="B372" s="37">
        <v>-3926931.38</v>
      </c>
      <c r="C372" s="37">
        <v>-3926931.38</v>
      </c>
      <c r="D372" s="37">
        <f t="shared" si="3"/>
        <v>0</v>
      </c>
      <c r="E372" s="111">
        <v>0</v>
      </c>
    </row>
    <row r="373" spans="1:5" ht="14.1" customHeight="1">
      <c r="A373" s="35" t="s">
        <v>320</v>
      </c>
      <c r="B373" s="37">
        <v>-19386802.93</v>
      </c>
      <c r="C373" s="37">
        <v>-19386802.93</v>
      </c>
      <c r="D373" s="37">
        <f t="shared" si="3"/>
        <v>0</v>
      </c>
      <c r="E373" s="111">
        <v>0</v>
      </c>
    </row>
    <row r="374" spans="1:5" ht="14.1" customHeight="1">
      <c r="A374" s="35" t="s">
        <v>321</v>
      </c>
      <c r="B374" s="37">
        <v>-26322462.670000002</v>
      </c>
      <c r="C374" s="37">
        <v>-26322462.670000002</v>
      </c>
      <c r="D374" s="37">
        <f t="shared" si="3"/>
        <v>0</v>
      </c>
      <c r="E374" s="111">
        <v>0</v>
      </c>
    </row>
    <row r="375" spans="1:5" ht="14.1" customHeight="1">
      <c r="A375" s="35" t="s">
        <v>322</v>
      </c>
      <c r="B375" s="37">
        <v>-12699781.65</v>
      </c>
      <c r="C375" s="37">
        <v>-12699781.65</v>
      </c>
      <c r="D375" s="37">
        <f t="shared" si="3"/>
        <v>0</v>
      </c>
      <c r="E375" s="111">
        <v>0</v>
      </c>
    </row>
    <row r="376" spans="1:5" ht="14.1" customHeight="1">
      <c r="A376" s="35" t="s">
        <v>323</v>
      </c>
      <c r="B376" s="37">
        <v>-19293928.800000001</v>
      </c>
      <c r="C376" s="37">
        <v>-19293928.800000001</v>
      </c>
      <c r="D376" s="37">
        <f t="shared" si="3"/>
        <v>0</v>
      </c>
      <c r="E376" s="111">
        <v>0</v>
      </c>
    </row>
    <row r="377" spans="1:5" ht="14.1" customHeight="1">
      <c r="A377" s="35" t="s">
        <v>324</v>
      </c>
      <c r="B377" s="37">
        <v>-20755261.420000002</v>
      </c>
      <c r="C377" s="37">
        <v>-20755261.420000002</v>
      </c>
      <c r="D377" s="37">
        <f t="shared" si="3"/>
        <v>0</v>
      </c>
      <c r="E377" s="111">
        <v>0</v>
      </c>
    </row>
    <row r="378" spans="1:5" ht="14.1" customHeight="1">
      <c r="A378" s="35" t="s">
        <v>325</v>
      </c>
      <c r="B378" s="37">
        <v>-20685889.780000001</v>
      </c>
      <c r="C378" s="37">
        <v>-20685889.780000001</v>
      </c>
      <c r="D378" s="37">
        <f t="shared" si="3"/>
        <v>0</v>
      </c>
      <c r="E378" s="111">
        <v>0</v>
      </c>
    </row>
    <row r="379" spans="1:5" ht="14.1" customHeight="1">
      <c r="A379" s="35" t="s">
        <v>326</v>
      </c>
      <c r="B379" s="37">
        <v>-28437096.379999999</v>
      </c>
      <c r="C379" s="37">
        <v>-28437096.379999999</v>
      </c>
      <c r="D379" s="37">
        <f t="shared" si="3"/>
        <v>0</v>
      </c>
      <c r="E379" s="111">
        <v>0</v>
      </c>
    </row>
    <row r="380" spans="1:5" ht="14.1" customHeight="1">
      <c r="A380" s="35" t="s">
        <v>327</v>
      </c>
      <c r="B380" s="37">
        <v>-8137343.9400000004</v>
      </c>
      <c r="C380" s="37">
        <v>-8137343.9400000004</v>
      </c>
      <c r="D380" s="37">
        <f t="shared" si="3"/>
        <v>0</v>
      </c>
      <c r="E380" s="111"/>
    </row>
    <row r="381" spans="1:5" ht="14.1" customHeight="1">
      <c r="A381" s="35" t="s">
        <v>328</v>
      </c>
      <c r="B381" s="37">
        <v>-5563558.5599999996</v>
      </c>
      <c r="C381" s="37">
        <v>-5563558.5599999996</v>
      </c>
      <c r="D381" s="37">
        <f t="shared" si="3"/>
        <v>0</v>
      </c>
      <c r="E381" s="111"/>
    </row>
    <row r="382" spans="1:5" ht="14.1" customHeight="1">
      <c r="A382" s="35" t="s">
        <v>329</v>
      </c>
      <c r="B382" s="37">
        <v>-7904911.4800000004</v>
      </c>
      <c r="C382" s="37">
        <v>-8316476.6299999999</v>
      </c>
      <c r="D382" s="37">
        <f t="shared" si="3"/>
        <v>-411565.14999999944</v>
      </c>
      <c r="E382" s="111"/>
    </row>
    <row r="383" spans="1:5" ht="14.1" customHeight="1">
      <c r="A383" s="35" t="s">
        <v>330</v>
      </c>
      <c r="B383" s="37"/>
      <c r="C383" s="37">
        <v>-11007490.869999999</v>
      </c>
      <c r="D383" s="37">
        <f t="shared" si="3"/>
        <v>-11007490.869999999</v>
      </c>
      <c r="E383" s="111"/>
    </row>
    <row r="384" spans="1:5" ht="14.1" customHeight="1">
      <c r="A384" s="44" t="s">
        <v>331</v>
      </c>
      <c r="B384" s="97">
        <v>7534788.3600000003</v>
      </c>
      <c r="C384" s="97">
        <v>7549588.3600000003</v>
      </c>
      <c r="D384" s="97">
        <f t="shared" si="3"/>
        <v>14800</v>
      </c>
      <c r="E384" s="112">
        <v>0</v>
      </c>
    </row>
    <row r="385" spans="1:5" ht="14.1" customHeight="1">
      <c r="A385" s="107" t="s">
        <v>332</v>
      </c>
      <c r="B385" s="106">
        <v>30632192.57</v>
      </c>
      <c r="C385" s="106">
        <v>30856134.59</v>
      </c>
      <c r="D385" s="106">
        <f t="shared" si="3"/>
        <v>223942.01999999955</v>
      </c>
      <c r="E385" s="116">
        <v>0</v>
      </c>
    </row>
    <row r="386" spans="1:5" ht="14.1" customHeight="1">
      <c r="A386" s="35" t="s">
        <v>333</v>
      </c>
      <c r="B386" s="37">
        <v>61132529.549999997</v>
      </c>
      <c r="C386" s="37">
        <v>61132529.549999997</v>
      </c>
      <c r="D386" s="37">
        <f t="shared" si="3"/>
        <v>0</v>
      </c>
      <c r="E386" s="111">
        <v>0</v>
      </c>
    </row>
    <row r="387" spans="1:5" ht="14.1" customHeight="1">
      <c r="A387" s="35" t="s">
        <v>334</v>
      </c>
      <c r="B387" s="37">
        <v>34197453.350000001</v>
      </c>
      <c r="C387" s="37">
        <v>34197453.350000001</v>
      </c>
      <c r="D387" s="37">
        <f t="shared" si="3"/>
        <v>0</v>
      </c>
      <c r="E387" s="111">
        <v>0</v>
      </c>
    </row>
    <row r="388" spans="1:5" ht="14.1" customHeight="1">
      <c r="A388" s="35" t="s">
        <v>335</v>
      </c>
      <c r="B388" s="37">
        <v>331918.46999999997</v>
      </c>
      <c r="C388" s="37">
        <v>331918.46999999997</v>
      </c>
      <c r="D388" s="37">
        <f t="shared" si="3"/>
        <v>0</v>
      </c>
      <c r="E388" s="111"/>
    </row>
    <row r="389" spans="1:5" ht="14.1" customHeight="1">
      <c r="A389" s="35" t="s">
        <v>336</v>
      </c>
      <c r="B389" s="37">
        <v>783848.5</v>
      </c>
      <c r="C389" s="37">
        <v>783848.5</v>
      </c>
      <c r="D389" s="37">
        <f t="shared" si="3"/>
        <v>0</v>
      </c>
      <c r="E389" s="111"/>
    </row>
    <row r="390" spans="1:5" ht="14.1" customHeight="1">
      <c r="A390" s="35" t="s">
        <v>337</v>
      </c>
      <c r="B390" s="37">
        <v>69492</v>
      </c>
      <c r="C390" s="37">
        <v>69492</v>
      </c>
      <c r="D390" s="37">
        <f t="shared" si="3"/>
        <v>0</v>
      </c>
      <c r="E390" s="111"/>
    </row>
    <row r="391" spans="1:5" ht="14.1" customHeight="1">
      <c r="A391" s="35" t="s">
        <v>338</v>
      </c>
      <c r="B391" s="37">
        <v>677313.92</v>
      </c>
      <c r="C391" s="37">
        <v>914245.73</v>
      </c>
      <c r="D391" s="37">
        <f>C391-B391</f>
        <v>236931.80999999994</v>
      </c>
      <c r="E391" s="111"/>
    </row>
    <row r="392" spans="1:5" ht="14.1" customHeight="1">
      <c r="A392" s="35" t="s">
        <v>339</v>
      </c>
      <c r="B392" s="37">
        <v>109397.07</v>
      </c>
      <c r="C392" s="37">
        <v>109397.07</v>
      </c>
      <c r="D392" s="37">
        <f t="shared" si="3"/>
        <v>0</v>
      </c>
      <c r="E392" s="111"/>
    </row>
    <row r="393" spans="1:5" ht="14.1" customHeight="1">
      <c r="A393" s="35" t="s">
        <v>340</v>
      </c>
      <c r="B393" s="37">
        <v>3165419.03</v>
      </c>
      <c r="C393" s="37">
        <v>3165419.03</v>
      </c>
      <c r="D393" s="37">
        <f t="shared" si="3"/>
        <v>0</v>
      </c>
      <c r="E393" s="111"/>
    </row>
    <row r="394" spans="1:5" ht="14.1" customHeight="1">
      <c r="A394" s="35" t="s">
        <v>341</v>
      </c>
      <c r="B394" s="37">
        <v>0</v>
      </c>
      <c r="C394" s="37">
        <v>896737.42</v>
      </c>
      <c r="D394" s="37">
        <f t="shared" si="3"/>
        <v>896737.42</v>
      </c>
      <c r="E394" s="111"/>
    </row>
    <row r="395" spans="1:5" ht="14.1" customHeight="1">
      <c r="A395" s="35" t="s">
        <v>342</v>
      </c>
      <c r="B395" s="37">
        <v>0</v>
      </c>
      <c r="C395" s="37">
        <v>4069036.64</v>
      </c>
      <c r="D395" s="37">
        <f t="shared" si="3"/>
        <v>4069036.64</v>
      </c>
      <c r="E395" s="111"/>
    </row>
    <row r="396" spans="1:5" ht="14.1" customHeight="1">
      <c r="A396" s="35" t="s">
        <v>343</v>
      </c>
      <c r="B396" s="37">
        <v>4975997.8499999996</v>
      </c>
      <c r="C396" s="37">
        <v>4975997.8499999996</v>
      </c>
      <c r="D396" s="37">
        <f t="shared" si="3"/>
        <v>0</v>
      </c>
      <c r="E396" s="111"/>
    </row>
    <row r="397" spans="1:5" ht="14.1" customHeight="1">
      <c r="A397" s="35" t="s">
        <v>344</v>
      </c>
      <c r="B397" s="37">
        <v>90000</v>
      </c>
      <c r="C397" s="37">
        <v>90000</v>
      </c>
      <c r="D397" s="37">
        <f t="shared" si="3"/>
        <v>0</v>
      </c>
      <c r="E397" s="111"/>
    </row>
    <row r="398" spans="1:5" ht="14.1" customHeight="1">
      <c r="A398" s="35" t="s">
        <v>345</v>
      </c>
      <c r="B398" s="37">
        <v>0</v>
      </c>
      <c r="C398" s="37">
        <v>3111226.27</v>
      </c>
      <c r="D398" s="37">
        <f t="shared" si="3"/>
        <v>3111226.27</v>
      </c>
      <c r="E398" s="111"/>
    </row>
    <row r="399" spans="1:5" ht="14.1" customHeight="1">
      <c r="A399" s="44" t="s">
        <v>346</v>
      </c>
      <c r="B399" s="37">
        <v>60723.31</v>
      </c>
      <c r="C399" s="37">
        <v>219118.91</v>
      </c>
      <c r="D399" s="37">
        <f t="shared" si="3"/>
        <v>158395.6</v>
      </c>
      <c r="E399" s="112">
        <v>0</v>
      </c>
    </row>
    <row r="400" spans="1:5" ht="20.25" customHeight="1">
      <c r="A400" s="80"/>
      <c r="B400" s="117">
        <f>SUM(B367:B399)</f>
        <v>-18719890.619999986</v>
      </c>
      <c r="C400" s="117">
        <f>SUM(C367:C399)</f>
        <v>-27218861.949999981</v>
      </c>
      <c r="D400" s="117">
        <f>SUM(D367:D399)</f>
        <v>-8498971.3299999963</v>
      </c>
      <c r="E400" s="114"/>
    </row>
    <row r="402" spans="1:5" ht="6.75" customHeight="1"/>
    <row r="403" spans="1:5">
      <c r="A403" s="18" t="s">
        <v>347</v>
      </c>
    </row>
    <row r="405" spans="1:5" ht="30.75" customHeight="1">
      <c r="A405" s="100" t="s">
        <v>348</v>
      </c>
      <c r="B405" s="101" t="s">
        <v>54</v>
      </c>
      <c r="C405" s="25" t="s">
        <v>55</v>
      </c>
      <c r="D405" s="25" t="s">
        <v>56</v>
      </c>
    </row>
    <row r="406" spans="1:5" ht="14.1" customHeight="1">
      <c r="A406" s="81" t="s">
        <v>349</v>
      </c>
      <c r="B406" s="27"/>
      <c r="C406" s="27"/>
      <c r="D406" s="27"/>
    </row>
    <row r="407" spans="1:5" ht="14.1" customHeight="1">
      <c r="A407" s="35" t="s">
        <v>350</v>
      </c>
      <c r="B407" s="37">
        <v>257336.7</v>
      </c>
      <c r="C407" s="37">
        <v>510882.45</v>
      </c>
      <c r="D407" s="37">
        <v>253545.75</v>
      </c>
    </row>
    <row r="408" spans="1:5" ht="14.1" customHeight="1">
      <c r="A408" s="35" t="s">
        <v>351</v>
      </c>
      <c r="B408" s="37">
        <v>5845935.4400000004</v>
      </c>
      <c r="C408" s="37">
        <v>6151927.8600000003</v>
      </c>
      <c r="D408" s="37">
        <v>305992.42</v>
      </c>
    </row>
    <row r="409" spans="1:5" ht="14.1" customHeight="1">
      <c r="A409" s="35" t="s">
        <v>352</v>
      </c>
      <c r="B409" s="37">
        <v>392485.76</v>
      </c>
      <c r="C409" s="37">
        <v>392485.76</v>
      </c>
      <c r="D409" s="37">
        <v>0</v>
      </c>
    </row>
    <row r="410" spans="1:5" ht="14.1" customHeight="1">
      <c r="A410" s="35" t="s">
        <v>353</v>
      </c>
      <c r="B410" s="37">
        <v>17704.330000000002</v>
      </c>
      <c r="C410" s="37">
        <v>17704.330000000002</v>
      </c>
      <c r="D410" s="37">
        <v>0</v>
      </c>
    </row>
    <row r="411" spans="1:5" ht="14.1" customHeight="1">
      <c r="A411" s="35" t="s">
        <v>354</v>
      </c>
      <c r="B411" s="37">
        <v>974237.73</v>
      </c>
      <c r="C411" s="37">
        <v>637898.06999999995</v>
      </c>
      <c r="D411" s="37">
        <v>-336339.66</v>
      </c>
    </row>
    <row r="412" spans="1:5" ht="14.1" customHeight="1">
      <c r="A412" s="35" t="s">
        <v>355</v>
      </c>
      <c r="B412" s="37">
        <v>3368472.43</v>
      </c>
      <c r="C412" s="37">
        <v>4788301.17</v>
      </c>
      <c r="D412" s="37">
        <v>1419828.74</v>
      </c>
      <c r="E412" s="118"/>
    </row>
    <row r="413" spans="1:5" ht="14.1" customHeight="1">
      <c r="A413" s="35" t="s">
        <v>356</v>
      </c>
      <c r="B413" s="37">
        <v>3978562.15</v>
      </c>
      <c r="C413" s="37">
        <v>4471973.8600000003</v>
      </c>
      <c r="D413" s="37">
        <v>493411.71</v>
      </c>
    </row>
    <row r="414" spans="1:5" ht="14.1" customHeight="1">
      <c r="A414" s="35" t="s">
        <v>357</v>
      </c>
      <c r="B414" s="37">
        <v>1190136.6000000001</v>
      </c>
      <c r="C414" s="37">
        <v>667130.06999999995</v>
      </c>
      <c r="D414" s="37">
        <v>-523006.53</v>
      </c>
    </row>
    <row r="415" spans="1:5" ht="14.1" customHeight="1">
      <c r="A415" s="35" t="s">
        <v>358</v>
      </c>
      <c r="B415" s="37">
        <v>1923565.07</v>
      </c>
      <c r="C415" s="37">
        <v>1967928.56</v>
      </c>
      <c r="D415" s="37">
        <v>44363.49</v>
      </c>
    </row>
    <row r="416" spans="1:5" ht="14.1" customHeight="1">
      <c r="A416" s="35" t="s">
        <v>359</v>
      </c>
      <c r="B416" s="37">
        <v>482729.84</v>
      </c>
      <c r="C416" s="37">
        <v>482729.84</v>
      </c>
      <c r="D416" s="37">
        <v>0</v>
      </c>
    </row>
    <row r="417" spans="1:4" ht="14.1" customHeight="1">
      <c r="A417" s="35" t="s">
        <v>360</v>
      </c>
      <c r="B417" s="37">
        <v>147322.04999999999</v>
      </c>
      <c r="C417" s="37">
        <v>147322.04999999999</v>
      </c>
      <c r="D417" s="37">
        <v>0</v>
      </c>
    </row>
    <row r="418" spans="1:4" ht="14.1" customHeight="1">
      <c r="A418" s="35" t="s">
        <v>361</v>
      </c>
      <c r="B418" s="37">
        <v>10031.02</v>
      </c>
      <c r="C418" s="37">
        <v>10031.02</v>
      </c>
      <c r="D418" s="37">
        <v>0</v>
      </c>
    </row>
    <row r="419" spans="1:4" ht="14.1" customHeight="1">
      <c r="A419" s="35" t="s">
        <v>362</v>
      </c>
      <c r="B419" s="37">
        <v>56076.52</v>
      </c>
      <c r="C419" s="37">
        <v>56201.75</v>
      </c>
      <c r="D419" s="37">
        <v>125.23</v>
      </c>
    </row>
    <row r="420" spans="1:4" ht="14.1" customHeight="1">
      <c r="A420" s="35" t="s">
        <v>363</v>
      </c>
      <c r="B420" s="37">
        <v>113382.5</v>
      </c>
      <c r="C420" s="37">
        <v>113635.68</v>
      </c>
      <c r="D420" s="37">
        <v>253.18</v>
      </c>
    </row>
    <row r="421" spans="1:4" ht="14.1" customHeight="1">
      <c r="A421" s="35" t="s">
        <v>364</v>
      </c>
      <c r="B421" s="37">
        <v>226632.45</v>
      </c>
      <c r="C421" s="37">
        <v>224343.39</v>
      </c>
      <c r="D421" s="37">
        <v>-2289.06</v>
      </c>
    </row>
    <row r="422" spans="1:4" ht="14.1" customHeight="1">
      <c r="A422" s="35" t="s">
        <v>365</v>
      </c>
      <c r="B422" s="37">
        <v>13613.32</v>
      </c>
      <c r="C422" s="37">
        <v>13631.29</v>
      </c>
      <c r="D422" s="37">
        <v>17.97</v>
      </c>
    </row>
    <row r="423" spans="1:4" ht="14.1" customHeight="1">
      <c r="A423" s="35" t="s">
        <v>366</v>
      </c>
      <c r="B423" s="37">
        <v>234662.02</v>
      </c>
      <c r="C423" s="37">
        <v>235185.99</v>
      </c>
      <c r="D423" s="37">
        <v>523.97</v>
      </c>
    </row>
    <row r="424" spans="1:4" ht="14.1" customHeight="1">
      <c r="A424" s="35" t="s">
        <v>367</v>
      </c>
      <c r="B424" s="37">
        <v>10576.68</v>
      </c>
      <c r="C424" s="37">
        <v>10590.63</v>
      </c>
      <c r="D424" s="37">
        <v>13.95</v>
      </c>
    </row>
    <row r="425" spans="1:4" ht="14.1" customHeight="1">
      <c r="A425" s="35" t="s">
        <v>368</v>
      </c>
      <c r="B425" s="37">
        <v>6917089.6500000004</v>
      </c>
      <c r="C425" s="37">
        <v>7063629.6799999997</v>
      </c>
      <c r="D425" s="37">
        <v>146540.03</v>
      </c>
    </row>
    <row r="426" spans="1:4" ht="14.1" customHeight="1">
      <c r="A426" s="35" t="s">
        <v>369</v>
      </c>
      <c r="B426" s="37">
        <v>1010778.3</v>
      </c>
      <c r="C426" s="37">
        <v>0</v>
      </c>
      <c r="D426" s="37">
        <v>-1010778.3</v>
      </c>
    </row>
    <row r="427" spans="1:4" ht="14.1" customHeight="1">
      <c r="A427" s="35" t="s">
        <v>370</v>
      </c>
      <c r="B427" s="37">
        <v>3211428.81</v>
      </c>
      <c r="C427" s="37">
        <v>0</v>
      </c>
      <c r="D427" s="37">
        <v>-3211428.81</v>
      </c>
    </row>
    <row r="428" spans="1:4" ht="14.1" customHeight="1">
      <c r="A428" s="35" t="s">
        <v>371</v>
      </c>
      <c r="B428" s="37">
        <v>6286367.0899999999</v>
      </c>
      <c r="C428" s="37">
        <v>0</v>
      </c>
      <c r="D428" s="37">
        <v>-6286367.0899999999</v>
      </c>
    </row>
    <row r="429" spans="1:4" ht="14.1" customHeight="1">
      <c r="A429" s="35" t="s">
        <v>372</v>
      </c>
      <c r="B429" s="37">
        <v>3247495.62</v>
      </c>
      <c r="C429" s="37">
        <v>0</v>
      </c>
      <c r="D429" s="37">
        <v>-3247495.62</v>
      </c>
    </row>
    <row r="430" spans="1:4" ht="14.1" customHeight="1">
      <c r="A430" s="35" t="s">
        <v>373</v>
      </c>
      <c r="B430" s="37">
        <v>1154856.02</v>
      </c>
      <c r="C430" s="37">
        <v>0</v>
      </c>
      <c r="D430" s="37">
        <v>-1154856.02</v>
      </c>
    </row>
    <row r="431" spans="1:4" ht="14.1" customHeight="1">
      <c r="A431" s="35" t="s">
        <v>374</v>
      </c>
      <c r="B431" s="37">
        <v>24474.01</v>
      </c>
      <c r="C431" s="37">
        <v>0</v>
      </c>
      <c r="D431" s="37">
        <v>-24474.01</v>
      </c>
    </row>
    <row r="432" spans="1:4" ht="14.1" customHeight="1">
      <c r="A432" s="35" t="s">
        <v>375</v>
      </c>
      <c r="B432" s="36">
        <v>0</v>
      </c>
      <c r="C432" s="37">
        <v>5349734.75</v>
      </c>
      <c r="D432" s="37">
        <v>5349734.75</v>
      </c>
    </row>
    <row r="433" spans="1:4" ht="14.1" customHeight="1">
      <c r="A433" s="35" t="s">
        <v>376</v>
      </c>
      <c r="B433" s="36">
        <v>0</v>
      </c>
      <c r="C433" s="37">
        <v>659474.64</v>
      </c>
      <c r="D433" s="37">
        <v>659474.64</v>
      </c>
    </row>
    <row r="434" spans="1:4" ht="14.1" customHeight="1">
      <c r="A434" s="35" t="s">
        <v>377</v>
      </c>
      <c r="B434" s="36">
        <v>0</v>
      </c>
      <c r="C434" s="37">
        <v>2740.37</v>
      </c>
      <c r="D434" s="37">
        <v>2740.37</v>
      </c>
    </row>
    <row r="435" spans="1:4" ht="14.1" customHeight="1">
      <c r="A435" s="35" t="s">
        <v>378</v>
      </c>
      <c r="B435" s="37">
        <v>4727409.38</v>
      </c>
      <c r="C435" s="37">
        <v>4680689.78</v>
      </c>
      <c r="D435" s="37">
        <v>-46719.6</v>
      </c>
    </row>
    <row r="436" spans="1:4" ht="21.75" customHeight="1">
      <c r="A436" s="80"/>
      <c r="B436" s="40">
        <f>SUM(B407:B435)</f>
        <v>45823361.489999995</v>
      </c>
      <c r="C436" s="40">
        <f>SUM(C407:C435)</f>
        <v>38656172.989999995</v>
      </c>
      <c r="D436" s="64">
        <f>SUM(D407:D435)</f>
        <v>-7167188.4999999981</v>
      </c>
    </row>
    <row r="437" spans="1:4" ht="6.75" customHeight="1"/>
    <row r="438" spans="1:4" ht="6.75" customHeight="1"/>
    <row r="439" spans="1:4" ht="6.75" customHeight="1"/>
    <row r="440" spans="1:4" ht="24" customHeight="1">
      <c r="A440" s="100" t="s">
        <v>379</v>
      </c>
      <c r="B440" s="101" t="s">
        <v>56</v>
      </c>
      <c r="C440" s="25" t="s">
        <v>380</v>
      </c>
      <c r="D440" s="14"/>
    </row>
    <row r="441" spans="1:4" ht="13.5" customHeight="1">
      <c r="A441" s="26" t="s">
        <v>381</v>
      </c>
      <c r="B441" s="119" t="s">
        <v>48</v>
      </c>
      <c r="C441" s="27"/>
      <c r="D441" s="120"/>
    </row>
    <row r="442" spans="1:4" ht="7.5" customHeight="1">
      <c r="A442" s="28"/>
      <c r="B442" s="121"/>
      <c r="C442" s="29"/>
      <c r="D442" s="120"/>
    </row>
    <row r="443" spans="1:4" ht="13.5" customHeight="1">
      <c r="A443" s="28" t="s">
        <v>58</v>
      </c>
      <c r="B443" s="61">
        <f>B444</f>
        <v>0</v>
      </c>
      <c r="C443" s="29"/>
      <c r="D443" s="120"/>
    </row>
    <row r="444" spans="1:4" ht="13.5" customHeight="1">
      <c r="A444" s="35" t="s">
        <v>382</v>
      </c>
      <c r="B444" s="37">
        <v>0</v>
      </c>
      <c r="C444" s="29"/>
      <c r="D444" s="120"/>
    </row>
    <row r="445" spans="1:4" ht="13.5" customHeight="1">
      <c r="A445" s="31" t="s">
        <v>64</v>
      </c>
      <c r="B445" s="122">
        <f>SUM(B446:B451)</f>
        <v>3932180.17</v>
      </c>
      <c r="C445" s="122">
        <f>SUM(C446:C451)</f>
        <v>0</v>
      </c>
      <c r="D445" s="120"/>
    </row>
    <row r="446" spans="1:4" ht="13.5" customHeight="1">
      <c r="A446" s="107" t="s">
        <v>383</v>
      </c>
      <c r="B446" s="106">
        <v>3367372.69</v>
      </c>
      <c r="C446" s="59">
        <v>0</v>
      </c>
      <c r="D446" s="120"/>
    </row>
    <row r="447" spans="1:4" ht="13.5" customHeight="1">
      <c r="A447" s="35" t="s">
        <v>384</v>
      </c>
      <c r="B447" s="37">
        <v>64263.519999999997</v>
      </c>
      <c r="C447" s="34">
        <v>0</v>
      </c>
      <c r="D447" s="120"/>
    </row>
    <row r="448" spans="1:4" ht="13.5" customHeight="1">
      <c r="A448" s="35" t="s">
        <v>385</v>
      </c>
      <c r="B448" s="37">
        <v>-5417</v>
      </c>
      <c r="C448" s="34">
        <v>0</v>
      </c>
      <c r="D448" s="120"/>
    </row>
    <row r="449" spans="1:6" ht="13.5" customHeight="1">
      <c r="A449" s="35" t="s">
        <v>386</v>
      </c>
      <c r="B449" s="37">
        <v>196806</v>
      </c>
      <c r="C449" s="34">
        <v>0</v>
      </c>
      <c r="D449" s="120"/>
    </row>
    <row r="450" spans="1:6" ht="13.5" customHeight="1">
      <c r="A450" s="35" t="s">
        <v>387</v>
      </c>
      <c r="B450" s="37">
        <v>309154.96000000002</v>
      </c>
      <c r="C450" s="34">
        <v>0</v>
      </c>
      <c r="D450" s="120"/>
    </row>
    <row r="451" spans="1:6" ht="13.5" customHeight="1">
      <c r="A451" s="35" t="s">
        <v>388</v>
      </c>
      <c r="B451" s="37">
        <v>0</v>
      </c>
      <c r="C451" s="34">
        <v>0</v>
      </c>
      <c r="D451" s="120"/>
    </row>
    <row r="452" spans="1:6" ht="13.5" customHeight="1">
      <c r="A452" s="28" t="s">
        <v>389</v>
      </c>
      <c r="B452" s="123" t="s">
        <v>48</v>
      </c>
      <c r="C452" s="29"/>
      <c r="D452" s="120"/>
      <c r="E452" s="14"/>
      <c r="F452" s="14"/>
    </row>
    <row r="453" spans="1:6" ht="11.25" customHeight="1">
      <c r="A453" s="31"/>
      <c r="B453" s="124"/>
      <c r="C453" s="32"/>
      <c r="D453" s="120"/>
      <c r="E453" s="14"/>
      <c r="F453" s="14"/>
    </row>
    <row r="454" spans="1:6" ht="18" customHeight="1">
      <c r="B454" s="125">
        <f>B445+B443</f>
        <v>3932180.17</v>
      </c>
      <c r="C454" s="40">
        <f>C445</f>
        <v>0</v>
      </c>
      <c r="D454" s="14"/>
      <c r="E454" s="14"/>
      <c r="F454" s="14"/>
    </row>
    <row r="455" spans="1:6">
      <c r="E455" s="14"/>
      <c r="F455" s="14"/>
    </row>
    <row r="456" spans="1:6">
      <c r="A456" s="18" t="s">
        <v>390</v>
      </c>
      <c r="E456" s="14"/>
      <c r="F456" s="14"/>
    </row>
    <row r="457" spans="1:6" ht="12" customHeight="1">
      <c r="A457" s="18" t="s">
        <v>391</v>
      </c>
      <c r="E457" s="14"/>
      <c r="F457" s="14"/>
    </row>
    <row r="458" spans="1:6">
      <c r="A458" s="126"/>
      <c r="B458" s="126"/>
      <c r="C458" s="126"/>
      <c r="D458" s="126"/>
      <c r="E458" s="14"/>
      <c r="F458" s="14"/>
    </row>
    <row r="459" spans="1:6">
      <c r="A459" s="127" t="s">
        <v>392</v>
      </c>
      <c r="B459" s="128"/>
      <c r="C459" s="128"/>
      <c r="D459" s="129"/>
      <c r="E459" s="14"/>
      <c r="F459" s="14"/>
    </row>
    <row r="460" spans="1:6">
      <c r="A460" s="130" t="s">
        <v>393</v>
      </c>
      <c r="B460" s="131"/>
      <c r="C460" s="131"/>
      <c r="D460" s="132"/>
      <c r="E460" s="14"/>
      <c r="F460" s="133"/>
    </row>
    <row r="461" spans="1:6">
      <c r="A461" s="134" t="s">
        <v>394</v>
      </c>
      <c r="B461" s="135"/>
      <c r="C461" s="135"/>
      <c r="D461" s="136"/>
      <c r="E461" s="14"/>
      <c r="F461" s="133"/>
    </row>
    <row r="462" spans="1:6">
      <c r="A462" s="137" t="s">
        <v>395</v>
      </c>
      <c r="B462" s="138"/>
      <c r="C462" s="139"/>
      <c r="D462" s="140">
        <v>110586517.88</v>
      </c>
      <c r="E462" s="14"/>
      <c r="F462" s="133"/>
    </row>
    <row r="463" spans="1:6">
      <c r="A463" s="141"/>
      <c r="B463" s="141"/>
      <c r="C463" s="142"/>
      <c r="D463" s="139"/>
      <c r="E463" s="14"/>
      <c r="F463" s="133"/>
    </row>
    <row r="464" spans="1:6">
      <c r="A464" s="143" t="s">
        <v>396</v>
      </c>
      <c r="B464" s="143"/>
      <c r="C464" s="144"/>
      <c r="D464" s="145">
        <f>SUM(C464:C469)</f>
        <v>456056.1</v>
      </c>
      <c r="E464" s="14"/>
      <c r="F464" s="14"/>
    </row>
    <row r="465" spans="1:6">
      <c r="A465" s="146" t="s">
        <v>397</v>
      </c>
      <c r="B465" s="146"/>
      <c r="C465" s="147" t="s">
        <v>398</v>
      </c>
      <c r="D465" s="148"/>
      <c r="E465" s="14"/>
      <c r="F465" s="14"/>
    </row>
    <row r="466" spans="1:6">
      <c r="A466" s="146" t="s">
        <v>399</v>
      </c>
      <c r="B466" s="146"/>
      <c r="C466" s="147" t="s">
        <v>398</v>
      </c>
      <c r="D466" s="148"/>
      <c r="E466" s="14"/>
      <c r="F466" s="14"/>
    </row>
    <row r="467" spans="1:6">
      <c r="A467" s="146" t="s">
        <v>400</v>
      </c>
      <c r="B467" s="146"/>
      <c r="C467" s="149">
        <v>456050.72</v>
      </c>
      <c r="D467" s="148"/>
      <c r="E467" s="14"/>
      <c r="F467" s="14"/>
    </row>
    <row r="468" spans="1:6">
      <c r="A468" s="146" t="s">
        <v>401</v>
      </c>
      <c r="B468" s="146"/>
      <c r="C468" s="149">
        <v>5.38</v>
      </c>
      <c r="D468" s="148"/>
      <c r="E468" s="14"/>
      <c r="F468" s="14"/>
    </row>
    <row r="469" spans="1:6">
      <c r="A469" s="150" t="s">
        <v>402</v>
      </c>
      <c r="B469" s="151"/>
      <c r="C469" s="152" t="s">
        <v>398</v>
      </c>
      <c r="D469" s="148"/>
      <c r="E469" s="133"/>
      <c r="F469" s="14"/>
    </row>
    <row r="470" spans="1:6">
      <c r="A470" s="141"/>
      <c r="B470" s="141"/>
      <c r="C470" s="142"/>
      <c r="D470" s="139"/>
      <c r="E470" s="14"/>
      <c r="F470" s="14"/>
    </row>
    <row r="471" spans="1:6">
      <c r="A471" s="143" t="s">
        <v>403</v>
      </c>
      <c r="B471" s="143"/>
      <c r="C471" s="144"/>
      <c r="D471" s="145">
        <f>SUM(C471:C475)</f>
        <v>0</v>
      </c>
      <c r="E471" s="14"/>
      <c r="F471" s="14"/>
    </row>
    <row r="472" spans="1:6">
      <c r="A472" s="146" t="s">
        <v>404</v>
      </c>
      <c r="B472" s="146"/>
      <c r="C472" s="147" t="s">
        <v>398</v>
      </c>
      <c r="D472" s="148"/>
      <c r="E472" s="14"/>
      <c r="F472" s="14"/>
    </row>
    <row r="473" spans="1:6">
      <c r="A473" s="146" t="s">
        <v>405</v>
      </c>
      <c r="B473" s="146"/>
      <c r="C473" s="147" t="s">
        <v>398</v>
      </c>
      <c r="D473" s="148"/>
      <c r="E473" s="14"/>
      <c r="F473" s="153"/>
    </row>
    <row r="474" spans="1:6">
      <c r="A474" s="146" t="s">
        <v>406</v>
      </c>
      <c r="B474" s="146"/>
      <c r="C474" s="147" t="s">
        <v>398</v>
      </c>
      <c r="D474" s="148"/>
      <c r="E474" s="14"/>
      <c r="F474" s="14"/>
    </row>
    <row r="475" spans="1:6">
      <c r="A475" s="154" t="s">
        <v>407</v>
      </c>
      <c r="B475" s="155"/>
      <c r="C475" s="149">
        <v>0</v>
      </c>
      <c r="D475" s="156"/>
      <c r="E475" s="157"/>
      <c r="F475" s="14"/>
    </row>
    <row r="476" spans="1:6" ht="5.25" customHeight="1">
      <c r="A476" s="141"/>
      <c r="B476" s="141"/>
      <c r="C476" s="139"/>
      <c r="D476" s="139"/>
      <c r="E476" s="158"/>
      <c r="F476" s="14"/>
    </row>
    <row r="477" spans="1:6">
      <c r="A477" s="159" t="s">
        <v>408</v>
      </c>
      <c r="B477" s="159"/>
      <c r="C477" s="139"/>
      <c r="D477" s="160">
        <f>D462+D464-D471</f>
        <v>111042573.97999999</v>
      </c>
      <c r="E477" s="157"/>
      <c r="F477" s="133"/>
    </row>
    <row r="478" spans="1:6" ht="7.5" customHeight="1">
      <c r="A478" s="126"/>
      <c r="B478" s="126"/>
      <c r="C478" s="161"/>
      <c r="D478" s="161"/>
      <c r="E478" s="157"/>
      <c r="F478" s="14"/>
    </row>
    <row r="479" spans="1:6">
      <c r="A479" s="127" t="s">
        <v>409</v>
      </c>
      <c r="B479" s="128"/>
      <c r="C479" s="128"/>
      <c r="D479" s="129"/>
      <c r="E479" s="14"/>
      <c r="F479" s="14"/>
    </row>
    <row r="480" spans="1:6">
      <c r="A480" s="130" t="s">
        <v>393</v>
      </c>
      <c r="B480" s="131"/>
      <c r="C480" s="131"/>
      <c r="D480" s="132"/>
      <c r="E480" s="14"/>
      <c r="F480" s="14"/>
    </row>
    <row r="481" spans="1:7">
      <c r="A481" s="134" t="s">
        <v>394</v>
      </c>
      <c r="B481" s="135"/>
      <c r="C481" s="135"/>
      <c r="D481" s="136"/>
      <c r="E481" s="14"/>
      <c r="F481" s="14"/>
    </row>
    <row r="482" spans="1:7">
      <c r="A482" s="137" t="s">
        <v>410</v>
      </c>
      <c r="B482" s="138"/>
      <c r="C482" s="139"/>
      <c r="D482" s="162">
        <v>107951756.89</v>
      </c>
      <c r="E482" s="14"/>
      <c r="F482" s="14"/>
    </row>
    <row r="483" spans="1:7">
      <c r="A483" s="141"/>
      <c r="B483" s="141"/>
      <c r="C483" s="139"/>
      <c r="D483" s="139"/>
      <c r="E483" s="14"/>
      <c r="F483" s="14"/>
    </row>
    <row r="484" spans="1:7">
      <c r="A484" s="163" t="s">
        <v>411</v>
      </c>
      <c r="B484" s="163"/>
      <c r="C484" s="144"/>
      <c r="D484" s="164">
        <f>SUM(C484:C502)</f>
        <v>4003876.71</v>
      </c>
      <c r="E484" s="14"/>
      <c r="F484" s="14"/>
    </row>
    <row r="485" spans="1:7">
      <c r="A485" s="146" t="s">
        <v>412</v>
      </c>
      <c r="B485" s="146"/>
      <c r="C485" s="152">
        <v>3492035.89</v>
      </c>
      <c r="D485" s="165"/>
      <c r="E485" s="14"/>
      <c r="F485" s="14"/>
    </row>
    <row r="486" spans="1:7">
      <c r="A486" s="146" t="s">
        <v>413</v>
      </c>
      <c r="B486" s="146"/>
      <c r="C486" s="152">
        <v>64263.519999999997</v>
      </c>
      <c r="D486" s="166"/>
      <c r="E486" s="133"/>
      <c r="F486" s="14"/>
    </row>
    <row r="487" spans="1:7">
      <c r="A487" s="146" t="s">
        <v>414</v>
      </c>
      <c r="B487" s="146"/>
      <c r="C487" s="152">
        <v>0</v>
      </c>
      <c r="D487" s="166"/>
      <c r="E487" s="133"/>
      <c r="F487" s="14"/>
    </row>
    <row r="488" spans="1:7">
      <c r="A488" s="146" t="s">
        <v>415</v>
      </c>
      <c r="B488" s="146"/>
      <c r="C488" s="152">
        <v>0</v>
      </c>
      <c r="D488" s="166"/>
      <c r="E488" s="133"/>
      <c r="F488" s="14"/>
    </row>
    <row r="489" spans="1:7">
      <c r="A489" s="146" t="s">
        <v>416</v>
      </c>
      <c r="B489" s="146"/>
      <c r="C489" s="152">
        <v>0</v>
      </c>
      <c r="D489" s="166"/>
      <c r="E489" s="133"/>
      <c r="F489" s="133"/>
    </row>
    <row r="490" spans="1:7">
      <c r="A490" s="146" t="s">
        <v>417</v>
      </c>
      <c r="B490" s="146"/>
      <c r="C490" s="152">
        <v>447577.3</v>
      </c>
      <c r="D490" s="166"/>
      <c r="E490" s="133"/>
      <c r="F490" s="133"/>
    </row>
    <row r="491" spans="1:7">
      <c r="A491" s="146" t="s">
        <v>418</v>
      </c>
      <c r="B491" s="146"/>
      <c r="C491" s="152">
        <v>0</v>
      </c>
      <c r="D491" s="167"/>
      <c r="E491" s="133"/>
      <c r="F491" s="133"/>
    </row>
    <row r="492" spans="1:7">
      <c r="A492" s="146" t="s">
        <v>419</v>
      </c>
      <c r="B492" s="146"/>
      <c r="C492" s="152">
        <v>0</v>
      </c>
      <c r="D492" s="168"/>
      <c r="E492" s="133"/>
      <c r="F492" s="133"/>
    </row>
    <row r="493" spans="1:7">
      <c r="A493" s="146" t="s">
        <v>420</v>
      </c>
      <c r="B493" s="146"/>
      <c r="C493" s="152">
        <v>0</v>
      </c>
      <c r="D493" s="169"/>
      <c r="E493" s="133"/>
      <c r="F493" s="133"/>
    </row>
    <row r="494" spans="1:7">
      <c r="A494" s="146" t="s">
        <v>421</v>
      </c>
      <c r="B494" s="146"/>
      <c r="C494" s="152">
        <v>0</v>
      </c>
      <c r="D494" s="169"/>
      <c r="E494" s="133"/>
      <c r="F494" s="133"/>
    </row>
    <row r="495" spans="1:7">
      <c r="A495" s="146" t="s">
        <v>422</v>
      </c>
      <c r="B495" s="146"/>
      <c r="C495" s="152">
        <v>0</v>
      </c>
      <c r="D495" s="169"/>
      <c r="E495" s="133"/>
      <c r="F495" s="133"/>
    </row>
    <row r="496" spans="1:7">
      <c r="A496" s="146" t="s">
        <v>423</v>
      </c>
      <c r="B496" s="146"/>
      <c r="C496" s="147" t="s">
        <v>398</v>
      </c>
      <c r="D496" s="169"/>
      <c r="E496" s="133"/>
      <c r="F496" s="133"/>
      <c r="G496" s="170"/>
    </row>
    <row r="497" spans="1:9">
      <c r="A497" s="146" t="s">
        <v>424</v>
      </c>
      <c r="B497" s="146"/>
      <c r="C497" s="147" t="s">
        <v>398</v>
      </c>
      <c r="D497" s="169"/>
      <c r="E497" s="133"/>
      <c r="F497" s="133"/>
      <c r="G497" s="170"/>
    </row>
    <row r="498" spans="1:9">
      <c r="A498" s="146" t="s">
        <v>425</v>
      </c>
      <c r="B498" s="146"/>
      <c r="C498" s="147" t="s">
        <v>398</v>
      </c>
      <c r="D498" s="169"/>
      <c r="E498" s="133"/>
      <c r="F498" s="171"/>
    </row>
    <row r="499" spans="1:9">
      <c r="A499" s="146" t="s">
        <v>426</v>
      </c>
      <c r="B499" s="146"/>
      <c r="C499" s="147" t="s">
        <v>398</v>
      </c>
      <c r="D499" s="169"/>
      <c r="E499" s="133"/>
      <c r="F499" s="133"/>
      <c r="I499" s="170"/>
    </row>
    <row r="500" spans="1:9">
      <c r="A500" s="146" t="s">
        <v>427</v>
      </c>
      <c r="B500" s="146"/>
      <c r="C500" s="147" t="s">
        <v>398</v>
      </c>
      <c r="D500" s="169"/>
      <c r="E500" s="133"/>
      <c r="F500" s="133"/>
      <c r="I500" s="170"/>
    </row>
    <row r="501" spans="1:9" ht="12.75" customHeight="1">
      <c r="A501" s="146" t="s">
        <v>428</v>
      </c>
      <c r="B501" s="146"/>
      <c r="C501" s="147" t="s">
        <v>398</v>
      </c>
      <c r="D501" s="169"/>
      <c r="E501" s="133"/>
      <c r="F501" s="133"/>
      <c r="I501" s="170"/>
    </row>
    <row r="502" spans="1:9">
      <c r="A502" s="172" t="s">
        <v>429</v>
      </c>
      <c r="B502" s="173"/>
      <c r="C502" s="152">
        <v>0</v>
      </c>
      <c r="D502" s="169"/>
      <c r="E502" s="133"/>
      <c r="F502" s="133"/>
      <c r="I502" s="170"/>
    </row>
    <row r="503" spans="1:9" ht="3.75" customHeight="1">
      <c r="A503" s="141"/>
      <c r="B503" s="141"/>
      <c r="C503" s="139"/>
      <c r="D503" s="139"/>
      <c r="E503" s="14"/>
      <c r="F503" s="133"/>
      <c r="I503" s="170"/>
    </row>
    <row r="504" spans="1:9">
      <c r="A504" s="163" t="s">
        <v>430</v>
      </c>
      <c r="B504" s="163"/>
      <c r="C504" s="144"/>
      <c r="D504" s="164">
        <f>SUM(C504:C511)</f>
        <v>4760148.0599999996</v>
      </c>
      <c r="E504" s="14"/>
      <c r="F504" s="133"/>
      <c r="I504" s="170"/>
    </row>
    <row r="505" spans="1:9">
      <c r="A505" s="146" t="s">
        <v>431</v>
      </c>
      <c r="B505" s="146"/>
      <c r="C505" s="152">
        <v>4304092.42</v>
      </c>
      <c r="D505" s="169"/>
      <c r="E505" s="14"/>
      <c r="F505" s="14"/>
      <c r="I505" s="170"/>
    </row>
    <row r="506" spans="1:9">
      <c r="A506" s="146" t="s">
        <v>432</v>
      </c>
      <c r="B506" s="146"/>
      <c r="C506" s="152">
        <v>456050.72</v>
      </c>
      <c r="D506" s="169"/>
      <c r="E506" s="14"/>
      <c r="F506" s="14"/>
    </row>
    <row r="507" spans="1:9">
      <c r="A507" s="146" t="s">
        <v>433</v>
      </c>
      <c r="B507" s="146"/>
      <c r="C507" s="147" t="s">
        <v>398</v>
      </c>
      <c r="D507" s="169"/>
      <c r="E507" s="14"/>
      <c r="F507" s="14"/>
    </row>
    <row r="508" spans="1:9">
      <c r="A508" s="146" t="s">
        <v>434</v>
      </c>
      <c r="B508" s="146"/>
      <c r="C508" s="147" t="s">
        <v>398</v>
      </c>
      <c r="D508" s="169"/>
      <c r="E508" s="14"/>
      <c r="F508" s="14"/>
    </row>
    <row r="509" spans="1:9">
      <c r="A509" s="146" t="s">
        <v>435</v>
      </c>
      <c r="B509" s="146"/>
      <c r="C509" s="147" t="s">
        <v>398</v>
      </c>
      <c r="D509" s="169"/>
      <c r="E509" s="14"/>
      <c r="F509" s="14"/>
    </row>
    <row r="510" spans="1:9">
      <c r="A510" s="146" t="s">
        <v>436</v>
      </c>
      <c r="B510" s="146"/>
      <c r="C510" s="152">
        <v>4.92</v>
      </c>
      <c r="D510" s="169"/>
      <c r="E510" s="14"/>
      <c r="F510" s="14"/>
    </row>
    <row r="511" spans="1:9">
      <c r="A511" s="172" t="s">
        <v>437</v>
      </c>
      <c r="B511" s="173"/>
      <c r="C511" s="152">
        <v>0</v>
      </c>
      <c r="D511" s="169"/>
      <c r="E511" s="14"/>
      <c r="F511" s="14"/>
    </row>
    <row r="512" spans="1:9">
      <c r="A512" s="141"/>
      <c r="B512" s="141"/>
      <c r="C512" s="139"/>
      <c r="D512" s="139"/>
      <c r="E512" s="153"/>
      <c r="F512" s="14"/>
    </row>
    <row r="513" spans="1:6">
      <c r="A513" s="174" t="s">
        <v>438</v>
      </c>
      <c r="C513" s="139"/>
      <c r="D513" s="175">
        <f>D482-D484+D504</f>
        <v>108708028.24000001</v>
      </c>
      <c r="E513" s="133"/>
      <c r="F513" s="133"/>
    </row>
    <row r="514" spans="1:6" ht="9" customHeight="1">
      <c r="E514" s="176"/>
      <c r="F514" s="14"/>
    </row>
    <row r="515" spans="1:6" ht="5.25" customHeight="1">
      <c r="D515" s="177"/>
      <c r="E515" s="14"/>
      <c r="F515" s="14"/>
    </row>
    <row r="516" spans="1:6">
      <c r="A516" s="16" t="s">
        <v>439</v>
      </c>
      <c r="B516" s="16"/>
      <c r="C516" s="16"/>
      <c r="D516" s="16"/>
      <c r="E516" s="16"/>
      <c r="F516" s="14"/>
    </row>
    <row r="517" spans="1:6" ht="7.5" customHeight="1">
      <c r="A517" s="178"/>
      <c r="B517" s="178"/>
      <c r="C517" s="178"/>
      <c r="D517" s="178"/>
      <c r="E517" s="178"/>
      <c r="F517" s="14"/>
    </row>
    <row r="518" spans="1:6" ht="21" customHeight="1">
      <c r="A518" s="69" t="s">
        <v>440</v>
      </c>
      <c r="B518" s="70" t="s">
        <v>54</v>
      </c>
      <c r="C518" s="96" t="s">
        <v>441</v>
      </c>
      <c r="D518" s="96" t="s">
        <v>442</v>
      </c>
      <c r="E518" s="96" t="s">
        <v>55</v>
      </c>
      <c r="F518" s="14"/>
    </row>
    <row r="519" spans="1:6">
      <c r="A519" s="179" t="s">
        <v>443</v>
      </c>
      <c r="B519" s="37">
        <v>0</v>
      </c>
      <c r="C519" s="43">
        <v>110586517.88</v>
      </c>
      <c r="D519" s="43">
        <v>110586517.88</v>
      </c>
      <c r="E519" s="37">
        <v>0</v>
      </c>
      <c r="F519" s="14"/>
    </row>
    <row r="520" spans="1:6">
      <c r="A520" s="179" t="s">
        <v>444</v>
      </c>
      <c r="B520" s="37">
        <v>0</v>
      </c>
      <c r="C520" s="43">
        <v>137646417.63999999</v>
      </c>
      <c r="D520" s="43">
        <v>137646417.63999999</v>
      </c>
      <c r="E520" s="37">
        <v>0</v>
      </c>
      <c r="F520" s="14"/>
    </row>
    <row r="521" spans="1:6">
      <c r="A521" s="179" t="s">
        <v>445</v>
      </c>
      <c r="B521" s="37">
        <v>0</v>
      </c>
      <c r="C521" s="43">
        <v>27059899.760000002</v>
      </c>
      <c r="D521" s="43">
        <v>27059899.760000002</v>
      </c>
      <c r="E521" s="37">
        <v>0</v>
      </c>
      <c r="F521" s="14"/>
    </row>
    <row r="522" spans="1:6">
      <c r="A522" s="179" t="s">
        <v>446</v>
      </c>
      <c r="B522" s="37">
        <v>0</v>
      </c>
      <c r="C522" s="43">
        <v>110586517.88</v>
      </c>
      <c r="D522" s="43">
        <v>110586517.88</v>
      </c>
      <c r="E522" s="37">
        <v>0</v>
      </c>
      <c r="F522" s="14"/>
    </row>
    <row r="523" spans="1:6">
      <c r="A523" s="179" t="s">
        <v>447</v>
      </c>
      <c r="B523" s="37">
        <v>0</v>
      </c>
      <c r="C523" s="43">
        <v>110586517.88</v>
      </c>
      <c r="D523" s="43">
        <v>110586517.88</v>
      </c>
      <c r="E523" s="37">
        <v>0</v>
      </c>
      <c r="F523" s="14"/>
    </row>
    <row r="524" spans="1:6">
      <c r="A524" s="179" t="s">
        <v>448</v>
      </c>
      <c r="B524" s="37">
        <v>0</v>
      </c>
      <c r="C524" s="43">
        <v>107951756.89</v>
      </c>
      <c r="D524" s="43">
        <v>107951756.89</v>
      </c>
      <c r="E524" s="37">
        <v>0</v>
      </c>
      <c r="F524" s="14"/>
    </row>
    <row r="525" spans="1:6">
      <c r="A525" s="179" t="s">
        <v>449</v>
      </c>
      <c r="B525" s="37">
        <v>0</v>
      </c>
      <c r="C525" s="43">
        <v>131379841.43000001</v>
      </c>
      <c r="D525" s="43">
        <v>131379841.43000001</v>
      </c>
      <c r="E525" s="37">
        <v>0</v>
      </c>
      <c r="F525" s="14"/>
    </row>
    <row r="526" spans="1:6">
      <c r="A526" s="179" t="s">
        <v>450</v>
      </c>
      <c r="B526" s="37">
        <v>0</v>
      </c>
      <c r="C526" s="43">
        <v>23420265.559999999</v>
      </c>
      <c r="D526" s="43">
        <v>23420265.559999999</v>
      </c>
      <c r="E526" s="37">
        <v>0</v>
      </c>
      <c r="F526" s="14"/>
    </row>
    <row r="527" spans="1:6">
      <c r="A527" s="179" t="s">
        <v>451</v>
      </c>
      <c r="B527" s="37"/>
      <c r="C527" s="43">
        <v>107959575.87</v>
      </c>
      <c r="D527" s="43">
        <v>107959575.87</v>
      </c>
      <c r="E527" s="37">
        <v>0</v>
      </c>
      <c r="F527" s="14"/>
    </row>
    <row r="528" spans="1:6">
      <c r="A528" s="179" t="s">
        <v>452</v>
      </c>
      <c r="B528" s="37"/>
      <c r="C528" s="43">
        <v>107951756.89</v>
      </c>
      <c r="D528" s="43">
        <v>107951756.89</v>
      </c>
      <c r="E528" s="37">
        <v>0</v>
      </c>
      <c r="F528" s="14"/>
    </row>
    <row r="529" spans="1:6">
      <c r="A529" s="179" t="s">
        <v>453</v>
      </c>
      <c r="B529" s="37"/>
      <c r="C529" s="43">
        <v>107866865.37</v>
      </c>
      <c r="D529" s="43">
        <v>107866865.37</v>
      </c>
      <c r="E529" s="37">
        <v>0</v>
      </c>
      <c r="F529" s="14"/>
    </row>
    <row r="530" spans="1:6">
      <c r="A530" s="179" t="s">
        <v>454</v>
      </c>
      <c r="B530" s="37"/>
      <c r="C530" s="43">
        <v>107866865.37</v>
      </c>
      <c r="D530" s="43">
        <v>107866865.37</v>
      </c>
      <c r="E530" s="37">
        <v>0</v>
      </c>
      <c r="F530" s="14"/>
    </row>
    <row r="531" spans="1:6">
      <c r="A531" s="179" t="s">
        <v>455</v>
      </c>
      <c r="B531" s="37">
        <v>0</v>
      </c>
      <c r="C531" s="43">
        <v>2634760.9900000002</v>
      </c>
      <c r="D531" s="43">
        <v>2634760.9900000002</v>
      </c>
      <c r="E531" s="37">
        <v>0</v>
      </c>
      <c r="F531" s="14"/>
    </row>
    <row r="532" spans="1:6" ht="12.75" customHeight="1">
      <c r="A532" s="179" t="s">
        <v>456</v>
      </c>
      <c r="B532" s="37">
        <v>0</v>
      </c>
      <c r="C532" s="43">
        <v>84891.520000000004</v>
      </c>
      <c r="D532" s="43">
        <v>84891.520000000004</v>
      </c>
      <c r="E532" s="37">
        <v>0</v>
      </c>
      <c r="F532" s="14"/>
    </row>
    <row r="533" spans="1:6" ht="21" customHeight="1">
      <c r="A533" s="64" t="s">
        <v>457</v>
      </c>
      <c r="B533" s="64">
        <f>SUM(B519:B532)</f>
        <v>0</v>
      </c>
      <c r="C533" s="64">
        <f t="shared" ref="C533:E533" si="4">SUM(C519:C532)</f>
        <v>1193582450.9299996</v>
      </c>
      <c r="D533" s="64">
        <f t="shared" si="4"/>
        <v>1193582450.9299996</v>
      </c>
      <c r="E533" s="64">
        <f t="shared" si="4"/>
        <v>0</v>
      </c>
      <c r="F533" s="14"/>
    </row>
    <row r="534" spans="1:6" ht="6.75" customHeight="1">
      <c r="E534" s="14"/>
      <c r="F534" s="14"/>
    </row>
    <row r="535" spans="1:6">
      <c r="A535" s="3" t="s">
        <v>458</v>
      </c>
      <c r="B535" s="126"/>
      <c r="C535" s="126"/>
      <c r="D535" s="126"/>
    </row>
    <row r="536" spans="1:6">
      <c r="B536" s="126"/>
      <c r="C536" s="126"/>
      <c r="D536" s="126"/>
    </row>
    <row r="537" spans="1:6">
      <c r="B537" s="126"/>
      <c r="C537" s="126"/>
      <c r="D537" s="126"/>
    </row>
    <row r="538" spans="1:6">
      <c r="B538" s="126"/>
      <c r="C538" s="126"/>
      <c r="D538" s="126"/>
    </row>
    <row r="539" spans="1:6">
      <c r="B539" s="126"/>
      <c r="C539" s="126"/>
      <c r="D539" s="126"/>
    </row>
    <row r="540" spans="1:6">
      <c r="B540" s="126"/>
      <c r="C540" s="126"/>
      <c r="D540" s="126"/>
    </row>
    <row r="541" spans="1:6">
      <c r="F541" s="14"/>
    </row>
    <row r="542" spans="1:6">
      <c r="A542" s="180"/>
      <c r="B542" s="126"/>
      <c r="C542" s="180"/>
      <c r="D542" s="180"/>
      <c r="E542" s="180"/>
      <c r="F542" s="181"/>
    </row>
    <row r="543" spans="1:6">
      <c r="A543" s="182" t="s">
        <v>459</v>
      </c>
      <c r="B543" s="126"/>
      <c r="C543" s="183" t="s">
        <v>460</v>
      </c>
      <c r="D543" s="183"/>
      <c r="E543" s="183"/>
      <c r="F543" s="184"/>
    </row>
    <row r="544" spans="1:6">
      <c r="A544" s="185" t="s">
        <v>461</v>
      </c>
      <c r="B544" s="126"/>
      <c r="C544" s="185" t="s">
        <v>462</v>
      </c>
      <c r="D544" s="185"/>
      <c r="E544" s="185"/>
      <c r="F544" s="186"/>
    </row>
    <row r="545" spans="1:6" ht="25.5" customHeight="1">
      <c r="A545" s="185"/>
      <c r="B545" s="126"/>
      <c r="C545" s="185"/>
      <c r="D545" s="185"/>
      <c r="E545" s="185"/>
      <c r="F545" s="126"/>
    </row>
    <row r="546" spans="1:6">
      <c r="A546" s="126"/>
      <c r="B546" s="126"/>
      <c r="C546" s="126"/>
      <c r="D546" s="126"/>
      <c r="E546" s="126"/>
      <c r="F546" s="126"/>
    </row>
    <row r="547" spans="1:6" ht="12.75" customHeight="1"/>
    <row r="550" spans="1:6" ht="12.75" customHeight="1"/>
  </sheetData>
  <mergeCells count="71">
    <mergeCell ref="A512:B512"/>
    <mergeCell ref="A516:E516"/>
    <mergeCell ref="C543:E543"/>
    <mergeCell ref="A544:A545"/>
    <mergeCell ref="C544:E545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5:B475"/>
    <mergeCell ref="A476:B476"/>
    <mergeCell ref="A477:B477"/>
    <mergeCell ref="A479:D479"/>
    <mergeCell ref="A480:D480"/>
    <mergeCell ref="A481:D481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C230:D230"/>
    <mergeCell ref="C239:D239"/>
    <mergeCell ref="A459:D459"/>
    <mergeCell ref="A460:D460"/>
    <mergeCell ref="A461:D461"/>
    <mergeCell ref="A462:B462"/>
    <mergeCell ref="C131:D131"/>
    <mergeCell ref="A143:C143"/>
    <mergeCell ref="C173:D173"/>
    <mergeCell ref="C180:D180"/>
    <mergeCell ref="C186:D186"/>
    <mergeCell ref="C194:D194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69 C176 C183" xr:uid="{9199B7FF-AFD6-4629-A1ED-5FF4B5435BA1}"/>
    <dataValidation allowBlank="1" showInputMessage="1" showErrorMessage="1" prompt="Características cualitativas significativas que les impacten financieramente." sqref="C141:D141 D169 D176 D183" xr:uid="{6A6B73DC-3DD6-4259-8A70-EB0733AD74BD}"/>
    <dataValidation allowBlank="1" showInputMessage="1" showErrorMessage="1" prompt="Corresponde al número de la cuenta de acuerdo al Plan de Cuentas emitido por el CONAC (DOF 22/11/2010)." sqref="A141" xr:uid="{A0723203-E4BB-4D3E-979E-D0F233D12726}"/>
    <dataValidation allowBlank="1" showInputMessage="1" showErrorMessage="1" prompt="Saldo final del periodo que corresponde la cuenta pública presentada (mensual:  enero, febrero, marzo, etc.; trimestral: 1er, 2do, 3ro. o 4to.)." sqref="B141 B169 B176 B183" xr:uid="{A93FE389-B61F-4DE6-871E-E978F9D7020C}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5" manualBreakCount="5">
    <brk id="63" max="5" man="1"/>
    <brk id="128" max="5" man="1"/>
    <brk id="192" max="5" man="1"/>
    <brk id="256" max="5" man="1"/>
    <brk id="3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2022-02-02T17:41:01Z</dcterms:created>
  <dcterms:modified xsi:type="dcterms:W3CDTF">2022-02-02T17:47:34Z</dcterms:modified>
</cp:coreProperties>
</file>