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2021\PUBLICACION SEGUNDO TRIMESTRE\CONTABLE\"/>
    </mc:Choice>
  </mc:AlternateContent>
  <xr:revisionPtr revIDLastSave="0" documentId="8_{D688DFC5-525C-49B8-91DC-494E929D2A2B}" xr6:coauthVersionLast="36" xr6:coauthVersionMax="36" xr10:uidLastSave="{00000000-0000-0000-0000-000000000000}"/>
  <bookViews>
    <workbookView xWindow="0" yWindow="0" windowWidth="28800" windowHeight="11625" xr2:uid="{9209E6F4-C51E-4A2F-A695-3FE7261AA4A6}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EAA!$A$1:$I$44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D26" i="1"/>
  <c r="G26" i="1" s="1"/>
  <c r="H26" i="1" s="1"/>
  <c r="F24" i="1"/>
  <c r="E24" i="1"/>
  <c r="D24" i="1"/>
  <c r="G24" i="1" s="1"/>
  <c r="H24" i="1" s="1"/>
  <c r="G22" i="1"/>
  <c r="K22" i="1" s="1"/>
  <c r="D21" i="1"/>
  <c r="G21" i="1" s="1"/>
  <c r="D20" i="1"/>
  <c r="G20" i="1" s="1"/>
  <c r="K19" i="1"/>
  <c r="G19" i="1"/>
  <c r="H19" i="1" s="1"/>
  <c r="K18" i="1"/>
  <c r="H18" i="1"/>
  <c r="G18" i="1"/>
  <c r="G17" i="1"/>
  <c r="K17" i="1" s="1"/>
  <c r="G16" i="1"/>
  <c r="K16" i="1" s="1"/>
  <c r="F14" i="1"/>
  <c r="E14" i="1"/>
  <c r="D14" i="1"/>
  <c r="G14" i="1" s="1"/>
  <c r="H14" i="1" s="1"/>
  <c r="F12" i="1"/>
  <c r="E12" i="1"/>
  <c r="H20" i="1" l="1"/>
  <c r="K20" i="1"/>
  <c r="H21" i="1"/>
  <c r="K21" i="1"/>
  <c r="K34" i="1"/>
  <c r="H34" i="1"/>
  <c r="H17" i="1"/>
  <c r="H16" i="1"/>
  <c r="H22" i="1"/>
  <c r="D12" i="1"/>
  <c r="G12" i="1" s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<sst xmlns="http://schemas.openxmlformats.org/spreadsheetml/2006/main" count="39" uniqueCount="38">
  <si>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</si>
  <si>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30 de Junio del 2021</t>
  </si>
  <si>
    <t>(Pesos)</t>
  </si>
  <si>
    <t>Ente Público:</t>
  </si>
  <si>
    <t>UNIVERSIDAD TECNOLÓGICA DEL NORTE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</si>
  <si>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</si>
  <si>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</si>
  <si>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</si>
  <si>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</si>
  <si>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</si>
  <si>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</si>
  <si>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=(1+2+3)</t>
  </si>
  <si>
    <t>(4+1)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</si>
  <si>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</si>
  <si>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</si>
  <si>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</si>
  <si>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</si>
  <si>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</si>
  <si>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</si>
  <si>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</si>
  <si>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</si>
  <si>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</si>
  <si>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</si>
  <si>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</si>
  <si>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</si>
  <si>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</si>
  <si>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</si>
  <si>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</si>
  <si>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</si>
  <si>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</si>
  <si>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</si>
  <si>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</si>
  <si>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</si>
  <si>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</si>
  <si>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</si>
  <si>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</si>
  <si>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>Encargado de Rectoría de la Universidad Tecnológica del Norte de Guanajuato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</si>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</sst>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_(* #,##0.00_);_(* \(#,##0.00\);_(* &quot;-&quot;??_);_(@_)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166" fontId="2" fillId="0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166" fontId="2" fillId="0" borderId="0" xfId="0" applyNumberFormat="1" applyFont="1" applyFill="1" applyBorder="1"/>
    <xf numFmtId="167" fontId="2" fillId="0" borderId="0" xfId="0" applyNumberFormat="1" applyFont="1" applyFill="1" applyBorder="1"/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166" fontId="0" fillId="0" borderId="0" xfId="0" applyNumberFormat="1" applyFill="1" applyBorder="1"/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/>
    <xf numFmtId="0" fontId="2" fillId="3" borderId="0" xfId="0" applyFont="1" applyFill="1" applyBorder="1" applyAlignment="1">
      <alignment horizontal="center"/>
    </xf>
  </cellXfs>
  <cellStyles count="4">
    <cellStyle name="=C:\WINNT\SYSTEM32\COMMAND.COM" xfId="3" xr:uid="{E7B2BE9D-E1F3-4707-B902-09040F54D047}"/>
    <cellStyle name="Millares" xfId="1" builtinId="3"/>
    <cellStyle name="Normal" xfId="0" builtinId="0"/>
    <cellStyle name="Normal 2" xfId="2" xr:uid="{52B5CF2A-8D20-4F22-B29F-C58B75409B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A-GTO-UTNG-2T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>
        <row r="16">
          <cell r="D16">
            <v>42021083.189999998</v>
          </cell>
        </row>
        <row r="17">
          <cell r="D17">
            <v>1739284.36</v>
          </cell>
        </row>
        <row r="18">
          <cell r="D18">
            <v>464133.74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</row>
        <row r="29">
          <cell r="E29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D8964-FC00-44E8-AEF4-5F3D8341F3A2}">
  <sheetPr>
    <pageSetUpPr fitToPage="1"/>
  </sheetPr>
  <dimension ref="A1:Q44"/>
  <sheetViews>
    <sheetView showGridLines="0" tabSelected="1" zoomScale="110" zoomScaleNormal="110" workbookViewId="0">
      <selection activeCell="L18" sqref="L18:M18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8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162285138.35999998</v>
      </c>
      <c r="E12" s="31">
        <f>+E14+E24</f>
        <v>169832084.33999997</v>
      </c>
      <c r="F12" s="31">
        <f>+F14+F24</f>
        <v>170587391.01000002</v>
      </c>
      <c r="G12" s="31">
        <f>+D12+E12-F12</f>
        <v>161529831.68999991</v>
      </c>
      <c r="H12" s="31">
        <f>+G12-D12</f>
        <v>-755306.67000007629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/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48220424.030000001</v>
      </c>
      <c r="E14" s="36">
        <f>SUM(E16:E22)</f>
        <v>166628018.26999998</v>
      </c>
      <c r="F14" s="36">
        <f>SUM(F16:F22)</f>
        <v>170587391.01000002</v>
      </c>
      <c r="G14" s="31">
        <f>+D14+E14-F14</f>
        <v>44261051.289999962</v>
      </c>
      <c r="H14" s="36">
        <f>+G14-D14</f>
        <v>-3959372.7400000393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2"/>
      <c r="F15" s="42"/>
      <c r="G15" s="41"/>
      <c r="H15" s="41"/>
      <c r="I15" s="43"/>
      <c r="J15" s="5"/>
      <c r="K15" s="38"/>
    </row>
    <row r="16" spans="1:11" s="6" customFormat="1" ht="19.5" customHeight="1" x14ac:dyDescent="0.2">
      <c r="A16" s="39"/>
      <c r="B16" s="44" t="s">
        <v>15</v>
      </c>
      <c r="C16" s="44"/>
      <c r="D16" s="42">
        <v>45823361.490000002</v>
      </c>
      <c r="E16" s="42">
        <v>99695311.680000007</v>
      </c>
      <c r="F16" s="42">
        <v>103497589.98</v>
      </c>
      <c r="G16" s="45">
        <f>D16+E16-F16</f>
        <v>42021083.190000013</v>
      </c>
      <c r="H16" s="45">
        <f>G16-D16</f>
        <v>-3802278.2999999896</v>
      </c>
      <c r="I16" s="43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4" t="s">
        <v>16</v>
      </c>
      <c r="C17" s="44"/>
      <c r="D17" s="42">
        <v>1595043.63</v>
      </c>
      <c r="E17" s="42">
        <v>60392917.579999998</v>
      </c>
      <c r="F17" s="42">
        <v>60248676.850000001</v>
      </c>
      <c r="G17" s="45">
        <f t="shared" ref="G17:G22" si="0">D17+E17-F17</f>
        <v>1739284.3599999994</v>
      </c>
      <c r="H17" s="45">
        <f t="shared" ref="H17:H22" si="1">G17-D17</f>
        <v>144240.72999999952</v>
      </c>
      <c r="I17" s="43"/>
      <c r="J17" s="5"/>
      <c r="K17" s="38" t="str">
        <f>IF(G17=[1]ESF!D17," ","Error")</f>
        <v xml:space="preserve"> </v>
      </c>
    </row>
    <row r="18" spans="1:14" s="6" customFormat="1" ht="19.5" customHeight="1" x14ac:dyDescent="0.2">
      <c r="A18" s="39"/>
      <c r="B18" s="44" t="s">
        <v>17</v>
      </c>
      <c r="C18" s="44"/>
      <c r="D18" s="42">
        <v>741723.91</v>
      </c>
      <c r="E18" s="42">
        <v>6539789.0099999998</v>
      </c>
      <c r="F18" s="42">
        <v>6817379.1799999997</v>
      </c>
      <c r="G18" s="45">
        <f t="shared" si="0"/>
        <v>464133.74000000022</v>
      </c>
      <c r="H18" s="45">
        <f t="shared" si="1"/>
        <v>-277590.16999999981</v>
      </c>
      <c r="I18" s="43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4" t="s">
        <v>18</v>
      </c>
      <c r="C19" s="44"/>
      <c r="D19" s="42">
        <v>23745</v>
      </c>
      <c r="E19" s="42">
        <v>0</v>
      </c>
      <c r="F19" s="42">
        <v>23745</v>
      </c>
      <c r="G19" s="46">
        <f t="shared" si="0"/>
        <v>0</v>
      </c>
      <c r="H19" s="46">
        <f t="shared" si="1"/>
        <v>-23745</v>
      </c>
      <c r="I19" s="43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4" t="s">
        <v>20</v>
      </c>
      <c r="C20" s="44"/>
      <c r="D20" s="42">
        <f>+[1]ESF!E20</f>
        <v>0</v>
      </c>
      <c r="E20" s="42">
        <v>0</v>
      </c>
      <c r="F20" s="42">
        <v>0</v>
      </c>
      <c r="G20" s="42">
        <f>D20+E20-F20</f>
        <v>0</v>
      </c>
      <c r="H20" s="42">
        <f t="shared" si="1"/>
        <v>0</v>
      </c>
      <c r="I20" s="43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4" t="s">
        <v>21</v>
      </c>
      <c r="C21" s="44"/>
      <c r="D21" s="42">
        <f>+[1]ESF!E21</f>
        <v>0</v>
      </c>
      <c r="E21" s="42">
        <v>0</v>
      </c>
      <c r="F21" s="42">
        <v>0</v>
      </c>
      <c r="G21" s="42">
        <f t="shared" si="0"/>
        <v>0</v>
      </c>
      <c r="H21" s="42">
        <f t="shared" si="1"/>
        <v>0</v>
      </c>
      <c r="I21" s="43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4" t="s">
        <v>22</v>
      </c>
      <c r="C22" s="44"/>
      <c r="D22" s="47">
        <v>36550</v>
      </c>
      <c r="E22" s="48">
        <v>0</v>
      </c>
      <c r="F22" s="47">
        <v>0</v>
      </c>
      <c r="G22" s="47">
        <f t="shared" si="0"/>
        <v>36550</v>
      </c>
      <c r="H22" s="47">
        <f t="shared" si="1"/>
        <v>0</v>
      </c>
      <c r="I22" s="43"/>
      <c r="K22" s="38" t="str">
        <f>IF(G22=[1]ESF!D22," ","Error")</f>
        <v xml:space="preserve"> </v>
      </c>
    </row>
    <row r="23" spans="1:14" x14ac:dyDescent="0.2">
      <c r="A23" s="39"/>
      <c r="B23" s="49"/>
      <c r="C23" s="49"/>
      <c r="D23" s="50"/>
      <c r="E23" s="50"/>
      <c r="F23" s="50"/>
      <c r="G23" s="50"/>
      <c r="H23" s="50"/>
      <c r="I23" s="43"/>
      <c r="K23" s="38"/>
    </row>
    <row r="24" spans="1:14" x14ac:dyDescent="0.2">
      <c r="A24" s="34"/>
      <c r="B24" s="35" t="s">
        <v>23</v>
      </c>
      <c r="C24" s="35"/>
      <c r="D24" s="36">
        <f>SUM(D26:D34)</f>
        <v>114064714.32999998</v>
      </c>
      <c r="E24" s="36">
        <f>SUM(E26:E34)</f>
        <v>3204066.07</v>
      </c>
      <c r="F24" s="36">
        <f>SUM(F26:F34)</f>
        <v>0</v>
      </c>
      <c r="G24" s="36">
        <f>+D24+E24-F24</f>
        <v>117268780.39999998</v>
      </c>
      <c r="H24" s="36">
        <f>+G24-D24</f>
        <v>3204066.0699999928</v>
      </c>
      <c r="I24" s="37"/>
      <c r="K24" s="38"/>
    </row>
    <row r="25" spans="1:14" ht="5.0999999999999996" customHeight="1" x14ac:dyDescent="0.2">
      <c r="A25" s="39"/>
      <c r="B25" s="40"/>
      <c r="C25" s="49"/>
      <c r="D25" s="41"/>
      <c r="E25" s="41"/>
      <c r="F25" s="41"/>
      <c r="G25" s="41"/>
      <c r="H25" s="41"/>
      <c r="I25" s="43"/>
      <c r="K25" s="38"/>
    </row>
    <row r="26" spans="1:14" ht="19.5" customHeight="1" x14ac:dyDescent="0.2">
      <c r="A26" s="39"/>
      <c r="B26" s="44" t="s">
        <v>24</v>
      </c>
      <c r="C26" s="44"/>
      <c r="D26" s="42">
        <f>+[1]ESF!E29</f>
        <v>0</v>
      </c>
      <c r="E26" s="42">
        <v>0</v>
      </c>
      <c r="F26" s="42">
        <v>0</v>
      </c>
      <c r="G26" s="46">
        <f>+D26+E26+F26</f>
        <v>0</v>
      </c>
      <c r="H26" s="46">
        <f>+G26+D26</f>
        <v>0</v>
      </c>
      <c r="I26" s="43"/>
      <c r="K26" s="38"/>
    </row>
    <row r="27" spans="1:14" ht="19.5" customHeight="1" x14ac:dyDescent="0.2">
      <c r="A27" s="39"/>
      <c r="B27" s="44" t="s">
        <v>25</v>
      </c>
      <c r="C27" s="44"/>
      <c r="D27" s="42">
        <v>500000</v>
      </c>
      <c r="E27" s="42">
        <v>0</v>
      </c>
      <c r="F27" s="42">
        <v>0</v>
      </c>
      <c r="G27" s="46">
        <f>+D27+E27+F27</f>
        <v>500000</v>
      </c>
      <c r="H27" s="46">
        <f>+G27-D27</f>
        <v>0</v>
      </c>
      <c r="I27" s="43"/>
      <c r="K27" s="38"/>
    </row>
    <row r="28" spans="1:14" ht="19.5" customHeight="1" x14ac:dyDescent="0.2">
      <c r="A28" s="39"/>
      <c r="B28" s="44" t="s">
        <v>26</v>
      </c>
      <c r="C28" s="44"/>
      <c r="D28" s="42">
        <v>98157471.319999993</v>
      </c>
      <c r="E28" s="42">
        <v>0</v>
      </c>
      <c r="F28" s="42">
        <v>0</v>
      </c>
      <c r="G28" s="42">
        <f>D28+E28-F28</f>
        <v>98157471.319999993</v>
      </c>
      <c r="H28" s="42">
        <f t="shared" ref="H28:H32" si="2">G28-D28</f>
        <v>0</v>
      </c>
      <c r="I28" s="43"/>
      <c r="K28" s="38"/>
    </row>
    <row r="29" spans="1:14" ht="19.5" customHeight="1" x14ac:dyDescent="0.2">
      <c r="A29" s="39"/>
      <c r="B29" s="44" t="s">
        <v>27</v>
      </c>
      <c r="C29" s="44"/>
      <c r="D29" s="42">
        <v>93083285.319999993</v>
      </c>
      <c r="E29" s="42">
        <v>3204066.07</v>
      </c>
      <c r="F29" s="42">
        <v>0</v>
      </c>
      <c r="G29" s="42">
        <f>D29+E29-F29</f>
        <v>96287351.389999986</v>
      </c>
      <c r="H29" s="42">
        <f t="shared" si="2"/>
        <v>3204066.0699999928</v>
      </c>
      <c r="I29" s="43"/>
      <c r="K29" s="38"/>
    </row>
    <row r="30" spans="1:14" ht="19.5" customHeight="1" x14ac:dyDescent="0.25">
      <c r="A30" s="39"/>
      <c r="B30" s="44" t="s">
        <v>28</v>
      </c>
      <c r="C30" s="44"/>
      <c r="D30" s="42">
        <v>0</v>
      </c>
      <c r="E30" s="42">
        <v>0</v>
      </c>
      <c r="F30" s="42">
        <v>0</v>
      </c>
      <c r="G30" s="51">
        <f t="shared" ref="G30" si="3">D30+E30-F30</f>
        <v>0</v>
      </c>
      <c r="H30" s="51">
        <f t="shared" si="2"/>
        <v>0</v>
      </c>
      <c r="I30" s="43"/>
      <c r="K30" s="38"/>
    </row>
    <row r="31" spans="1:14" ht="19.5" customHeight="1" x14ac:dyDescent="0.2">
      <c r="A31" s="39"/>
      <c r="B31" s="44" t="s">
        <v>29</v>
      </c>
      <c r="C31" s="44"/>
      <c r="D31" s="42">
        <v>-77676042.310000002</v>
      </c>
      <c r="E31" s="42">
        <v>0</v>
      </c>
      <c r="F31" s="42">
        <v>0</v>
      </c>
      <c r="G31" s="46">
        <f>D31+E31-F31</f>
        <v>-77676042.310000002</v>
      </c>
      <c r="H31" s="46">
        <f t="shared" si="2"/>
        <v>0</v>
      </c>
      <c r="I31" s="43"/>
      <c r="K31" s="38"/>
    </row>
    <row r="32" spans="1:14" ht="19.5" customHeight="1" x14ac:dyDescent="0.25">
      <c r="A32" s="39"/>
      <c r="B32" s="44" t="s">
        <v>30</v>
      </c>
      <c r="C32" s="44"/>
      <c r="D32" s="42">
        <f>+[1]ESF!E35</f>
        <v>0</v>
      </c>
      <c r="E32" s="42">
        <v>0</v>
      </c>
      <c r="F32" s="42">
        <v>0</v>
      </c>
      <c r="G32" s="46">
        <f>+D32+E32+F32</f>
        <v>0</v>
      </c>
      <c r="H32" s="51">
        <f t="shared" si="2"/>
        <v>0</v>
      </c>
      <c r="I32" s="43"/>
      <c r="K32" s="38"/>
    </row>
    <row r="33" spans="1:17" ht="19.5" customHeight="1" x14ac:dyDescent="0.2">
      <c r="A33" s="39"/>
      <c r="B33" s="44" t="s">
        <v>31</v>
      </c>
      <c r="C33" s="44"/>
      <c r="D33" s="42">
        <f>+[1]ESF!E36</f>
        <v>0</v>
      </c>
      <c r="E33" s="42">
        <v>0</v>
      </c>
      <c r="F33" s="42">
        <v>0</v>
      </c>
      <c r="G33" s="46">
        <f>+D33+E33+F33</f>
        <v>0</v>
      </c>
      <c r="H33" s="46">
        <f>+G33+D33</f>
        <v>0</v>
      </c>
      <c r="I33" s="43"/>
      <c r="K33" s="38"/>
    </row>
    <row r="34" spans="1:17" ht="19.5" customHeight="1" x14ac:dyDescent="0.2">
      <c r="A34" s="39"/>
      <c r="B34" s="44" t="s">
        <v>32</v>
      </c>
      <c r="C34" s="44"/>
      <c r="D34" s="42">
        <f>+[1]ESF!E37</f>
        <v>0</v>
      </c>
      <c r="E34" s="42">
        <v>0</v>
      </c>
      <c r="F34" s="42">
        <v>0</v>
      </c>
      <c r="G34" s="46">
        <f>+D34+E34+F34</f>
        <v>0</v>
      </c>
      <c r="H34" s="46">
        <f>+G34+D34</f>
        <v>0</v>
      </c>
      <c r="I34" s="43"/>
      <c r="K34" s="38" t="str">
        <f>IF(G34=[1]ESF!D37," ","error")</f>
        <v xml:space="preserve"> </v>
      </c>
    </row>
    <row r="35" spans="1:17" x14ac:dyDescent="0.2">
      <c r="A35" s="39"/>
      <c r="B35" s="49"/>
      <c r="C35" s="49"/>
      <c r="D35" s="50"/>
      <c r="E35" s="41"/>
      <c r="F35" s="41"/>
      <c r="G35" s="41"/>
      <c r="H35" s="41"/>
      <c r="I35" s="43"/>
      <c r="K35" s="38"/>
    </row>
    <row r="36" spans="1:17" ht="6" customHeight="1" x14ac:dyDescent="0.2">
      <c r="A36" s="52"/>
      <c r="B36" s="53"/>
      <c r="C36" s="53"/>
      <c r="D36" s="53"/>
      <c r="E36" s="53"/>
      <c r="F36" s="53"/>
      <c r="G36" s="53"/>
      <c r="H36" s="53"/>
      <c r="I36" s="54"/>
    </row>
    <row r="37" spans="1:17" ht="6" customHeight="1" x14ac:dyDescent="0.2">
      <c r="A37" s="55"/>
      <c r="B37" s="56"/>
      <c r="C37" s="57"/>
      <c r="E37" s="55"/>
      <c r="F37" s="55"/>
      <c r="G37" s="55"/>
      <c r="H37" s="55"/>
      <c r="I37" s="55"/>
    </row>
    <row r="38" spans="1:17" ht="15" customHeight="1" x14ac:dyDescent="0.2">
      <c r="A38" s="6"/>
      <c r="B38" s="59" t="s">
        <v>33</v>
      </c>
      <c r="C38" s="59"/>
      <c r="D38" s="59"/>
      <c r="E38" s="59"/>
      <c r="F38" s="59"/>
      <c r="G38" s="59"/>
      <c r="H38" s="59"/>
      <c r="I38" s="60"/>
      <c r="J38" s="60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60"/>
      <c r="C39" s="61"/>
      <c r="D39" s="62"/>
      <c r="E39" s="62"/>
      <c r="F39" s="6"/>
      <c r="G39" s="63"/>
      <c r="H39" s="61"/>
      <c r="I39" s="62"/>
      <c r="J39" s="62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4"/>
      <c r="C40" s="64"/>
      <c r="D40" s="62"/>
      <c r="E40" s="65"/>
      <c r="F40" s="65"/>
      <c r="G40" s="65"/>
      <c r="H40" s="66"/>
      <c r="I40" s="62"/>
      <c r="J40" s="62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7" t="s">
        <v>34</v>
      </c>
      <c r="C41" s="67"/>
      <c r="D41" s="68"/>
      <c r="E41" s="69" t="s">
        <v>35</v>
      </c>
      <c r="F41" s="69"/>
      <c r="G41" s="69"/>
      <c r="H41" s="70"/>
      <c r="I41" s="71"/>
      <c r="J41" s="6"/>
      <c r="P41" s="6"/>
      <c r="Q41" s="6"/>
    </row>
    <row r="42" spans="1:17" ht="27.75" customHeight="1" x14ac:dyDescent="0.2">
      <c r="A42" s="6"/>
      <c r="B42" s="72" t="s">
        <v>36</v>
      </c>
      <c r="C42" s="72"/>
      <c r="D42" s="73"/>
      <c r="E42" s="74" t="s">
        <v>37</v>
      </c>
      <c r="F42" s="74"/>
      <c r="G42" s="74"/>
      <c r="H42" s="75"/>
      <c r="I42" s="71"/>
      <c r="J42" s="6"/>
      <c r="P42" s="6"/>
      <c r="Q42" s="6"/>
    </row>
    <row r="43" spans="1:17" x14ac:dyDescent="0.2">
      <c r="B43" s="6"/>
      <c r="C43" s="6"/>
      <c r="D43" s="76"/>
      <c r="E43" s="6"/>
      <c r="F43" s="6"/>
      <c r="G43" s="6"/>
    </row>
    <row r="44" spans="1:17" x14ac:dyDescent="0.2">
      <c r="B44" s="6"/>
      <c r="C44" s="6"/>
      <c r="D44" s="76"/>
      <c r="E44" s="6"/>
      <c r="F44" s="6"/>
      <c r="G44" s="6"/>
    </row>
  </sheetData>
  <sheetProtection formatCells="0" selectLockedCells="1"/>
  <mergeCells count="36">
    <mergeCell ref="B38:H38"/>
    <mergeCell ref="B40:C40"/>
    <mergeCell ref="B41:C41"/>
    <mergeCell ref="E41:G41"/>
    <mergeCell ref="B42:C42"/>
    <mergeCell ref="E42:G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2021-07-08T17:49:52Z</dcterms:created>
  <dcterms:modified xsi:type="dcterms:W3CDTF">2021-07-08T17:50:41Z</dcterms:modified>
</cp:coreProperties>
</file>