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PRIMER TRIMESTRE\"/>
    </mc:Choice>
  </mc:AlternateContent>
  <bookViews>
    <workbookView xWindow="600" yWindow="1050" windowWidth="19440" windowHeight="10620" tabRatio="1000" firstSheet="14" activeTab="14"/>
  </bookViews>
  <sheets>
    <sheet name="EA (2)" sheetId="54" state="hidden" r:id="rId1"/>
    <sheet name="PT_ESF_ECSF" sheetId="3" state="hidden" r:id="rId2"/>
    <sheet name="EAI" sheetId="12" state="hidden" r:id="rId3"/>
    <sheet name="CAdmon" sheetId="13" state="hidden" r:id="rId4"/>
    <sheet name="CTG" sheetId="14" state="hidden" r:id="rId5"/>
    <sheet name="COG" sheetId="15" state="hidden" r:id="rId6"/>
    <sheet name="CFG" sheetId="16" state="hidden" r:id="rId7"/>
    <sheet name="EN" sheetId="27" state="hidden" r:id="rId8"/>
    <sheet name="ID" sheetId="28" state="hidden" r:id="rId9"/>
    <sheet name="IPF" sheetId="29" state="hidden" r:id="rId10"/>
    <sheet name="CProg" sheetId="19" state="hidden" r:id="rId11"/>
    <sheet name="PyPI" sheetId="34" state="hidden" r:id="rId12"/>
    <sheet name="IR" sheetId="35" state="hidden" r:id="rId13"/>
    <sheet name="NOTAS2" sheetId="39" state="hidden" r:id="rId14"/>
    <sheet name="Rel Cta Banc" sheetId="30" r:id="rId15"/>
  </sheets>
  <externalReferences>
    <externalReference r:id="rId16"/>
    <externalReference r:id="rId17"/>
    <externalReference r:id="rId18"/>
    <externalReference r:id="rId19"/>
    <externalReference r:id="rId20"/>
    <externalReference r:id="rId21"/>
    <externalReference r:id="rId22"/>
  </externalReferences>
  <definedNames>
    <definedName name="_xlnm._FilterDatabase" localSheetId="0" hidden="1">'EA (2)'!#REF!</definedName>
    <definedName name="A" localSheetId="0">[1]ECABR!#REF!</definedName>
    <definedName name="A">[1]ECABR!#REF!</definedName>
    <definedName name="A_impresión_IM" localSheetId="0">[1]ECABR!#REF!</definedName>
    <definedName name="A_IMPRESIÓN_IM" localSheetId="13">#REF!</definedName>
    <definedName name="A_IMPRESIÓN_IM">#REF!</definedName>
    <definedName name="abc" localSheetId="0">[2]TOTAL!#REF!</definedName>
    <definedName name="abc">[2]TOTAL!#REF!</definedName>
    <definedName name="Abr" localSheetId="0">#REF!</definedName>
    <definedName name="Abr">#REF!</definedName>
    <definedName name="_xlnm.Extract" localSheetId="0">[3]EGRESOS!#REF!</definedName>
    <definedName name="_xlnm.Extract">[3]EGRESOS!#REF!</definedName>
    <definedName name="_xlnm.Print_Area" localSheetId="7">EN!$B$1:$I$40</definedName>
    <definedName name="_xlnm.Print_Area" localSheetId="8">ID!$A$1:$D$43</definedName>
    <definedName name="_xlnm.Print_Area" localSheetId="9">IPF!$A$1:$F$44</definedName>
    <definedName name="_xlnm.Print_Area" localSheetId="13">NOTAS2!$A$1:$I$314</definedName>
    <definedName name="_xlnm.Print_Area" localSheetId="14">'Rel Cta Banc'!$A$1:$C$31</definedName>
    <definedName name="B" localSheetId="0">[3]EGRESOS!#REF!</definedName>
    <definedName name="B">[3]EGRESOS!#REF!</definedName>
    <definedName name="BASE" localSheetId="0">#REF!</definedName>
    <definedName name="BASE">#REF!</definedName>
    <definedName name="_xlnm.Database" localSheetId="0">[4]REPORTO!#REF!</definedName>
    <definedName name="_xlnm.Database">[4]REPORTO!#REF!</definedName>
    <definedName name="cba" localSheetId="0">[2]TOTAL!#REF!</definedName>
    <definedName name="cba">[2]TOTAL!#REF!</definedName>
    <definedName name="dos" localSheetId="0">#REF!</definedName>
    <definedName name="dos">#REF!</definedName>
    <definedName name="ELOY" localSheetId="0">#REF!</definedName>
    <definedName name="ELOY">#REF!</definedName>
    <definedName name="Ene" localSheetId="0">#REF!</definedName>
    <definedName name="Ene">#REF!</definedName>
    <definedName name="Feb" localSheetId="0">#REF!</definedName>
    <definedName name="Feb">#REF!</definedName>
    <definedName name="Fecha" localSheetId="0">#REF!</definedName>
    <definedName name="Fecha">#REF!</definedName>
    <definedName name="HF">[5]T1705HF!$B$20:$B$20</definedName>
    <definedName name="ju" localSheetId="0">[4]REPORTO!#REF!</definedName>
    <definedName name="ju">[4]REPORTO!#REF!</definedName>
    <definedName name="Jul" localSheetId="0">#REF!</definedName>
    <definedName name="Jul">#REF!</definedName>
    <definedName name="Jun" localSheetId="0">#REF!</definedName>
    <definedName name="Jun">#REF!</definedName>
    <definedName name="mao" localSheetId="0">[1]ECABR!#REF!</definedName>
    <definedName name="mao">[1]ECABR!#REF!</definedName>
    <definedName name="Mar" localSheetId="0">#REF!</definedName>
    <definedName name="Mar">#REF!</definedName>
    <definedName name="May" localSheetId="0">#REF!</definedName>
    <definedName name="May">#REF!</definedName>
    <definedName name="N" localSheetId="0">#REF!</definedName>
    <definedName name="N">#REF!</definedName>
    <definedName name="REPORTO" localSheetId="0">#REF!</definedName>
    <definedName name="REPORTO">#REF!</definedName>
    <definedName name="TCAIE">[6]CH1902!$B$20:$B$20</definedName>
    <definedName name="TCFEEIS" localSheetId="0">#REF!</definedName>
    <definedName name="TCFEEIS">#REF!</definedName>
    <definedName name="_xlnm.Print_Titles" localSheetId="13">NOTAS2!$1:$7</definedName>
    <definedName name="TRASP" localSheetId="0">#REF!</definedName>
    <definedName name="TRASP">#REF!</definedName>
    <definedName name="U" localSheetId="0">#REF!</definedName>
    <definedName name="U">#REF!</definedName>
    <definedName name="UNO" localSheetId="0">#REF!</definedName>
    <definedName name="UNO" localSheetId="13">#REF!</definedName>
    <definedName name="UNO">#REF!</definedName>
    <definedName name="x" localSheetId="0">#REF!</definedName>
    <definedName name="x">#REF!</definedName>
  </definedNames>
  <calcPr calcId="162913"/>
</workbook>
</file>

<file path=xl/calcChain.xml><?xml version="1.0" encoding="utf-8"?>
<calcChain xmlns="http://schemas.openxmlformats.org/spreadsheetml/2006/main">
  <c r="B49" i="54" l="1"/>
  <c r="B29" i="54"/>
  <c r="B25" i="54"/>
  <c r="B15" i="54"/>
  <c r="B12" i="54"/>
  <c r="B4" i="54"/>
  <c r="C59" i="54" l="1"/>
  <c r="C61" i="54" s="1"/>
  <c r="C22" i="54"/>
  <c r="B59" i="54"/>
  <c r="B22" i="54"/>
  <c r="B61" i="54" s="1"/>
  <c r="H125" i="39" l="1"/>
  <c r="H88" i="39"/>
  <c r="G200" i="39" l="1"/>
  <c r="G198" i="39"/>
  <c r="G197" i="39"/>
  <c r="G196" i="39"/>
  <c r="H159" i="39" l="1"/>
  <c r="H267" i="39" l="1"/>
  <c r="H136" i="39"/>
  <c r="H229" i="39" l="1"/>
  <c r="H193" i="39"/>
  <c r="G203" i="39"/>
  <c r="F203" i="39"/>
  <c r="H144" i="39"/>
  <c r="H288" i="39" l="1"/>
  <c r="H280" i="39"/>
  <c r="H251" i="39"/>
  <c r="H222" i="39"/>
  <c r="H216" i="39"/>
  <c r="H207" i="39"/>
  <c r="H201" i="39"/>
  <c r="H200" i="39"/>
  <c r="H199" i="39"/>
  <c r="H198" i="39"/>
  <c r="H197" i="39"/>
  <c r="H196" i="39"/>
  <c r="H195" i="39"/>
  <c r="H194" i="39"/>
  <c r="H175" i="39"/>
  <c r="H165" i="39"/>
  <c r="J159" i="39" s="1"/>
  <c r="J125" i="39"/>
  <c r="J127" i="39" s="1"/>
  <c r="J207" i="39" l="1"/>
  <c r="H203" i="39"/>
  <c r="G22" i="13"/>
  <c r="I22" i="13"/>
  <c r="I17" i="14"/>
  <c r="G17" i="14"/>
  <c r="I37" i="15"/>
  <c r="G37" i="15"/>
  <c r="I11" i="16"/>
  <c r="I47" i="16" s="1"/>
  <c r="G11" i="16"/>
  <c r="G47" i="16"/>
  <c r="J11" i="19"/>
  <c r="J41" i="19" s="1"/>
  <c r="H11" i="19"/>
  <c r="H41" i="19"/>
  <c r="P13" i="34"/>
  <c r="H11" i="34"/>
  <c r="Q39" i="34"/>
  <c r="P39" i="34"/>
  <c r="Q38" i="34"/>
  <c r="P38" i="34"/>
  <c r="Q37" i="34"/>
  <c r="P37" i="34"/>
  <c r="Q36" i="34"/>
  <c r="P36" i="34"/>
  <c r="Q34" i="34"/>
  <c r="P34" i="34"/>
  <c r="Q33" i="34"/>
  <c r="P33" i="34"/>
  <c r="Q32" i="34"/>
  <c r="P32" i="34"/>
  <c r="Q31" i="34"/>
  <c r="P31" i="34"/>
  <c r="Q29" i="34"/>
  <c r="P29" i="34"/>
  <c r="Q28" i="34"/>
  <c r="P28" i="34"/>
  <c r="Q26" i="34"/>
  <c r="P26" i="34"/>
  <c r="Q25" i="34"/>
  <c r="P25" i="34"/>
  <c r="Q24" i="34"/>
  <c r="P24" i="34"/>
  <c r="Q22" i="34"/>
  <c r="P22" i="34"/>
  <c r="Q21" i="34"/>
  <c r="P21" i="34"/>
  <c r="Q20" i="34"/>
  <c r="P20" i="34"/>
  <c r="Q19" i="34"/>
  <c r="P19" i="34"/>
  <c r="Q18" i="34"/>
  <c r="P18" i="34"/>
  <c r="Q17" i="34"/>
  <c r="P17" i="34"/>
  <c r="Q16" i="34"/>
  <c r="P16" i="34"/>
  <c r="Q15" i="34"/>
  <c r="P15" i="34"/>
  <c r="Q13" i="34"/>
  <c r="P12" i="34"/>
  <c r="H17" i="14"/>
  <c r="J17" i="14"/>
  <c r="D22" i="13"/>
  <c r="E22" i="13"/>
  <c r="H22" i="13"/>
  <c r="J22" i="13"/>
  <c r="H41" i="35" l="1"/>
  <c r="G41" i="35"/>
  <c r="E41" i="35"/>
  <c r="J12" i="34"/>
  <c r="J11" i="34" s="1"/>
  <c r="I11" i="34"/>
  <c r="K11" i="34"/>
  <c r="L11" i="34"/>
  <c r="M11" i="34"/>
  <c r="N11" i="34"/>
  <c r="F11" i="19"/>
  <c r="I11" i="19"/>
  <c r="K11" i="19"/>
  <c r="E11" i="19"/>
  <c r="G12" i="19"/>
  <c r="L12" i="19" s="1"/>
  <c r="E11" i="16"/>
  <c r="H11" i="16"/>
  <c r="J11" i="16"/>
  <c r="D11" i="16"/>
  <c r="F12" i="16"/>
  <c r="F11" i="15"/>
  <c r="K11" i="15" s="1"/>
  <c r="F11" i="14"/>
  <c r="K20" i="13"/>
  <c r="F19" i="13"/>
  <c r="K19" i="13" s="1"/>
  <c r="F18" i="13"/>
  <c r="K18" i="13" s="1"/>
  <c r="F17" i="13"/>
  <c r="K17" i="13" s="1"/>
  <c r="F16" i="13"/>
  <c r="K16" i="13" s="1"/>
  <c r="F15" i="13"/>
  <c r="K15" i="13" s="1"/>
  <c r="F14" i="13"/>
  <c r="K14" i="13" s="1"/>
  <c r="F13" i="13"/>
  <c r="K13" i="13" s="1"/>
  <c r="F12" i="13"/>
  <c r="J11" i="12"/>
  <c r="J14" i="12"/>
  <c r="G14" i="12"/>
  <c r="O39" i="34"/>
  <c r="O38" i="34"/>
  <c r="O37" i="34"/>
  <c r="O36" i="34"/>
  <c r="N35" i="34"/>
  <c r="L35" i="34"/>
  <c r="G35" i="34"/>
  <c r="E35" i="34"/>
  <c r="O34" i="34"/>
  <c r="O33" i="34"/>
  <c r="O32" i="34"/>
  <c r="O31" i="34"/>
  <c r="N30" i="34"/>
  <c r="L30" i="34"/>
  <c r="G30" i="34"/>
  <c r="E30" i="34"/>
  <c r="O29" i="34"/>
  <c r="O28" i="34"/>
  <c r="N27" i="34"/>
  <c r="L27" i="34"/>
  <c r="G27" i="34"/>
  <c r="E27" i="34"/>
  <c r="O26" i="34"/>
  <c r="O25" i="34"/>
  <c r="O24" i="34"/>
  <c r="N23" i="34"/>
  <c r="L23" i="34"/>
  <c r="G23" i="34"/>
  <c r="E23" i="34"/>
  <c r="O22" i="34"/>
  <c r="O21" i="34"/>
  <c r="O20" i="34"/>
  <c r="O19" i="34"/>
  <c r="O18" i="34"/>
  <c r="O17" i="34"/>
  <c r="O16" i="34"/>
  <c r="O15" i="34"/>
  <c r="N14" i="34"/>
  <c r="L14" i="34"/>
  <c r="G14" i="34"/>
  <c r="E14" i="34"/>
  <c r="O13" i="34"/>
  <c r="G11" i="34"/>
  <c r="Q11" i="34" l="1"/>
  <c r="O14" i="34"/>
  <c r="P14" i="34"/>
  <c r="Q14" i="34"/>
  <c r="O23" i="34"/>
  <c r="Q23" i="34"/>
  <c r="P23" i="34"/>
  <c r="O12" i="34"/>
  <c r="O11" i="34" s="1"/>
  <c r="Q12" i="34"/>
  <c r="O30" i="34"/>
  <c r="P30" i="34"/>
  <c r="Q30" i="34"/>
  <c r="O35" i="34"/>
  <c r="Q35" i="34"/>
  <c r="P35" i="34"/>
  <c r="P11" i="34"/>
  <c r="O27" i="34"/>
  <c r="Q27" i="34"/>
  <c r="P27" i="34"/>
  <c r="G11" i="19"/>
  <c r="G41" i="19" s="1"/>
  <c r="K12" i="16"/>
  <c r="K11" i="14"/>
  <c r="F22" i="13"/>
  <c r="F19" i="27"/>
  <c r="E29" i="29"/>
  <c r="E33" i="29" s="1"/>
  <c r="D29" i="29"/>
  <c r="D33" i="29" s="1"/>
  <c r="C29" i="29"/>
  <c r="C33" i="29" s="1"/>
  <c r="E14" i="29"/>
  <c r="D14" i="29"/>
  <c r="C14" i="29"/>
  <c r="E13" i="29"/>
  <c r="D13" i="29"/>
  <c r="C13" i="29"/>
  <c r="E12" i="29"/>
  <c r="D12" i="29"/>
  <c r="C12" i="29"/>
  <c r="D34" i="28"/>
  <c r="C34" i="28"/>
  <c r="D19" i="28"/>
  <c r="C19" i="28"/>
  <c r="F31" i="27"/>
  <c r="D31" i="27"/>
  <c r="H30" i="27"/>
  <c r="H29" i="27"/>
  <c r="H28" i="27"/>
  <c r="H27" i="27"/>
  <c r="H26" i="27"/>
  <c r="H25" i="27"/>
  <c r="H24" i="27"/>
  <c r="H23" i="27"/>
  <c r="D19" i="27"/>
  <c r="H18" i="27"/>
  <c r="H17" i="27"/>
  <c r="H16" i="27"/>
  <c r="H15" i="27"/>
  <c r="H14" i="27"/>
  <c r="H13" i="27"/>
  <c r="H12" i="27"/>
  <c r="H11" i="27"/>
  <c r="H10" i="27"/>
  <c r="C36" i="28" l="1"/>
  <c r="D36" i="28"/>
  <c r="D33" i="27"/>
  <c r="C11" i="29"/>
  <c r="C17" i="29" s="1"/>
  <c r="C21" i="29" s="1"/>
  <c r="C25" i="29" s="1"/>
  <c r="E11" i="29"/>
  <c r="E17" i="29" s="1"/>
  <c r="E21" i="29" s="1"/>
  <c r="E25" i="29" s="1"/>
  <c r="D11" i="29"/>
  <c r="D17" i="29" s="1"/>
  <c r="D21" i="29" s="1"/>
  <c r="D25" i="29" s="1"/>
  <c r="F33" i="27"/>
  <c r="H31" i="27"/>
  <c r="H19" i="27"/>
  <c r="H33" i="27" l="1"/>
  <c r="F29" i="16"/>
  <c r="F28" i="16"/>
  <c r="F27" i="16"/>
  <c r="F26" i="16"/>
  <c r="F25" i="16"/>
  <c r="F24" i="16"/>
  <c r="F23" i="16"/>
  <c r="F22" i="16"/>
  <c r="F20" i="16"/>
  <c r="F19" i="16"/>
  <c r="F18" i="16"/>
  <c r="F17" i="16"/>
  <c r="F16" i="16"/>
  <c r="F15" i="16"/>
  <c r="F14" i="16"/>
  <c r="F13" i="16"/>
  <c r="F11" i="16" l="1"/>
  <c r="E16" i="15"/>
  <c r="F29" i="15"/>
  <c r="K29" i="15" s="1"/>
  <c r="F26" i="15"/>
  <c r="K26" i="15" s="1"/>
  <c r="F25" i="15"/>
  <c r="K25" i="15" s="1"/>
  <c r="F24" i="15"/>
  <c r="K24" i="15" s="1"/>
  <c r="F23" i="15"/>
  <c r="K23" i="15" s="1"/>
  <c r="E32" i="16"/>
  <c r="K41" i="15"/>
  <c r="J41" i="15"/>
  <c r="H41" i="15"/>
  <c r="F41" i="15"/>
  <c r="E41" i="15"/>
  <c r="D41" i="15"/>
  <c r="J12" i="15"/>
  <c r="E12" i="15"/>
  <c r="F15" i="15"/>
  <c r="K15" i="15" s="1"/>
  <c r="D12" i="15"/>
  <c r="E13" i="14"/>
  <c r="E17" i="14" s="1"/>
  <c r="E35" i="19" l="1"/>
  <c r="E30" i="19"/>
  <c r="E27" i="19"/>
  <c r="E23" i="19"/>
  <c r="L39" i="19"/>
  <c r="L38" i="19"/>
  <c r="L37" i="19"/>
  <c r="L36" i="19"/>
  <c r="L34" i="19"/>
  <c r="L33" i="19"/>
  <c r="L32" i="19"/>
  <c r="L31" i="19"/>
  <c r="L29" i="19"/>
  <c r="L28" i="19"/>
  <c r="L26" i="19"/>
  <c r="L25" i="19"/>
  <c r="L24" i="19"/>
  <c r="L22" i="19"/>
  <c r="L21" i="19"/>
  <c r="L20" i="19"/>
  <c r="L19" i="19"/>
  <c r="L18" i="19"/>
  <c r="L17" i="19"/>
  <c r="L16" i="19"/>
  <c r="L15" i="19"/>
  <c r="K14" i="19"/>
  <c r="K41" i="19" s="1"/>
  <c r="I14" i="19"/>
  <c r="I41" i="19" s="1"/>
  <c r="F14" i="19"/>
  <c r="F41" i="19" s="1"/>
  <c r="E14" i="19"/>
  <c r="L13" i="19"/>
  <c r="L11" i="19" s="1"/>
  <c r="F45" i="16"/>
  <c r="K45" i="16" s="1"/>
  <c r="F44" i="16"/>
  <c r="K44" i="16" s="1"/>
  <c r="F43" i="16"/>
  <c r="K43" i="16" s="1"/>
  <c r="F42" i="16"/>
  <c r="K42" i="16" s="1"/>
  <c r="J41" i="16"/>
  <c r="H41" i="16"/>
  <c r="E41" i="16"/>
  <c r="D41" i="16"/>
  <c r="F39" i="16"/>
  <c r="K39" i="16" s="1"/>
  <c r="F38" i="16"/>
  <c r="K38" i="16" s="1"/>
  <c r="F37" i="16"/>
  <c r="K37" i="16" s="1"/>
  <c r="F36" i="16"/>
  <c r="K36" i="16" s="1"/>
  <c r="F35" i="16"/>
  <c r="K35" i="16" s="1"/>
  <c r="F34" i="16"/>
  <c r="K34" i="16" s="1"/>
  <c r="F33" i="16"/>
  <c r="K33" i="16" s="1"/>
  <c r="F32" i="16"/>
  <c r="K32" i="16" s="1"/>
  <c r="F31" i="16"/>
  <c r="K31" i="16" s="1"/>
  <c r="J30" i="16"/>
  <c r="H30" i="16"/>
  <c r="E30" i="16"/>
  <c r="D30" i="16"/>
  <c r="K28" i="16"/>
  <c r="K27" i="16"/>
  <c r="K26" i="16"/>
  <c r="K25" i="16"/>
  <c r="K24" i="16"/>
  <c r="K23" i="16"/>
  <c r="K22" i="16"/>
  <c r="J21" i="16"/>
  <c r="H21" i="16"/>
  <c r="E21" i="16"/>
  <c r="D21" i="16"/>
  <c r="K19" i="16"/>
  <c r="K18" i="16"/>
  <c r="K17" i="16"/>
  <c r="K16" i="16"/>
  <c r="K14" i="16"/>
  <c r="K13" i="16"/>
  <c r="J32" i="15"/>
  <c r="H32" i="15"/>
  <c r="E32" i="15"/>
  <c r="D32" i="15"/>
  <c r="J30" i="15"/>
  <c r="H30" i="15"/>
  <c r="E30" i="15"/>
  <c r="D30" i="15"/>
  <c r="F30" i="15" s="1"/>
  <c r="J16" i="15"/>
  <c r="H16" i="15"/>
  <c r="D16" i="15"/>
  <c r="F36" i="15"/>
  <c r="K36" i="15" s="1"/>
  <c r="F35" i="15"/>
  <c r="K35" i="15" s="1"/>
  <c r="F34" i="15"/>
  <c r="K34" i="15" s="1"/>
  <c r="F33" i="15"/>
  <c r="K33" i="15" s="1"/>
  <c r="F31" i="15"/>
  <c r="K31" i="15" s="1"/>
  <c r="F28" i="15"/>
  <c r="K28" i="15" s="1"/>
  <c r="F27" i="15"/>
  <c r="K27" i="15" s="1"/>
  <c r="F22" i="15"/>
  <c r="K22" i="15" s="1"/>
  <c r="F21" i="15"/>
  <c r="K21" i="15" s="1"/>
  <c r="F20" i="15"/>
  <c r="K20" i="15" s="1"/>
  <c r="F19" i="15"/>
  <c r="K19" i="15" s="1"/>
  <c r="F18" i="15"/>
  <c r="K18" i="15" s="1"/>
  <c r="F17" i="15"/>
  <c r="K17" i="15" s="1"/>
  <c r="F14" i="15"/>
  <c r="K14" i="15" s="1"/>
  <c r="F13" i="15"/>
  <c r="K13" i="15" s="1"/>
  <c r="H12" i="15"/>
  <c r="J10" i="15"/>
  <c r="H10" i="15"/>
  <c r="E10" i="15"/>
  <c r="E37" i="15" s="1"/>
  <c r="D10" i="15"/>
  <c r="F15" i="14"/>
  <c r="K15" i="14" s="1"/>
  <c r="F13" i="14"/>
  <c r="D17" i="14"/>
  <c r="K12" i="13"/>
  <c r="K22" i="13" s="1"/>
  <c r="J40" i="12"/>
  <c r="J38" i="12"/>
  <c r="J37" i="12"/>
  <c r="J36" i="12"/>
  <c r="G37" i="12"/>
  <c r="G38" i="12"/>
  <c r="G40" i="12"/>
  <c r="G36" i="12"/>
  <c r="H39" i="12"/>
  <c r="F39" i="12"/>
  <c r="E39" i="12"/>
  <c r="J13" i="12"/>
  <c r="J12" i="12"/>
  <c r="G13" i="12"/>
  <c r="G12" i="12"/>
  <c r="G11" i="12"/>
  <c r="L14" i="19" l="1"/>
  <c r="J37" i="15"/>
  <c r="K30" i="15"/>
  <c r="E41" i="19"/>
  <c r="E47" i="16"/>
  <c r="J47" i="16"/>
  <c r="J49" i="16" s="1"/>
  <c r="F21" i="16"/>
  <c r="K21" i="16" s="1"/>
  <c r="H47" i="16"/>
  <c r="H49" i="16" s="1"/>
  <c r="H37" i="15"/>
  <c r="K13" i="14"/>
  <c r="K17" i="14" s="1"/>
  <c r="F17" i="14"/>
  <c r="D47" i="16"/>
  <c r="F41" i="16"/>
  <c r="K41" i="16" s="1"/>
  <c r="L35" i="19"/>
  <c r="F28" i="12"/>
  <c r="E35" i="12"/>
  <c r="F35" i="12"/>
  <c r="H20" i="14"/>
  <c r="H56" i="12"/>
  <c r="D37" i="15"/>
  <c r="D20" i="14"/>
  <c r="J20" i="14"/>
  <c r="F30" i="16"/>
  <c r="K30" i="16" s="1"/>
  <c r="F12" i="15"/>
  <c r="K12" i="15" s="1"/>
  <c r="F32" i="15"/>
  <c r="K32" i="15" s="1"/>
  <c r="F16" i="15"/>
  <c r="K16" i="15" s="1"/>
  <c r="F10" i="15"/>
  <c r="E20" i="14"/>
  <c r="I35" i="12"/>
  <c r="I56" i="12"/>
  <c r="F56" i="12"/>
  <c r="H28" i="12"/>
  <c r="J39" i="12"/>
  <c r="J35" i="12" s="1"/>
  <c r="H35" i="12"/>
  <c r="G39" i="12"/>
  <c r="L23" i="19"/>
  <c r="I28" i="12"/>
  <c r="E56" i="12"/>
  <c r="K15" i="16"/>
  <c r="K11" i="16" s="1"/>
  <c r="L30" i="19"/>
  <c r="L27" i="19"/>
  <c r="E28" i="12"/>
  <c r="E148" i="3"/>
  <c r="E120" i="3"/>
  <c r="E139" i="3"/>
  <c r="E115" i="3"/>
  <c r="E114" i="3"/>
  <c r="E113" i="3"/>
  <c r="E112" i="3"/>
  <c r="E111" i="3"/>
  <c r="E110" i="3"/>
  <c r="E221" i="3"/>
  <c r="E220" i="3"/>
  <c r="E219" i="3"/>
  <c r="E218" i="3"/>
  <c r="E3" i="3"/>
  <c r="E2" i="3"/>
  <c r="E106" i="3"/>
  <c r="E107" i="3"/>
  <c r="E55" i="3"/>
  <c r="E54" i="3"/>
  <c r="E101" i="3"/>
  <c r="E102" i="3"/>
  <c r="E103" i="3"/>
  <c r="E104" i="3"/>
  <c r="E49" i="3"/>
  <c r="E50" i="3"/>
  <c r="E51" i="3"/>
  <c r="E52" i="3"/>
  <c r="E96" i="3"/>
  <c r="E97" i="3"/>
  <c r="E98" i="3"/>
  <c r="E45" i="3"/>
  <c r="E46" i="3"/>
  <c r="E44" i="3"/>
  <c r="E87" i="3"/>
  <c r="E88" i="3"/>
  <c r="E89" i="3"/>
  <c r="E90" i="3"/>
  <c r="E91" i="3"/>
  <c r="E92" i="3"/>
  <c r="E36" i="3"/>
  <c r="E37" i="3"/>
  <c r="E38" i="3"/>
  <c r="E39" i="3"/>
  <c r="E40" i="3"/>
  <c r="E35" i="3"/>
  <c r="E78" i="3"/>
  <c r="E79" i="3"/>
  <c r="E80" i="3"/>
  <c r="E81" i="3"/>
  <c r="E82" i="3"/>
  <c r="E83" i="3"/>
  <c r="E84" i="3"/>
  <c r="E85" i="3"/>
  <c r="E27" i="3"/>
  <c r="E28" i="3"/>
  <c r="E29" i="3"/>
  <c r="E30" i="3"/>
  <c r="E31" i="3"/>
  <c r="E32" i="3"/>
  <c r="E33" i="3"/>
  <c r="E26" i="3"/>
  <c r="E67" i="3"/>
  <c r="E68" i="3"/>
  <c r="E69" i="3"/>
  <c r="E70" i="3"/>
  <c r="E71" i="3"/>
  <c r="E72" i="3"/>
  <c r="E73" i="3"/>
  <c r="E74" i="3"/>
  <c r="E75" i="3"/>
  <c r="E16" i="3"/>
  <c r="E17" i="3"/>
  <c r="E18" i="3"/>
  <c r="E19" i="3"/>
  <c r="E20" i="3"/>
  <c r="E21" i="3"/>
  <c r="E22" i="3"/>
  <c r="E23" i="3"/>
  <c r="E15" i="3"/>
  <c r="E8" i="3"/>
  <c r="E60" i="3"/>
  <c r="E9" i="3"/>
  <c r="E61" i="3"/>
  <c r="E10" i="3"/>
  <c r="E62" i="3"/>
  <c r="E11" i="3"/>
  <c r="E63" i="3"/>
  <c r="E12" i="3"/>
  <c r="E64" i="3"/>
  <c r="E13" i="3"/>
  <c r="E65" i="3"/>
  <c r="E59" i="3"/>
  <c r="E7" i="3"/>
  <c r="E217" i="3"/>
  <c r="E166" i="3"/>
  <c r="E161" i="3"/>
  <c r="E162" i="3"/>
  <c r="E213" i="3"/>
  <c r="E214" i="3"/>
  <c r="E207" i="3"/>
  <c r="E208" i="3"/>
  <c r="E156" i="3"/>
  <c r="E199" i="3"/>
  <c r="E150" i="3"/>
  <c r="E201" i="3"/>
  <c r="E202" i="3"/>
  <c r="E203" i="3"/>
  <c r="E190" i="3"/>
  <c r="E191" i="3"/>
  <c r="E142" i="3"/>
  <c r="E193" i="3"/>
  <c r="E194" i="3"/>
  <c r="E195" i="3"/>
  <c r="E146" i="3"/>
  <c r="E179" i="3"/>
  <c r="E130" i="3"/>
  <c r="E182" i="3"/>
  <c r="E133" i="3"/>
  <c r="E184" i="3"/>
  <c r="E135" i="3"/>
  <c r="E186" i="3"/>
  <c r="E178" i="3"/>
  <c r="E171" i="3"/>
  <c r="E172" i="3"/>
  <c r="E123" i="3"/>
  <c r="E125" i="3"/>
  <c r="E176" i="3"/>
  <c r="E105" i="3"/>
  <c r="E53" i="3"/>
  <c r="E95" i="3"/>
  <c r="E43" i="3"/>
  <c r="E24" i="3"/>
  <c r="E93" i="3"/>
  <c r="E86" i="3"/>
  <c r="E34" i="3"/>
  <c r="E66" i="3"/>
  <c r="E124" i="3" l="1"/>
  <c r="E119" i="3"/>
  <c r="E14" i="3"/>
  <c r="E25" i="3"/>
  <c r="E151" i="3"/>
  <c r="E212" i="3"/>
  <c r="J28" i="12"/>
  <c r="E143" i="3"/>
  <c r="E145" i="3"/>
  <c r="E122" i="3"/>
  <c r="E175" i="3"/>
  <c r="E153" i="3"/>
  <c r="E164" i="3"/>
  <c r="K47" i="16"/>
  <c r="K49" i="16" s="1"/>
  <c r="L41" i="19"/>
  <c r="F47" i="16"/>
  <c r="K10" i="15"/>
  <c r="K37" i="15" s="1"/>
  <c r="F37" i="15"/>
  <c r="E126" i="3"/>
  <c r="E134" i="3"/>
  <c r="E163" i="3"/>
  <c r="J56" i="12"/>
  <c r="G28" i="12"/>
  <c r="E180" i="3"/>
  <c r="E121" i="3"/>
  <c r="E132" i="3"/>
  <c r="E140" i="3"/>
  <c r="E192" i="3"/>
  <c r="G35" i="12"/>
  <c r="E157" i="3"/>
  <c r="E185" i="3"/>
  <c r="E167" i="3"/>
  <c r="E196" i="3"/>
  <c r="E144" i="3"/>
  <c r="F20" i="14"/>
  <c r="E131" i="3"/>
  <c r="F49" i="16"/>
  <c r="K20" i="14"/>
  <c r="E206" i="3"/>
  <c r="E136" i="3"/>
  <c r="E198" i="3"/>
  <c r="E129" i="3"/>
  <c r="E149" i="3"/>
  <c r="E155" i="3"/>
  <c r="E165" i="3"/>
  <c r="E128" i="3"/>
  <c r="E141" i="3"/>
  <c r="E152" i="3"/>
  <c r="E138" i="3"/>
  <c r="E158" i="3"/>
  <c r="G56" i="12"/>
  <c r="E77" i="3"/>
  <c r="E94" i="3"/>
  <c r="E170" i="3"/>
  <c r="E183" i="3"/>
  <c r="E76" i="3"/>
  <c r="E211" i="3"/>
  <c r="E41" i="3"/>
  <c r="E147" i="3"/>
  <c r="E200" i="3"/>
  <c r="E173" i="3" l="1"/>
  <c r="E188" i="3"/>
  <c r="E127" i="3"/>
  <c r="E205" i="3"/>
  <c r="E189" i="3"/>
  <c r="E100" i="3"/>
  <c r="E215" i="3"/>
  <c r="E216" i="3"/>
  <c r="E99" i="3"/>
  <c r="E42" i="3"/>
  <c r="E181" i="3"/>
  <c r="E174" i="3"/>
  <c r="E137" i="3" l="1"/>
  <c r="E118" i="3"/>
  <c r="E177" i="3"/>
  <c r="E48" i="3"/>
  <c r="E197" i="3"/>
  <c r="E169" i="3"/>
  <c r="E168" i="3" l="1"/>
  <c r="E187" i="3"/>
  <c r="E108" i="3"/>
  <c r="E47" i="3"/>
  <c r="E160" i="3"/>
  <c r="E109" i="3"/>
  <c r="E210" i="3"/>
  <c r="E56" i="3" l="1"/>
  <c r="E159" i="3"/>
  <c r="E57" i="3"/>
  <c r="E209" i="3"/>
  <c r="E204" i="3" l="1"/>
  <c r="E154" i="3"/>
</calcChain>
</file>

<file path=xl/comments1.xml><?xml version="1.0" encoding="utf-8"?>
<comments xmlns="http://schemas.openxmlformats.org/spreadsheetml/2006/main">
  <authors>
    <author>DGCG</author>
  </authors>
  <commentList>
    <comment ref="H57" authorId="0" shapeId="0">
      <text>
        <r>
          <rPr>
            <b/>
            <sz val="9"/>
            <color indexed="81"/>
            <rFont val="Tahoma"/>
            <family val="2"/>
          </rPr>
          <t>DGCG:
Recaudado menos Estimado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DGCG</author>
  </authors>
  <commentList>
    <comment ref="K8" authorId="0" shape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comments3.xml><?xml version="1.0" encoding="utf-8"?>
<comments xmlns="http://schemas.openxmlformats.org/spreadsheetml/2006/main">
  <authors>
    <author>DGCG</author>
  </authors>
  <commentList>
    <comment ref="K7" authorId="0" shape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comments4.xml><?xml version="1.0" encoding="utf-8"?>
<comments xmlns="http://schemas.openxmlformats.org/spreadsheetml/2006/main">
  <authors>
    <author>DGCG</author>
  </authors>
  <commentList>
    <comment ref="K7" authorId="0" shape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comments5.xml><?xml version="1.0" encoding="utf-8"?>
<comments xmlns="http://schemas.openxmlformats.org/spreadsheetml/2006/main">
  <authors>
    <author>DGCG</author>
  </authors>
  <commentList>
    <comment ref="K7" authorId="0" shape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comments6.xml><?xml version="1.0" encoding="utf-8"?>
<comments xmlns="http://schemas.openxmlformats.org/spreadsheetml/2006/main">
  <authors>
    <author>DGCG</author>
  </authors>
  <commentList>
    <comment ref="L7" authorId="0" shape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comments7.xml><?xml version="1.0" encoding="utf-8"?>
<comments xmlns="http://schemas.openxmlformats.org/spreadsheetml/2006/main">
  <authors>
    <author>DGCG</author>
  </authors>
  <commentList>
    <comment ref="O7" authorId="0" shape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<sst xmlns="http://schemas.openxmlformats.org/spreadsheetml/2006/main" count="972" uniqueCount="568">
  <si>
    <t>Sector:</t>
  </si>
  <si>
    <t>Fecha:</t>
  </si>
  <si>
    <t>Ente Público: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</si>
  <si>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</si>
  <si>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</si>
  <si>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</si>
  <si>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</si>
  <si>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</si>
  <si>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</si>
  <si>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</si>
  <si>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</si>
  <si>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</si>
  <si>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</si>
  <si>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</si>
  <si>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</si>
  <si>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</si>
  <si>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</si>
  <si>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</si>
  <si>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</si>
  <si>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</si>
  <si>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</si>
  <si>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</si>
  <si>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</si>
  <si>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</si>
  <si>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</si>
  <si>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</si>
  <si>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</si>
  <si>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</si>
  <si>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</si>
  <si>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</si>
  <si>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</si>
  <si>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</si>
  <si>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</si>
  <si>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</si>
  <si>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</si>
  <si>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</si>
  <si>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</si>
  <si>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</si>
  <si>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</si>
  <si>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</si>
  <si>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</si>
  <si>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</si>
  <si>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</si>
  <si>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</si>
  <si>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</si>
  <si>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</si>
  <si>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</si>
  <si>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</si>
  <si>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</si>
  <si>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</si>
  <si>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</si>
  <si>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</si>
  <si>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</si>
  <si>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</si>
  <si>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</si>
  <si>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</si>
  <si>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</si>
  <si>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</si>
  <si>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</si>
  <si>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</si>
  <si>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</si>
  <si>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</si>
  <si>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Nombre:</t>
  </si>
  <si>
    <t>Cargo:</t>
  </si>
  <si>
    <t>Origen</t>
  </si>
  <si>
    <t>Aplicación</t>
  </si>
  <si>
    <t>Activo</t>
  </si>
  <si>
    <t>Pasivo</t>
  </si>
  <si>
    <t>EF</t>
  </si>
  <si>
    <t>ECSF</t>
  </si>
  <si>
    <t>Edo. Financiero</t>
  </si>
  <si>
    <t>Autorizó</t>
  </si>
  <si>
    <t>Elaboró</t>
  </si>
  <si>
    <t>Concepto</t>
  </si>
  <si>
    <t>Bajo protesta de decir verdad declaramos que los Estados Financieros y sus Notas son razonablemente correctos y responsabilidad del emisor</t>
  </si>
  <si>
    <t>Nombre de quien autoriza</t>
  </si>
  <si>
    <t>Cargo de quien autoriza</t>
  </si>
  <si>
    <t>Cargo de quien elabora</t>
  </si>
  <si>
    <t>Nombre de quien elabora</t>
  </si>
  <si>
    <t>INGRESOS Y OTROS BENEFICIOS</t>
  </si>
  <si>
    <t>GASTOS Y OTRAS PÉRDIDAS</t>
  </si>
  <si>
    <t>Impuestos</t>
  </si>
  <si>
    <t>Materiales y Suministros</t>
  </si>
  <si>
    <t>Contribuciones de Mejoras</t>
  </si>
  <si>
    <t>Servicios Generales</t>
  </si>
  <si>
    <t>Derechos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</si>
  <si>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</si>
  <si>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</si>
  <si>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</si>
  <si>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</si>
  <si>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</si>
  <si>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Participaciones y Aportaciones</t>
  </si>
  <si>
    <t>Transferencias a Fideicomisos, Mandatos y Contratos Análogos</t>
  </si>
  <si>
    <t>Transferencias a la Seguridad Social</t>
  </si>
  <si>
    <t>Donativos</t>
  </si>
  <si>
    <t>Otros Ingresos y Beneficios</t>
  </si>
  <si>
    <t>Transferencias al Exterior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</si>
  <si>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</si>
  <si>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</si>
  <si>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</si>
  <si>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</si>
  <si>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</si>
  <si>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</si>
  <si>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</si>
  <si>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</si>
  <si>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</si>
  <si>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</si>
  <si>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</si>
  <si>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</si>
  <si>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</si>
  <si>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</si>
  <si>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</si>
  <si>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</si>
  <si>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</si>
  <si>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Provisiones</t>
  </si>
  <si>
    <t>Otros Gastos</t>
  </si>
  <si>
    <t>Inversión Pública</t>
  </si>
  <si>
    <t>Total de Gastos y Otras Pérdidas</t>
  </si>
  <si>
    <t xml:space="preserve"> </t>
  </si>
  <si>
    <t>TOTAL</t>
  </si>
  <si>
    <t>Resultados del Ejercicio (Ahorro/Desahorro)</t>
  </si>
  <si>
    <t>Servicios Personales</t>
  </si>
  <si>
    <t>Cuotas y Aportaciones de Seguridad Social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</si>
  <si>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</si>
  <si>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</si>
  <si>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</si>
  <si>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</si>
  <si>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</si>
  <si>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</si>
  <si>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</si>
  <si>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</si>
  <si>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</si>
  <si>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</si>
  <si>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(3= 1 + 2)</t>
  </si>
  <si>
    <t>(4)</t>
  </si>
  <si>
    <t>(5)</t>
  </si>
  <si>
    <t>Productos</t>
  </si>
  <si>
    <t>Corriente</t>
  </si>
  <si>
    <t>Capital</t>
  </si>
  <si>
    <t>Aprovechamientos</t>
  </si>
  <si>
    <t>Ingresos por Ventas de Bienes y Servicios</t>
  </si>
  <si>
    <t>Transferencias, Asignaciones, Subsidios y Otras Ayudas</t>
  </si>
  <si>
    <t>Ingresos Derivados de Financiamientos</t>
  </si>
  <si>
    <t>Total</t>
  </si>
  <si>
    <t>Estado Analítico de Ingresos
Por Fuente de Financiamiento</t>
  </si>
  <si>
    <t>¹ Los ingresos excedentes se presentan para efectos de cumplimiento de la Ley General de Contabilidad Gubernamental y el importe reflejado debe ser siempre mayor a cero</t>
  </si>
  <si>
    <t>(6 = 5 - 1 )</t>
  </si>
  <si>
    <t>Egresos</t>
  </si>
  <si>
    <t>Subejercicio</t>
  </si>
  <si>
    <t>Aprobado</t>
  </si>
  <si>
    <t>Ampliaciones/ (Reducciones)</t>
  </si>
  <si>
    <t>Pagado</t>
  </si>
  <si>
    <t>3 = (1 + 2 )</t>
  </si>
  <si>
    <t>Total del Gasto</t>
  </si>
  <si>
    <t xml:space="preserve">Egresos </t>
  </si>
  <si>
    <t>Gasto Corriente</t>
  </si>
  <si>
    <t>Gasto de Capital</t>
  </si>
  <si>
    <t>Amortización de la Deuda y Disminución de Pasivos</t>
  </si>
  <si>
    <t>Remuneraciones al Personal de Carácter Transitorio</t>
  </si>
  <si>
    <t>Combustibles, Lubricantes y Aditivos</t>
  </si>
  <si>
    <t>Otros Servicios Generales</t>
  </si>
  <si>
    <t>Bienes Muebles, Inmuebles e Intangibles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</si>
  <si>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</si>
  <si>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</si>
  <si>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</si>
  <si>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</si>
  <si>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</si>
  <si>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</si>
  <si>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</si>
  <si>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</si>
  <si>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</si>
  <si>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</si>
  <si>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</si>
  <si>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</si>
  <si>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</si>
  <si>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</si>
  <si>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</si>
  <si>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</si>
  <si>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</si>
  <si>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</si>
  <si>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</si>
  <si>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</si>
  <si>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</si>
  <si>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</si>
  <si>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</si>
  <si>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</si>
  <si>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</si>
  <si>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</si>
  <si>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</si>
  <si>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Publica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</si>
  <si>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</si>
  <si>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</si>
  <si>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</si>
  <si>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</si>
  <si>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</si>
  <si>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</si>
  <si>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</si>
  <si>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</si>
  <si>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</si>
  <si>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</si>
  <si>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</si>
  <si>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</si>
  <si>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</si>
  <si>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</si>
  <si>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</si>
  <si>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</si>
  <si>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</si>
  <si>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</si>
  <si>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</si>
  <si>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</si>
  <si>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</si>
  <si>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</si>
  <si>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</si>
  <si>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</si>
  <si>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</si>
  <si>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</si>
  <si>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</si>
  <si>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</si>
  <si>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</si>
  <si>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</si>
  <si>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</si>
  <si>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</si>
  <si>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</si>
  <si>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Ingresos excedentes¹</t>
  </si>
  <si>
    <t>Mat, útiles y equipos menores tecno info</t>
  </si>
  <si>
    <t>Arrendamiento de maquinaria</t>
  </si>
  <si>
    <t>Servicios de contabilidad</t>
  </si>
  <si>
    <t>Serv. De diseño, arq, ingeniería y acts relac</t>
  </si>
  <si>
    <t>Serv. Prof., científicos y tecnicos integrales</t>
  </si>
  <si>
    <t>Servicios financieros y bancarios</t>
  </si>
  <si>
    <t>Seguros</t>
  </si>
  <si>
    <t>Impuesto sobre nómina</t>
  </si>
  <si>
    <t>Equipo de Cómputo y Tecnología de la Informac</t>
  </si>
  <si>
    <t>Cámaras Fotográficas y de Video</t>
  </si>
  <si>
    <t>Maquinaria y equipo Agropecuario</t>
  </si>
  <si>
    <t>Equipo de Comunicación y Telecomunicación</t>
  </si>
  <si>
    <t>Herramientas menores</t>
  </si>
  <si>
    <t xml:space="preserve">DIRECCIÓN GENERAL </t>
  </si>
  <si>
    <t>COORDINACIÓN ADMINISTRATIVA</t>
  </si>
  <si>
    <t>COORDINACIÓN ACADEMICA</t>
  </si>
  <si>
    <t>Servicios Básicos</t>
  </si>
  <si>
    <t>Mantenimiento de Inmueble</t>
  </si>
  <si>
    <t>Servicios de Comunicación Social</t>
  </si>
  <si>
    <t>De Transporte y Viáticos</t>
  </si>
  <si>
    <t>Servicios Oficiales</t>
  </si>
  <si>
    <t xml:space="preserve">Ente Público:      </t>
  </si>
  <si>
    <t>Comprometido</t>
  </si>
  <si>
    <t>Ejercido</t>
  </si>
  <si>
    <t>Identificación de Crédito o Instrumento</t>
  </si>
  <si>
    <t>Contratación / Colocación</t>
  </si>
  <si>
    <t>Amortización</t>
  </si>
  <si>
    <t xml:space="preserve">Endeudamiento Neto </t>
  </si>
  <si>
    <t>A</t>
  </si>
  <si>
    <t>B</t>
  </si>
  <si>
    <t>C = A - B</t>
  </si>
  <si>
    <t>Créditos Bancarios</t>
  </si>
  <si>
    <t>Total Créditos Bancarios</t>
  </si>
  <si>
    <t>Otros Instrumentos de Deuda</t>
  </si>
  <si>
    <t>Total Otros Instrumentos de Deuda</t>
  </si>
  <si>
    <t>Total de Intereses de Créditos Bancarios</t>
  </si>
  <si>
    <t>Total de Intereses de Otros Instrumentos de Deuda</t>
  </si>
  <si>
    <t>I. Ingresos Presupuestarios (I=1+2)</t>
  </si>
  <si>
    <t>II. Egresos Presupuestarios (II=3+4)</t>
  </si>
  <si>
    <t xml:space="preserve">  III. Balance Presupuestario (Superávit o Déficit) (III = I - II)</t>
  </si>
  <si>
    <t xml:space="preserve">     III. Balance presupuestario (Superávit o Déficit)</t>
  </si>
  <si>
    <t xml:space="preserve">    IV. Intereses, Comisiones y Gastos de la Deuda</t>
  </si>
  <si>
    <t xml:space="preserve"> V. Balance Primario ( Superávit o Déficit) (V= III - IV)</t>
  </si>
  <si>
    <t xml:space="preserve">    A. Financiamiento</t>
  </si>
  <si>
    <t xml:space="preserve">    B.  Amortización de la deuda</t>
  </si>
  <si>
    <t>C. Endeudamiento ó desendeudamiento (C = A - B)</t>
  </si>
  <si>
    <t>1 Los Ingresos que se presentan son los ingresos presupuestario totales sin incluir los ingresos por financiamientos. Los Ingresos del Gobierno de la Entidad Federativa corresponden a los del Poder Ejecutivo, Legislativo Judicial y Autónomos</t>
  </si>
  <si>
    <t>2 Los egresos que se presentan son los egresos presupuestarios totales sin incluir los egresos por amortización. Los egresos del Gobierno de la Entidad Federativa corresponden a los del Poder Ejecutivo, Legislativo, Judicial y Órganos Autónomos</t>
  </si>
  <si>
    <t>3 Para Ingresos se reportan los ingresos recaudados; para egresos se reportan los egresos pagados</t>
  </si>
  <si>
    <t>Fondo, Programa o Convenio</t>
  </si>
  <si>
    <t>Datos de la Cuenta Bancaria</t>
  </si>
  <si>
    <t>Institución Bancaria</t>
  </si>
  <si>
    <t>Número de Cuenta</t>
  </si>
  <si>
    <t>RELACIÓN DE CUENTAS BANCARIAS PRODUCTIVAS ESPECÍFICAS</t>
  </si>
  <si>
    <t xml:space="preserve">NOTAS A LOS ESTADOS FINANCIEROS </t>
  </si>
  <si>
    <t>ESTADO ANALÍTICO DE INGRESOS</t>
  </si>
  <si>
    <t>ESTADO ANALÍTICO DEL EJERCICIO DEL PRESUPUESTO DE EGRESOS</t>
  </si>
  <si>
    <t>CLASIFICACIÓN ADMINISTRATIVA</t>
  </si>
  <si>
    <t>CLASIFICACIÓN ECONÓMICA (POR TIPO DE GASTO)</t>
  </si>
  <si>
    <t>CLASIFICACIÓN POR OBJETO DEL GASTO (CAPÍTULO Y CONCEPTO)</t>
  </si>
  <si>
    <t>CLASIFICACIÓN FUNCIONAL (FINALIDAD Y FUNCIÓN)</t>
  </si>
  <si>
    <t>ENDEUDAMIENTO NETO</t>
  </si>
  <si>
    <t>INTERESES DE LA DEUDA</t>
  </si>
  <si>
    <t>INDICADORES DE POSTURA FISCAL</t>
  </si>
  <si>
    <t>GASTO POR CATEGORIA PROGRAMÁTICA</t>
  </si>
  <si>
    <t>UR</t>
  </si>
  <si>
    <t>PROGRAMAS Y PROYECTOS DE INVERSIÓN</t>
  </si>
  <si>
    <t>Tipo de Programas y Proyectos</t>
  </si>
  <si>
    <t>Programa o Proyecto</t>
  </si>
  <si>
    <t>Denominación</t>
  </si>
  <si>
    <t>POR FUENTE DE FINANCIAMIENTO Y FUENTE DE FINANCIAMIENTO/RUBRO</t>
  </si>
  <si>
    <t>6 = ( 3 - 5 )</t>
  </si>
  <si>
    <t>PROGRAMA DE GOBIERNO</t>
  </si>
  <si>
    <t>CATEGORÍA PROGRAMÁTICA</t>
  </si>
  <si>
    <t>INDICADORES</t>
  </si>
  <si>
    <t>METAS</t>
  </si>
  <si>
    <t>PRESUPUESTO (PESOS)</t>
  </si>
  <si>
    <t>Eje</t>
  </si>
  <si>
    <t>Estrategia Transversal</t>
  </si>
  <si>
    <t>F</t>
  </si>
  <si>
    <t>FN</t>
  </si>
  <si>
    <t>SF</t>
  </si>
  <si>
    <t>PP</t>
  </si>
  <si>
    <t xml:space="preserve">Denominación del Indicador </t>
  </si>
  <si>
    <t>Nivel</t>
  </si>
  <si>
    <t>Tipo</t>
  </si>
  <si>
    <t>Dimensión a Medir</t>
  </si>
  <si>
    <t>Frecuencia de Medición</t>
  </si>
  <si>
    <t>Unidad de Medida</t>
  </si>
  <si>
    <t>Fórmula</t>
  </si>
  <si>
    <t>Programada</t>
  </si>
  <si>
    <t>Modificada</t>
  </si>
  <si>
    <t>Alcanzada</t>
  </si>
  <si>
    <t>Porcentaje de Cumplimiento</t>
  </si>
  <si>
    <t>Porcentaje de Presupuesto</t>
  </si>
  <si>
    <t>Alc. / Prog.</t>
  </si>
  <si>
    <t>Alc. / Modif.</t>
  </si>
  <si>
    <t>Dev. / Aprob.</t>
  </si>
  <si>
    <t>Dev. / Modif.</t>
  </si>
  <si>
    <t>INDICADORES PARA RESULTADOS</t>
  </si>
  <si>
    <t>GESTION</t>
  </si>
  <si>
    <t>G0101</t>
  </si>
  <si>
    <t>ADMINISTRACION</t>
  </si>
  <si>
    <t>0101</t>
  </si>
  <si>
    <t>% Avance Financiero</t>
  </si>
  <si>
    <t>Devengado/ Aprobado</t>
  </si>
  <si>
    <t>Devengado/ Modificado</t>
  </si>
  <si>
    <t>5/1</t>
  </si>
  <si>
    <t>5/3</t>
  </si>
  <si>
    <t>No Comprendidos en las fracciones de la Ley de Ingresos causadas en</t>
  </si>
  <si>
    <t>ejercicios fiscales anteriores pendiente de liquidación o pago</t>
  </si>
  <si>
    <r>
      <t xml:space="preserve">Pagado </t>
    </r>
    <r>
      <rPr>
        <b/>
        <vertAlign val="superscript"/>
        <sz val="10"/>
        <rFont val="Arial"/>
        <family val="2"/>
      </rPr>
      <t>3</t>
    </r>
  </si>
  <si>
    <r>
      <t xml:space="preserve">     1. Ingresos del Gobierno de la Entidad Federativa </t>
    </r>
    <r>
      <rPr>
        <vertAlign val="superscript"/>
        <sz val="10"/>
        <color theme="1"/>
        <rFont val="Arial"/>
        <family val="2"/>
      </rPr>
      <t>1</t>
    </r>
  </si>
  <si>
    <r>
      <t xml:space="preserve">     2. Ingresos del Sector Paraestatal </t>
    </r>
    <r>
      <rPr>
        <vertAlign val="superscript"/>
        <sz val="10"/>
        <color theme="1"/>
        <rFont val="Arial"/>
        <family val="2"/>
      </rPr>
      <t>1</t>
    </r>
  </si>
  <si>
    <r>
      <t xml:space="preserve">        3. Egresos del Gobierno de la Entidad Federativa </t>
    </r>
    <r>
      <rPr>
        <vertAlign val="superscript"/>
        <sz val="10"/>
        <color theme="1"/>
        <rFont val="Arial"/>
        <family val="2"/>
      </rPr>
      <t>2</t>
    </r>
  </si>
  <si>
    <r>
      <t xml:space="preserve">          4. Egresos del Sector Paraestatal </t>
    </r>
    <r>
      <rPr>
        <vertAlign val="superscript"/>
        <sz val="10"/>
        <color theme="1"/>
        <rFont val="Arial"/>
        <family val="2"/>
      </rPr>
      <t>2</t>
    </r>
  </si>
  <si>
    <t>NOMBRE DE LA ENTIDAD</t>
  </si>
  <si>
    <t>Ente Público:     NOMBRE DE LA ENTIDAD</t>
  </si>
  <si>
    <t>Del 1 de Enero al 31 de Enero de 2016</t>
  </si>
  <si>
    <t>Del 01 de Enero al 31 de Enero de  2016</t>
  </si>
  <si>
    <t>Del 01 de Enero al 31 de Enero de 2016</t>
  </si>
  <si>
    <t>Del 01 Enero al 31 de Enero del 2016</t>
  </si>
  <si>
    <t>Del 1 de Enero al 31 de Enenro de 2016</t>
  </si>
  <si>
    <t>UNIVERSIDAD TECNOLÓGICA DEL NORTE DE GUANAJUATO</t>
  </si>
  <si>
    <t>I.</t>
  </si>
  <si>
    <t>ACTIVIDAD Y RESUMEN DE LAS PRINCIPALES POLÍTICAS CONTABLES.</t>
  </si>
  <si>
    <t>1.</t>
  </si>
  <si>
    <t>Actividad</t>
  </si>
  <si>
    <t>El 14 de junio de 1994,  mediante Decreto gubernativo No. 82,  publicado en el Periódico Oficial del</t>
  </si>
  <si>
    <t>Gobierno del Estado de Guanajuato,  se crea la Universidad Tecnológica del Norte de Guanajuato  -</t>
  </si>
  <si>
    <t>como organismo público descentralizado del mismo,  con personalidad jurídica y patrimonio propio;</t>
  </si>
  <si>
    <t>cuya cabeza de sector será la Secretaría de Educación Cultura y Recreación.</t>
  </si>
  <si>
    <t>La Universidad en cuestión,  se constituye como miembro del conjunto Nacional de Universidades  -</t>
  </si>
  <si>
    <t>Tecnológicas y por lo tanto adopta su proyecto educativo.</t>
  </si>
  <si>
    <t>El domicilio de la Universidad,  estará situado en el municipio de Dolores Hidalgo,  C.I.N.,  Estado -</t>
  </si>
  <si>
    <t>de Guanajuato.</t>
  </si>
  <si>
    <t>La Universidad tendrá como objeto:</t>
  </si>
  <si>
    <t>-</t>
  </si>
  <si>
    <t>Formar técnicos superiores que hayan egresado del bachillerato,  aptos para la aplicación de</t>
  </si>
  <si>
    <t>conocimientos y la solución creativa de problemas con un sentido de innovación y la incorpo-</t>
  </si>
  <si>
    <t>ración de los avances científicos y tecnológicos;</t>
  </si>
  <si>
    <t>Realizar investigación científica y tecnológica en las áreas de su competencia,  que se  tra--</t>
  </si>
  <si>
    <t>duzca en aportaciones concretas que contribuyan al mejoramiento y mayor eficiencia de la -</t>
  </si>
  <si>
    <t>producción industrial y de servicios,  y la elevación de la calidad de vida de la comunidad;</t>
  </si>
  <si>
    <t>Desarrollar programas de apoyo técnico en beneficio de la comunidad;</t>
  </si>
  <si>
    <t>Promover la cultura nacional y universal;</t>
  </si>
  <si>
    <t>Desarrollar las funciones de vinculación con los sectores público,  privado y social para la-</t>
  </si>
  <si>
    <t>consolidación del desarrollo tecnológico y social de la comunidad.</t>
  </si>
  <si>
    <t>La Universidad inició su primer generación de estudiantes,  en Septiembre de 1994.</t>
  </si>
  <si>
    <t>2.</t>
  </si>
  <si>
    <t>Las principales políticas contables y financieras son las siguientes:</t>
  </si>
  <si>
    <t>2A.</t>
  </si>
  <si>
    <t>Registro de operaciones</t>
  </si>
  <si>
    <t>El registro de las operaciones se hace al valor que tienen en el momento de realizarse.</t>
  </si>
  <si>
    <t>2B.</t>
  </si>
  <si>
    <t>Caja, bancos e inversiones</t>
  </si>
  <si>
    <t>Los intereses ganados se reconocen conforme se devengan.</t>
  </si>
  <si>
    <t>2C.</t>
  </si>
  <si>
    <t>Cuentas por cobrar a estudiantes</t>
  </si>
  <si>
    <t>Con cargo a los resultados del ejercicio se incrementa la reserva que cubra los saldos de las cuen-</t>
  </si>
  <si>
    <t>tas por cobrar que se definen como de difícil recuperación.</t>
  </si>
  <si>
    <t>2D.</t>
  </si>
  <si>
    <t>Bienes en procesos</t>
  </si>
  <si>
    <t>Los bienes en proceso que al cierre de los presentes estados financieros se encontraban en proceso</t>
  </si>
  <si>
    <t>de conclusión,  se registran conforme a los costos directos en que se van incurriendo.</t>
  </si>
  <si>
    <t>2E.</t>
  </si>
  <si>
    <t>Propiedades, mobiliario y equipo</t>
  </si>
  <si>
    <t>Estos bienes se registran al costo de donación, adquisición, construcción y traspasos vía subsidios -</t>
  </si>
  <si>
    <t>de la Coordinación General de Universidades Tecnológicas,  C A P F C E   y   S E P .</t>
  </si>
  <si>
    <t>2F.</t>
  </si>
  <si>
    <t>Patrimonio en bienes y equipos</t>
  </si>
  <si>
    <t>Todos los subsidios en bienes y equipos (activos fijos),  del  C A P F C E  y  S E P   se registran como</t>
  </si>
  <si>
    <t>aportaciones de patrimonio,  conforme a los presupuestos correspondientes de esas Entidades,    de</t>
  </si>
  <si>
    <t>igual manera sucede con el acervo bibliográfico que es donado por la Coordinación General de Uni--</t>
  </si>
  <si>
    <t>versidades Tecnológicas.</t>
  </si>
  <si>
    <t>Asimismo en este rubro se registran las adquisiciones de la  U T N G .</t>
  </si>
  <si>
    <t>II.</t>
  </si>
  <si>
    <t>EXPLICACIÓN DE LOS RUBROS DEL ESTADO DE SITUACIÓN FINANCIERA</t>
  </si>
  <si>
    <t>Este renglón refleja los valores destinados a cubrir las necesidades de efectivo y se integra</t>
  </si>
  <si>
    <t>como sigue:</t>
  </si>
  <si>
    <t>Caja</t>
  </si>
  <si>
    <t>Bancos</t>
  </si>
  <si>
    <t>BANAMEX CTA. 388-2  PAGOMATICO</t>
  </si>
  <si>
    <t>BANAMEX CTA. 32793 SAR</t>
  </si>
  <si>
    <t>BANAMEX CTA. 31797 SAR</t>
  </si>
  <si>
    <t>BANORTE CTA. 815-01057-4 SUB. FEDERAL</t>
  </si>
  <si>
    <t>BANORTE CTA. 815-01058-2 SUB. ESTATAL</t>
  </si>
  <si>
    <t>BANORTE CTA. 815-01029-9 ING. PROPIOS</t>
  </si>
  <si>
    <t>BANORTE CTA. 0102-96907-3 ING. PROPIOS</t>
  </si>
  <si>
    <t>BANORTE CTA. 815-00288-1 ING. PROPIOS</t>
  </si>
  <si>
    <t>BANORTE CTA. 815-00271-7 DEV. BECA CRÉD.</t>
  </si>
  <si>
    <t>BANORTE CTA. 0183-96128-6 CIDENG</t>
  </si>
  <si>
    <t>BANORTE CTA. 548156672 CIDENG SEC. ECONOMIA</t>
  </si>
  <si>
    <t>BANORTE CTA. 0620348168 PYME</t>
  </si>
  <si>
    <t>BANORTE CTA.- 0102-96933-2  CAU</t>
  </si>
  <si>
    <t>BANORTE CTA. 0198246325 FAM</t>
  </si>
  <si>
    <t>BANORTE CTA. 00617032346 PROMEP FIDEICOMISO</t>
  </si>
  <si>
    <t>BANORTE CTA. 0670381441 NIVEL 5A 2010</t>
  </si>
  <si>
    <t>BANORTE CTA. 0681904266</t>
  </si>
  <si>
    <t>BANORTE CTA. 818582442 PROMEP 2012</t>
  </si>
  <si>
    <t>BANORTE CTA. 0892358209</t>
  </si>
  <si>
    <t>BANORTE CTA. 0253080145 PROFOCIE</t>
  </si>
  <si>
    <t>BANORTE CTA. 0215693040 PADES</t>
  </si>
  <si>
    <t>BANORTE CTA. 0253080286</t>
  </si>
  <si>
    <t>BANORTE CTA. 0268645018 FIDE</t>
  </si>
  <si>
    <t>SANTANDER 1800002884</t>
  </si>
  <si>
    <t>Cuentas por cobrar a entidades</t>
  </si>
  <si>
    <t>Funcionarios y Empleados</t>
  </si>
  <si>
    <t>Este concepto se forma como sigue:</t>
  </si>
  <si>
    <t xml:space="preserve">     Gastos a comprobar</t>
  </si>
  <si>
    <t>OBSERVACIONES</t>
  </si>
  <si>
    <t>LIDIA GONZALEZ RODRIGUEZ</t>
  </si>
  <si>
    <t>* NOTA:</t>
  </si>
  <si>
    <t xml:space="preserve">   Funcionarios y empleados</t>
  </si>
  <si>
    <t>Becas Crédito alumnos</t>
  </si>
  <si>
    <t>Subsidio al empleo</t>
  </si>
  <si>
    <t>Deudores Diversos</t>
  </si>
  <si>
    <t>EMPLEADOS UTNG SEG. INBURSA</t>
  </si>
  <si>
    <t>Fondo Fijo</t>
  </si>
  <si>
    <t>Depósitos pendientes de identificar</t>
  </si>
  <si>
    <t>Anticipo a proveedores</t>
  </si>
  <si>
    <t>Anticipo a contratistas</t>
  </si>
  <si>
    <t>Subsidios pendientes de recibir</t>
  </si>
  <si>
    <t>Depósitos en Garantía</t>
  </si>
  <si>
    <t>Estos conceptos se detallan a continuación</t>
  </si>
  <si>
    <t>COMISION FEDERAL DE ELECTRICIDAD (CAMPUS CENTRAL)</t>
  </si>
  <si>
    <t>COPIADORAS DIGITALES</t>
  </si>
  <si>
    <t>RADIOMOVIL DIPSA</t>
  </si>
  <si>
    <t>Propiedades, mobiliarios y equipo</t>
  </si>
  <si>
    <t>Esta inversión se compone de la siguiente forma</t>
  </si>
  <si>
    <r>
      <t>*NOTA:</t>
    </r>
    <r>
      <rPr>
        <sz val="8"/>
        <rFont val="Arial"/>
        <family val="2"/>
      </rPr>
      <t xml:space="preserve"> El saldo de las cuentas de activo fijo que aparecen el balance no coinciden con los importes de la balanza de comprobación</t>
    </r>
  </si>
  <si>
    <t xml:space="preserve">             ya que el formato de balance para Gobierno del Estado no se puede modificar, por tanto a continuación aparece cada concepto</t>
  </si>
  <si>
    <t xml:space="preserve">             con el importe de su depreciación y su valor neto.</t>
  </si>
  <si>
    <t>C O N C E P T O</t>
  </si>
  <si>
    <t>INVERSIÓN</t>
  </si>
  <si>
    <t>DEPRECIACIÓN</t>
  </si>
  <si>
    <t>NETO</t>
  </si>
  <si>
    <t>TERRENOS</t>
  </si>
  <si>
    <t>EDIFICIOS NO HABITACIONALES</t>
  </si>
  <si>
    <t>CONSTRUCCIÓN EN PROCESO DE BIENES PROPIOS</t>
  </si>
  <si>
    <t>MOBILIARIO Y EQUIPO DE ADMINISTRACIÓN</t>
  </si>
  <si>
    <t>MOBILIARIO Y EQUIPO EDUCACIONAL Y RECREATIVO</t>
  </si>
  <si>
    <t>EQUIPO E INSTRUMENTAL MEDICO Y DE LABORATORIO</t>
  </si>
  <si>
    <t>EQUIPO DE TRANSPORTE</t>
  </si>
  <si>
    <t>MAQUINARIA, OTROS EQUIPOS Y HERRAMIENTAS</t>
  </si>
  <si>
    <t>COL., OBRAS DE ARTE Y OBJETOS VALIOSOS</t>
  </si>
  <si>
    <t>Suma :</t>
  </si>
  <si>
    <t>Servicios Personales por Pagar a C.P.</t>
  </si>
  <si>
    <t>SUELDOS POR PAGAR</t>
  </si>
  <si>
    <t>APORTACION PATRONAL ISSEG</t>
  </si>
  <si>
    <t>APORTACIÓN PATRONAL INFONAVIT</t>
  </si>
  <si>
    <t>APORTACION PATRONAL SAR</t>
  </si>
  <si>
    <t>Proveedores por Pagar a CP</t>
  </si>
  <si>
    <t>Este concepto se forma como sigue</t>
  </si>
  <si>
    <t>Contratistas por Obras Publicas</t>
  </si>
  <si>
    <t>AVILA CONSTRUCCIONES, S.A. DE C.V.</t>
  </si>
  <si>
    <t>Cuentas por pagar a GEG</t>
  </si>
  <si>
    <t>Retenciones y contribuciones por pagar</t>
  </si>
  <si>
    <t>Este renglón se integra a continuación</t>
  </si>
  <si>
    <t>ISR SALARIOS POR PAGAR</t>
  </si>
  <si>
    <t>ISR ASIMILADOS POR PAGAR</t>
  </si>
  <si>
    <t>ISR POR PAGAR RETENCION HONORARIOS</t>
  </si>
  <si>
    <t>CEDULAR HONORARIOS A PAGAR</t>
  </si>
  <si>
    <t>APORTACIÓN TRABAJADOR ISSEG</t>
  </si>
  <si>
    <t>IVA POR PAGAR</t>
  </si>
  <si>
    <t>IMPUESTO NOMINAS A PAGAR</t>
  </si>
  <si>
    <t>CUOTAS SINDICALES</t>
  </si>
  <si>
    <t>TIENDA DEPARTAMENTAL</t>
  </si>
  <si>
    <t>ISSEG PRESTAMOS</t>
  </si>
  <si>
    <t xml:space="preserve">ISSEG  </t>
  </si>
  <si>
    <t>OPTICAS</t>
  </si>
  <si>
    <t>DIVO 5% AL MILLAR</t>
  </si>
  <si>
    <t>CAP 2%</t>
  </si>
  <si>
    <t>Otras Cuentas por Pagar a CP</t>
  </si>
  <si>
    <t>ACREEDORES VARIOS</t>
  </si>
  <si>
    <t>TITULACIÓN TSU</t>
  </si>
  <si>
    <t>CENEVAL</t>
  </si>
  <si>
    <t>CIDENG</t>
  </si>
  <si>
    <t>SEDESOL</t>
  </si>
  <si>
    <t>RESERVA DE PRESTACIONES DE ANTIGÜEDAD</t>
  </si>
  <si>
    <t>CONCYTEG</t>
  </si>
  <si>
    <t>PROYECTO CAU</t>
  </si>
  <si>
    <t>DEPOSITO EN GARANTIA DE CAFETERIA</t>
  </si>
  <si>
    <t>MARIA ANTONIETA JIMENEZ MARTINEZ</t>
  </si>
  <si>
    <t>M. OFELIA RANGEL CAPETILLO</t>
  </si>
  <si>
    <t>DILSHAN MADAWALA DON WICKRAMAGE</t>
  </si>
  <si>
    <t>INGRESOS PENDIENTES DE CLASIFICAR</t>
  </si>
  <si>
    <t>OTROS PASIVOS CIRCULANTES</t>
  </si>
  <si>
    <t>Aportaciones en bienes y equipo</t>
  </si>
  <si>
    <t>La Universidad Tecnológica del Norte de Guanajuato,  ha recibido apoyos en bienes y equipos por-</t>
  </si>
  <si>
    <t>parte del  C A P F C E  y  S E P.  A continuación se reflejan los importes por este concepto :</t>
  </si>
  <si>
    <t>APORTACIONES</t>
  </si>
  <si>
    <t>DONACIONES DE CAPITAL</t>
  </si>
  <si>
    <t>RESULTADO DEL EJERCICIO</t>
  </si>
  <si>
    <t>RESULTADO DE EJERCICIOS ANTERIORES</t>
  </si>
  <si>
    <t>RESERVAS</t>
  </si>
  <si>
    <t>RECTOR</t>
  </si>
  <si>
    <t>DR. FERNANDO GUTIÉRREZ GODÍNEZ</t>
  </si>
  <si>
    <t>C.P. LOTH MARIANO PÉREZ CAMACHO</t>
  </si>
  <si>
    <r>
      <t xml:space="preserve">Ente Público:    </t>
    </r>
    <r>
      <rPr>
        <b/>
        <u/>
        <sz val="10"/>
        <rFont val="Arial"/>
        <family val="2"/>
      </rPr>
      <t>UNIVERSIDAD TECNOLÓGICA DEL NORTE DE GUANAJUATO</t>
    </r>
  </si>
  <si>
    <t>SUBSIDIO FEDERAL</t>
  </si>
  <si>
    <t>BANORTE</t>
  </si>
  <si>
    <t>BANORTE S.A.</t>
  </si>
  <si>
    <t>ISR ASIMILADOS A SALARIOS</t>
  </si>
  <si>
    <t>BANORTE 0409990427 PROFOCIE 2015</t>
  </si>
  <si>
    <t>GUILLERMO JASSO MENA</t>
  </si>
  <si>
    <t>INSTITUTO DE FINANCIAMIENTO E</t>
  </si>
  <si>
    <t>ACREEDORES DIVERSOS</t>
  </si>
  <si>
    <t>Secretario Administrativo de la Universidad Tecnológica del Norte de Guanajuato</t>
  </si>
  <si>
    <t>SECRETARIO ADMINISTRATIVO</t>
  </si>
  <si>
    <t>MUNICIPIO DE SAN DIEGO DE LA UNION</t>
  </si>
  <si>
    <t>HUGO FERNANDO RAMOS PADILLA</t>
  </si>
  <si>
    <t>EM/RF</t>
  </si>
  <si>
    <t>MARIO ORTIZ LANDEROS</t>
  </si>
  <si>
    <t>MUNICIPIO DE SAN JOSE ITURBIDE</t>
  </si>
  <si>
    <t>CXP POR REMANENTES</t>
  </si>
  <si>
    <t>CXP REMANENTES EN SOL. DE REFRENDO</t>
  </si>
  <si>
    <t>JAIME GRIMALDO ALONSO</t>
  </si>
  <si>
    <t>JUANA MARTHA SERNA QUINTERO</t>
  </si>
  <si>
    <t>MAGDA MIRTHALA HERNANDEZ GONZALEZ</t>
  </si>
  <si>
    <t>ALAN ANTONIO NUÑEZ RAYAS</t>
  </si>
  <si>
    <t>UNIVERSIDAD TECNOLOGICA DE MORELIA</t>
  </si>
  <si>
    <t>AL 30 DE JUNIO DE 2017</t>
  </si>
  <si>
    <t>Encargado de Rectoría de la Universidad Tecnológica del Norte de Guanajuato</t>
  </si>
  <si>
    <t xml:space="preserve">Encargado de Rectoría de la Universidad Tecnológica del Norte de Guanajuato                                                                    </t>
  </si>
  <si>
    <t>M. en C. Andrés Salvador Casillas Barajas</t>
  </si>
  <si>
    <t>MAE. Loth Mariano Pérez Camacho</t>
  </si>
  <si>
    <t>Al 31 de Marzo del 2020</t>
  </si>
  <si>
    <t>Ingresos de Gestión</t>
  </si>
  <si>
    <t>XX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</si>
  <si>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</si>
  <si>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</si>
  <si>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</si>
  <si>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</si>
  <si>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Ingresos Financieros</t>
  </si>
  <si>
    <t>Gastos de Funcionamiento</t>
  </si>
  <si>
    <t>Aumento por Insuficiencia de Estimaciones por Pérdida o Deterioro u Obsolescencia</t>
  </si>
  <si>
    <t>Inversión Pública no Capitalizable</t>
  </si>
  <si>
    <t>“Bajo protesta de decir verdad declaramos que los Estados Financieros y sus notas, son razonablemente correctos y son responsabilidad del emisor”.</t>
  </si>
  <si>
    <t>Universidad Tecnológica del Norte de Guanajuato
Estado de Actividades
Del 1 de Enero al 31 de Marzo de 2020</t>
  </si>
  <si>
    <t xml:space="preserve">                        M. en C. Andrés Salvador Casillas Barajas</t>
  </si>
  <si>
    <t>Secretario Administrativo de la Universidad</t>
  </si>
  <si>
    <t>Tecnológica del Norte de Guanajuato</t>
  </si>
  <si>
    <t xml:space="preserve">           _________________________________________________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</si>
</sst>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General_)"/>
    <numFmt numFmtId="167" formatCode="0_ ;\-0\ "/>
    <numFmt numFmtId="171" formatCode="_-[$€-2]* #,##0.00_-;\-[$€-2]* #,##0.00_-;_-[$€-2]* &quot;-&quot;??_-"/>
    <numFmt numFmtId="172" formatCode="_-* #,##0.00\ _€_-;\-* #,##0.00\ _€_-;_-* &quot;-&quot;??\ _€_-;_-@_-"/>
    <numFmt numFmtId="173" formatCode="#,##0.00_-;#,##0.00\-;&quot; &quot;"/>
  </numFmts>
  <fonts count="49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u/>
      <sz val="10"/>
      <color theme="1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rgb="FFFF0000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color theme="1"/>
      <name val="Arial"/>
      <family val="2"/>
    </font>
    <font>
      <b/>
      <sz val="8"/>
      <color indexed="8"/>
      <name val="Arial"/>
      <family val="2"/>
    </font>
    <font>
      <sz val="8"/>
      <color rgb="FF000000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theme="1"/>
      <name val="Garamond"/>
      <family val="2"/>
    </font>
    <font>
      <sz val="8"/>
      <name val="Helv"/>
    </font>
    <font>
      <b/>
      <sz val="8"/>
      <name val="Helv"/>
    </font>
    <font>
      <b/>
      <u/>
      <sz val="8"/>
      <name val="Helv"/>
    </font>
    <font>
      <u/>
      <sz val="8"/>
      <name val="Helv"/>
    </font>
    <font>
      <b/>
      <u/>
      <sz val="8"/>
      <name val="Arial"/>
      <family val="2"/>
    </font>
    <font>
      <sz val="10"/>
      <color indexed="48"/>
      <name val="Arial"/>
      <family val="2"/>
    </font>
    <font>
      <b/>
      <u val="double"/>
      <sz val="8"/>
      <name val="Arial"/>
      <family val="2"/>
    </font>
    <font>
      <b/>
      <u val="double"/>
      <sz val="8"/>
      <name val="Helv"/>
    </font>
    <font>
      <b/>
      <u/>
      <sz val="10"/>
      <name val="Arial"/>
      <family val="2"/>
    </font>
    <font>
      <sz val="10"/>
      <name val="Arial"/>
      <family val="2"/>
    </font>
    <font>
      <b/>
      <sz val="8"/>
      <color theme="0"/>
      <name val="Arial"/>
      <family val="2"/>
    </font>
    <font>
      <sz val="11"/>
      <color rgb="FF000000"/>
      <name val="Calibri"/>
      <family val="2"/>
    </font>
    <font>
      <b/>
      <sz val="11"/>
      <name val="Arial"/>
      <family val="2"/>
    </font>
    <font>
      <sz val="8"/>
      <color theme="0"/>
      <name val="Arial"/>
      <family val="2"/>
    </font>
    <font>
      <sz val="10"/>
      <color theme="1"/>
      <name val="Times New Roman"/>
      <family val="2"/>
    </font>
  </fonts>
  <fills count="1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0"/>
      </patternFill>
    </fill>
  </fills>
  <borders count="4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</borders>
  <cellStyleXfs count="403">
    <xf numFmtId="0" fontId="0" fillId="0" borderId="0"/>
    <xf numFmtId="166" fontId="3" fillId="0" borderId="0"/>
    <xf numFmtId="165" fontId="7" fillId="0" borderId="0" applyFont="0" applyFill="0" applyBorder="0" applyAlignment="0" applyProtection="0"/>
    <xf numFmtId="0" fontId="3" fillId="0" borderId="0"/>
    <xf numFmtId="0" fontId="7" fillId="0" borderId="0"/>
    <xf numFmtId="165" fontId="11" fillId="0" borderId="0" applyFont="0" applyFill="0" applyBorder="0" applyAlignment="0" applyProtection="0"/>
    <xf numFmtId="0" fontId="3" fillId="0" borderId="0"/>
    <xf numFmtId="0" fontId="8" fillId="0" borderId="0"/>
    <xf numFmtId="0" fontId="3" fillId="0" borderId="0"/>
    <xf numFmtId="9" fontId="8" fillId="0" borderId="0" applyFont="0" applyFill="0" applyBorder="0" applyAlignment="0" applyProtection="0"/>
    <xf numFmtId="171" fontId="3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7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3" fillId="0" borderId="0"/>
    <xf numFmtId="0" fontId="30" fillId="0" borderId="0" applyNumberFormat="0" applyFill="0" applyBorder="0" applyAlignment="0" applyProtection="0"/>
    <xf numFmtId="2" fontId="30" fillId="0" borderId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Protection="0">
      <alignment horizontal="center"/>
    </xf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9" borderId="45" applyNumberFormat="0" applyFont="0" applyAlignment="0" applyProtection="0"/>
    <xf numFmtId="0" fontId="30" fillId="0" borderId="46" applyNumberFormat="0" applyFill="0" applyAlignment="0" applyProtection="0"/>
    <xf numFmtId="0" fontId="30" fillId="0" borderId="46" applyNumberFormat="0" applyFill="0" applyAlignment="0" applyProtection="0"/>
    <xf numFmtId="0" fontId="30" fillId="0" borderId="46" applyNumberFormat="0" applyFill="0" applyAlignment="0" applyProtection="0"/>
    <xf numFmtId="0" fontId="30" fillId="0" borderId="46" applyNumberFormat="0" applyFill="0" applyAlignment="0" applyProtection="0"/>
    <xf numFmtId="0" fontId="30" fillId="0" borderId="46" applyNumberFormat="0" applyFill="0" applyAlignment="0" applyProtection="0"/>
    <xf numFmtId="0" fontId="30" fillId="0" borderId="46" applyNumberFormat="0" applyFill="0" applyAlignment="0" applyProtection="0"/>
    <xf numFmtId="0" fontId="30" fillId="0" borderId="46" applyNumberFormat="0" applyFill="0" applyAlignment="0" applyProtection="0"/>
    <xf numFmtId="0" fontId="30" fillId="0" borderId="46" applyNumberFormat="0" applyFill="0" applyAlignment="0" applyProtection="0"/>
    <xf numFmtId="0" fontId="30" fillId="0" borderId="46" applyNumberFormat="0" applyFill="0" applyAlignment="0" applyProtection="0"/>
    <xf numFmtId="0" fontId="30" fillId="0" borderId="46" applyNumberFormat="0" applyFill="0" applyAlignment="0" applyProtection="0"/>
    <xf numFmtId="0" fontId="30" fillId="0" borderId="46" applyNumberFormat="0" applyFill="0" applyAlignment="0" applyProtection="0"/>
    <xf numFmtId="0" fontId="30" fillId="0" borderId="46" applyNumberFormat="0" applyFill="0" applyAlignment="0" applyProtection="0"/>
    <xf numFmtId="0" fontId="30" fillId="0" borderId="46" applyNumberFormat="0" applyFill="0" applyAlignment="0" applyProtection="0"/>
    <xf numFmtId="172" fontId="11" fillId="0" borderId="0" applyFont="0" applyFill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165" fontId="3" fillId="0" borderId="0" applyFont="0" applyFill="0" applyBorder="0" applyAlignment="0" applyProtection="0"/>
    <xf numFmtId="0" fontId="7" fillId="0" borderId="0"/>
    <xf numFmtId="0" fontId="3" fillId="0" borderId="0"/>
    <xf numFmtId="165" fontId="7" fillId="0" borderId="0" applyFont="0" applyFill="0" applyBorder="0" applyAlignment="0" applyProtection="0"/>
    <xf numFmtId="0" fontId="33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7" fillId="0" borderId="0"/>
    <xf numFmtId="0" fontId="3" fillId="0" borderId="0"/>
    <xf numFmtId="0" fontId="3" fillId="0" borderId="0"/>
    <xf numFmtId="0" fontId="3" fillId="0" borderId="0"/>
    <xf numFmtId="165" fontId="7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3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6" fontId="34" fillId="0" borderId="0"/>
    <xf numFmtId="0" fontId="3" fillId="0" borderId="0"/>
    <xf numFmtId="165" fontId="7" fillId="0" borderId="0" applyFont="0" applyFill="0" applyBorder="0" applyAlignment="0" applyProtection="0"/>
    <xf numFmtId="0" fontId="43" fillId="0" borderId="0"/>
    <xf numFmtId="4" fontId="23" fillId="18" borderId="47" applyNumberFormat="0" applyProtection="0">
      <alignment horizontal="left" vertical="center" indent="1"/>
    </xf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45" fillId="0" borderId="0"/>
    <xf numFmtId="0" fontId="45" fillId="0" borderId="0"/>
    <xf numFmtId="0" fontId="7" fillId="0" borderId="0"/>
    <xf numFmtId="0" fontId="45" fillId="0" borderId="0"/>
    <xf numFmtId="0" fontId="7" fillId="0" borderId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48" fillId="0" borderId="0"/>
    <xf numFmtId="0" fontId="8" fillId="0" borderId="0"/>
  </cellStyleXfs>
  <cellXfs count="524">
    <xf numFmtId="0" fontId="0" fillId="0" borderId="0" xfId="0"/>
    <xf numFmtId="167" fontId="2" fillId="2" borderId="0" xfId="2" applyNumberFormat="1" applyFont="1" applyFill="1" applyBorder="1" applyAlignment="1">
      <alignment horizontal="center"/>
    </xf>
    <xf numFmtId="0" fontId="8" fillId="3" borderId="0" xfId="0" applyFont="1" applyFill="1" applyBorder="1" applyAlignment="1">
      <alignment vertical="top"/>
    </xf>
    <xf numFmtId="3" fontId="1" fillId="3" borderId="0" xfId="2" applyNumberFormat="1" applyFont="1" applyFill="1" applyBorder="1" applyAlignment="1">
      <alignment vertical="top"/>
    </xf>
    <xf numFmtId="0" fontId="9" fillId="3" borderId="0" xfId="0" applyFont="1" applyFill="1" applyBorder="1" applyAlignment="1">
      <alignment vertical="top"/>
    </xf>
    <xf numFmtId="0" fontId="1" fillId="4" borderId="0" xfId="0" applyFont="1" applyFill="1" applyBorder="1" applyAlignment="1">
      <alignment horizontal="right"/>
    </xf>
    <xf numFmtId="0" fontId="5" fillId="2" borderId="0" xfId="3" applyFont="1" applyFill="1" applyBorder="1" applyAlignment="1">
      <alignment horizontal="center" vertical="center"/>
    </xf>
    <xf numFmtId="0" fontId="0" fillId="0" borderId="0" xfId="0" applyFill="1"/>
    <xf numFmtId="3" fontId="1" fillId="5" borderId="0" xfId="0" applyNumberFormat="1" applyFont="1" applyFill="1" applyBorder="1" applyAlignment="1" applyProtection="1">
      <alignment vertical="top"/>
      <protection locked="0"/>
    </xf>
    <xf numFmtId="3" fontId="4" fillId="5" borderId="14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horizontal="right" vertical="top"/>
    </xf>
    <xf numFmtId="3" fontId="1" fillId="6" borderId="0" xfId="2" applyNumberFormat="1" applyFont="1" applyFill="1" applyBorder="1" applyAlignment="1" applyProtection="1">
      <alignment horizontal="right" vertical="top" wrapText="1"/>
    </xf>
    <xf numFmtId="0" fontId="8" fillId="0" borderId="0" xfId="0" applyFont="1" applyAlignment="1">
      <alignment wrapText="1"/>
    </xf>
    <xf numFmtId="14" fontId="8" fillId="0" borderId="0" xfId="0" applyNumberFormat="1" applyFont="1" applyAlignment="1">
      <alignment wrapText="1"/>
    </xf>
    <xf numFmtId="0" fontId="10" fillId="0" borderId="0" xfId="0" applyFont="1" applyFill="1"/>
    <xf numFmtId="0" fontId="8" fillId="4" borderId="0" xfId="0" applyFont="1" applyFill="1"/>
    <xf numFmtId="0" fontId="16" fillId="4" borderId="0" xfId="0" applyFont="1" applyFill="1"/>
    <xf numFmtId="0" fontId="12" fillId="4" borderId="0" xfId="3" applyFont="1" applyFill="1" applyBorder="1" applyAlignment="1">
      <alignment horizontal="center"/>
    </xf>
    <xf numFmtId="0" fontId="12" fillId="4" borderId="0" xfId="0" applyFont="1" applyFill="1" applyBorder="1" applyAlignment="1">
      <alignment horizontal="right"/>
    </xf>
    <xf numFmtId="0" fontId="12" fillId="4" borderId="0" xfId="0" applyNumberFormat="1" applyFont="1" applyFill="1" applyBorder="1" applyAlignment="1" applyProtection="1">
      <protection locked="0"/>
    </xf>
    <xf numFmtId="0" fontId="16" fillId="4" borderId="0" xfId="0" applyFont="1" applyFill="1" applyBorder="1"/>
    <xf numFmtId="0" fontId="16" fillId="4" borderId="0" xfId="0" applyFont="1" applyFill="1" applyBorder="1" applyAlignment="1">
      <alignment horizontal="center"/>
    </xf>
    <xf numFmtId="0" fontId="16" fillId="4" borderId="2" xfId="0" applyFont="1" applyFill="1" applyBorder="1"/>
    <xf numFmtId="0" fontId="16" fillId="4" borderId="4" xfId="0" applyFont="1" applyFill="1" applyBorder="1"/>
    <xf numFmtId="0" fontId="3" fillId="4" borderId="4" xfId="0" applyFont="1" applyFill="1" applyBorder="1"/>
    <xf numFmtId="0" fontId="3" fillId="4" borderId="0" xfId="0" applyFont="1" applyFill="1" applyBorder="1" applyAlignment="1" applyProtection="1">
      <alignment vertical="top" wrapText="1"/>
      <protection locked="0"/>
    </xf>
    <xf numFmtId="0" fontId="16" fillId="4" borderId="0" xfId="0" applyFont="1" applyFill="1" applyAlignment="1">
      <alignment vertical="top"/>
    </xf>
    <xf numFmtId="0" fontId="12" fillId="4" borderId="0" xfId="0" applyFont="1" applyFill="1" applyBorder="1" applyAlignment="1"/>
    <xf numFmtId="0" fontId="16" fillId="4" borderId="0" xfId="0" applyFont="1" applyFill="1" applyAlignment="1">
      <alignment horizontal="left"/>
    </xf>
    <xf numFmtId="0" fontId="16" fillId="4" borderId="0" xfId="0" applyFont="1" applyFill="1" applyBorder="1" applyAlignment="1" applyProtection="1">
      <protection locked="0"/>
    </xf>
    <xf numFmtId="165" fontId="3" fillId="4" borderId="0" xfId="2" applyFont="1" applyFill="1" applyBorder="1" applyProtection="1"/>
    <xf numFmtId="165" fontId="3" fillId="4" borderId="0" xfId="2" applyFont="1" applyFill="1" applyBorder="1" applyAlignment="1" applyProtection="1">
      <alignment vertical="top"/>
    </xf>
    <xf numFmtId="0" fontId="3" fillId="4" borderId="0" xfId="0" applyFont="1" applyFill="1"/>
    <xf numFmtId="0" fontId="16" fillId="0" borderId="0" xfId="0" applyFont="1"/>
    <xf numFmtId="0" fontId="16" fillId="0" borderId="7" xfId="0" applyFont="1" applyBorder="1"/>
    <xf numFmtId="0" fontId="16" fillId="0" borderId="8" xfId="0" applyFont="1" applyBorder="1"/>
    <xf numFmtId="0" fontId="16" fillId="0" borderId="0" xfId="0" applyFont="1" applyBorder="1"/>
    <xf numFmtId="0" fontId="16" fillId="0" borderId="2" xfId="0" applyFont="1" applyBorder="1"/>
    <xf numFmtId="0" fontId="16" fillId="0" borderId="4" xfId="0" applyFont="1" applyBorder="1"/>
    <xf numFmtId="0" fontId="16" fillId="0" borderId="5" xfId="0" applyFont="1" applyBorder="1"/>
    <xf numFmtId="0" fontId="20" fillId="0" borderId="4" xfId="0" applyFont="1" applyBorder="1"/>
    <xf numFmtId="0" fontId="16" fillId="0" borderId="0" xfId="0" applyFont="1" applyAlignment="1">
      <alignment horizontal="center"/>
    </xf>
    <xf numFmtId="0" fontId="12" fillId="4" borderId="4" xfId="0" applyFont="1" applyFill="1" applyBorder="1" applyAlignment="1"/>
    <xf numFmtId="0" fontId="12" fillId="4" borderId="4" xfId="0" applyNumberFormat="1" applyFont="1" applyFill="1" applyBorder="1" applyAlignment="1" applyProtection="1">
      <protection locked="0"/>
    </xf>
    <xf numFmtId="0" fontId="17" fillId="4" borderId="0" xfId="0" applyFont="1" applyFill="1" applyBorder="1"/>
    <xf numFmtId="0" fontId="17" fillId="4" borderId="0" xfId="0" applyFont="1" applyFill="1"/>
    <xf numFmtId="49" fontId="12" fillId="7" borderId="16" xfId="0" applyNumberFormat="1" applyFont="1" applyFill="1" applyBorder="1" applyAlignment="1">
      <alignment horizontal="center" vertical="center" wrapText="1"/>
    </xf>
    <xf numFmtId="0" fontId="16" fillId="4" borderId="18" xfId="0" applyFont="1" applyFill="1" applyBorder="1"/>
    <xf numFmtId="0" fontId="16" fillId="0" borderId="0" xfId="0" applyFont="1" applyBorder="1" applyAlignment="1"/>
    <xf numFmtId="0" fontId="12" fillId="7" borderId="0" xfId="0" applyFont="1" applyFill="1" applyBorder="1" applyAlignment="1">
      <alignment horizontal="center"/>
    </xf>
    <xf numFmtId="0" fontId="17" fillId="4" borderId="0" xfId="4" applyFont="1" applyFill="1"/>
    <xf numFmtId="0" fontId="17" fillId="4" borderId="0" xfId="4" applyFont="1" applyFill="1" applyBorder="1"/>
    <xf numFmtId="0" fontId="17" fillId="4" borderId="0" xfId="4" applyFont="1" applyFill="1" applyBorder="1" applyAlignment="1">
      <alignment horizontal="center"/>
    </xf>
    <xf numFmtId="0" fontId="17" fillId="4" borderId="4" xfId="4" applyFont="1" applyFill="1" applyBorder="1" applyAlignment="1">
      <alignment horizontal="center"/>
    </xf>
    <xf numFmtId="0" fontId="17" fillId="4" borderId="0" xfId="4" applyFont="1" applyFill="1" applyAlignment="1">
      <alignment horizontal="center"/>
    </xf>
    <xf numFmtId="0" fontId="17" fillId="4" borderId="0" xfId="4" applyFont="1" applyFill="1" applyAlignment="1"/>
    <xf numFmtId="37" fontId="12" fillId="7" borderId="16" xfId="4" applyNumberFormat="1" applyFont="1" applyFill="1" applyBorder="1" applyAlignment="1">
      <alignment horizontal="center" vertical="center"/>
    </xf>
    <xf numFmtId="37" fontId="12" fillId="7" borderId="16" xfId="4" applyNumberFormat="1" applyFont="1" applyFill="1" applyBorder="1" applyAlignment="1">
      <alignment horizontal="center" wrapText="1"/>
    </xf>
    <xf numFmtId="0" fontId="16" fillId="4" borderId="0" xfId="4" applyFont="1" applyFill="1"/>
    <xf numFmtId="0" fontId="23" fillId="4" borderId="11" xfId="4" applyFont="1" applyFill="1" applyBorder="1"/>
    <xf numFmtId="0" fontId="23" fillId="4" borderId="7" xfId="4" applyFont="1" applyFill="1" applyBorder="1"/>
    <xf numFmtId="0" fontId="23" fillId="4" borderId="8" xfId="4" applyFont="1" applyFill="1" applyBorder="1"/>
    <xf numFmtId="165" fontId="23" fillId="4" borderId="8" xfId="2" applyFont="1" applyFill="1" applyBorder="1" applyAlignment="1">
      <alignment horizontal="center"/>
    </xf>
    <xf numFmtId="165" fontId="23" fillId="4" borderId="17" xfId="2" applyFont="1" applyFill="1" applyBorder="1" applyAlignment="1">
      <alignment horizontal="center"/>
    </xf>
    <xf numFmtId="165" fontId="22" fillId="4" borderId="18" xfId="2" applyFont="1" applyFill="1" applyBorder="1" applyAlignment="1">
      <alignment vertical="center" wrapText="1"/>
    </xf>
    <xf numFmtId="0" fontId="23" fillId="4" borderId="1" xfId="4" applyFont="1" applyFill="1" applyBorder="1" applyAlignment="1">
      <alignment horizontal="center" vertical="center"/>
    </xf>
    <xf numFmtId="0" fontId="24" fillId="4" borderId="0" xfId="4" applyFont="1" applyFill="1"/>
    <xf numFmtId="0" fontId="23" fillId="4" borderId="3" xfId="4" applyFont="1" applyFill="1" applyBorder="1" applyAlignment="1">
      <alignment horizontal="center" vertical="center"/>
    </xf>
    <xf numFmtId="0" fontId="23" fillId="4" borderId="4" xfId="4" applyFont="1" applyFill="1" applyBorder="1" applyAlignment="1">
      <alignment horizontal="center" vertical="center"/>
    </xf>
    <xf numFmtId="0" fontId="23" fillId="4" borderId="5" xfId="4" applyFont="1" applyFill="1" applyBorder="1" applyAlignment="1">
      <alignment wrapText="1"/>
    </xf>
    <xf numFmtId="165" fontId="23" fillId="4" borderId="5" xfId="2" applyFont="1" applyFill="1" applyBorder="1" applyAlignment="1">
      <alignment horizontal="center"/>
    </xf>
    <xf numFmtId="165" fontId="23" fillId="4" borderId="19" xfId="2" applyFont="1" applyFill="1" applyBorder="1" applyAlignment="1">
      <alignment horizontal="center"/>
    </xf>
    <xf numFmtId="0" fontId="24" fillId="4" borderId="9" xfId="4" applyFont="1" applyFill="1" applyBorder="1" applyAlignment="1">
      <alignment horizontal="centerContinuous"/>
    </xf>
    <xf numFmtId="0" fontId="24" fillId="4" borderId="6" xfId="4" applyFont="1" applyFill="1" applyBorder="1" applyAlignment="1">
      <alignment horizontal="centerContinuous"/>
    </xf>
    <xf numFmtId="0" fontId="24" fillId="4" borderId="10" xfId="4" applyFont="1" applyFill="1" applyBorder="1" applyAlignment="1">
      <alignment horizontal="left" wrapText="1"/>
    </xf>
    <xf numFmtId="0" fontId="3" fillId="4" borderId="7" xfId="0" applyFont="1" applyFill="1" applyBorder="1" applyAlignment="1">
      <alignment vertical="top" wrapText="1"/>
    </xf>
    <xf numFmtId="165" fontId="3" fillId="4" borderId="7" xfId="2" applyFont="1" applyFill="1" applyBorder="1" applyAlignment="1">
      <alignment vertical="top" wrapText="1"/>
    </xf>
    <xf numFmtId="0" fontId="24" fillId="4" borderId="1" xfId="4" applyFont="1" applyFill="1" applyBorder="1" applyAlignment="1">
      <alignment horizontal="left"/>
    </xf>
    <xf numFmtId="0" fontId="24" fillId="4" borderId="0" xfId="4" applyFont="1" applyFill="1" applyBorder="1" applyAlignment="1">
      <alignment horizontal="left"/>
    </xf>
    <xf numFmtId="165" fontId="21" fillId="4" borderId="18" xfId="2" applyFont="1" applyFill="1" applyBorder="1" applyAlignment="1">
      <alignment vertical="center" wrapText="1"/>
    </xf>
    <xf numFmtId="0" fontId="22" fillId="4" borderId="2" xfId="0" applyFont="1" applyFill="1" applyBorder="1" applyAlignment="1">
      <alignment vertical="center" wrapText="1"/>
    </xf>
    <xf numFmtId="165" fontId="23" fillId="4" borderId="18" xfId="2" applyFont="1" applyFill="1" applyBorder="1" applyAlignment="1">
      <alignment horizontal="center"/>
    </xf>
    <xf numFmtId="0" fontId="24" fillId="4" borderId="1" xfId="4" applyFont="1" applyFill="1" applyBorder="1" applyAlignment="1">
      <alignment horizontal="center" vertical="center"/>
    </xf>
    <xf numFmtId="0" fontId="17" fillId="4" borderId="2" xfId="0" applyFont="1" applyFill="1" applyBorder="1"/>
    <xf numFmtId="165" fontId="24" fillId="4" borderId="18" xfId="2" applyFont="1" applyFill="1" applyBorder="1" applyAlignment="1">
      <alignment horizontal="center"/>
    </xf>
    <xf numFmtId="0" fontId="17" fillId="0" borderId="0" xfId="0" applyFont="1"/>
    <xf numFmtId="0" fontId="23" fillId="4" borderId="0" xfId="4" applyFont="1" applyFill="1" applyBorder="1" applyAlignment="1">
      <alignment horizontal="center" vertical="center"/>
    </xf>
    <xf numFmtId="0" fontId="12" fillId="7" borderId="16" xfId="0" applyFont="1" applyFill="1" applyBorder="1" applyAlignment="1">
      <alignment horizontal="center" vertical="center" wrapText="1"/>
    </xf>
    <xf numFmtId="0" fontId="16" fillId="4" borderId="1" xfId="0" applyFont="1" applyFill="1" applyBorder="1" applyAlignment="1">
      <alignment horizontal="justify" vertical="center" wrapText="1"/>
    </xf>
    <xf numFmtId="0" fontId="16" fillId="4" borderId="2" xfId="0" applyFont="1" applyFill="1" applyBorder="1" applyAlignment="1">
      <alignment horizontal="justify" vertical="center" wrapText="1"/>
    </xf>
    <xf numFmtId="0" fontId="16" fillId="4" borderId="18" xfId="0" applyFont="1" applyFill="1" applyBorder="1" applyAlignment="1">
      <alignment horizontal="justify" vertical="center" wrapText="1"/>
    </xf>
    <xf numFmtId="0" fontId="16" fillId="4" borderId="1" xfId="0" applyFont="1" applyFill="1" applyBorder="1" applyAlignment="1">
      <alignment horizontal="justify" vertical="top" wrapText="1"/>
    </xf>
    <xf numFmtId="165" fontId="16" fillId="4" borderId="18" xfId="2" applyFont="1" applyFill="1" applyBorder="1" applyAlignment="1">
      <alignment horizontal="right" vertical="top" wrapText="1"/>
    </xf>
    <xf numFmtId="0" fontId="16" fillId="4" borderId="2" xfId="0" applyFont="1" applyFill="1" applyBorder="1" applyAlignment="1">
      <alignment horizontal="justify" vertical="top" wrapText="1"/>
    </xf>
    <xf numFmtId="0" fontId="16" fillId="4" borderId="3" xfId="0" applyFont="1" applyFill="1" applyBorder="1" applyAlignment="1">
      <alignment horizontal="justify" vertical="top" wrapText="1"/>
    </xf>
    <xf numFmtId="0" fontId="16" fillId="4" borderId="5" xfId="0" applyFont="1" applyFill="1" applyBorder="1" applyAlignment="1">
      <alignment horizontal="justify" vertical="top" wrapText="1"/>
    </xf>
    <xf numFmtId="165" fontId="16" fillId="4" borderId="19" xfId="2" applyFont="1" applyFill="1" applyBorder="1" applyAlignment="1">
      <alignment horizontal="justify" vertical="top" wrapText="1"/>
    </xf>
    <xf numFmtId="0" fontId="17" fillId="4" borderId="3" xfId="0" applyFont="1" applyFill="1" applyBorder="1" applyAlignment="1">
      <alignment horizontal="justify" vertical="top" wrapText="1"/>
    </xf>
    <xf numFmtId="0" fontId="17" fillId="4" borderId="5" xfId="0" applyFont="1" applyFill="1" applyBorder="1" applyAlignment="1">
      <alignment horizontal="justify" vertical="top" wrapText="1"/>
    </xf>
    <xf numFmtId="165" fontId="17" fillId="4" borderId="19" xfId="2" applyFont="1" applyFill="1" applyBorder="1" applyAlignment="1">
      <alignment horizontal="right" vertical="top" wrapText="1"/>
    </xf>
    <xf numFmtId="0" fontId="16" fillId="4" borderId="11" xfId="0" applyFont="1" applyFill="1" applyBorder="1" applyAlignment="1">
      <alignment horizontal="justify" vertical="center" wrapText="1"/>
    </xf>
    <xf numFmtId="0" fontId="16" fillId="4" borderId="8" xfId="0" applyFont="1" applyFill="1" applyBorder="1" applyAlignment="1">
      <alignment horizontal="justify" vertical="center" wrapText="1"/>
    </xf>
    <xf numFmtId="165" fontId="16" fillId="4" borderId="17" xfId="2" applyFont="1" applyFill="1" applyBorder="1" applyAlignment="1">
      <alignment horizontal="justify" vertical="center" wrapText="1"/>
    </xf>
    <xf numFmtId="0" fontId="17" fillId="4" borderId="2" xfId="0" applyFont="1" applyFill="1" applyBorder="1" applyAlignment="1">
      <alignment horizontal="justify" vertical="center" wrapText="1"/>
    </xf>
    <xf numFmtId="165" fontId="16" fillId="4" borderId="18" xfId="2" applyFont="1" applyFill="1" applyBorder="1" applyAlignment="1">
      <alignment horizontal="right" vertical="center" wrapText="1"/>
    </xf>
    <xf numFmtId="0" fontId="17" fillId="4" borderId="1" xfId="0" applyFont="1" applyFill="1" applyBorder="1" applyAlignment="1">
      <alignment horizontal="justify" vertical="center" wrapText="1"/>
    </xf>
    <xf numFmtId="0" fontId="17" fillId="4" borderId="3" xfId="0" applyFont="1" applyFill="1" applyBorder="1" applyAlignment="1">
      <alignment horizontal="justify" vertical="center" wrapText="1"/>
    </xf>
    <xf numFmtId="0" fontId="17" fillId="4" borderId="5" xfId="0" applyFont="1" applyFill="1" applyBorder="1" applyAlignment="1">
      <alignment horizontal="justify" vertical="center" wrapText="1"/>
    </xf>
    <xf numFmtId="165" fontId="16" fillId="4" borderId="19" xfId="2" applyFont="1" applyFill="1" applyBorder="1" applyAlignment="1">
      <alignment horizontal="justify" vertical="center" wrapText="1"/>
    </xf>
    <xf numFmtId="165" fontId="17" fillId="4" borderId="19" xfId="2" applyFont="1" applyFill="1" applyBorder="1" applyAlignment="1">
      <alignment horizontal="right" vertical="center" wrapText="1"/>
    </xf>
    <xf numFmtId="0" fontId="19" fillId="0" borderId="0" xfId="0" applyFont="1" applyAlignment="1">
      <alignment horizontal="center"/>
    </xf>
    <xf numFmtId="165" fontId="17" fillId="4" borderId="18" xfId="2" applyFont="1" applyFill="1" applyBorder="1" applyAlignment="1">
      <alignment horizontal="right" vertical="center" wrapText="1"/>
    </xf>
    <xf numFmtId="0" fontId="22" fillId="4" borderId="1" xfId="0" applyFont="1" applyFill="1" applyBorder="1" applyAlignment="1">
      <alignment horizontal="center" vertical="center" wrapText="1"/>
    </xf>
    <xf numFmtId="0" fontId="22" fillId="4" borderId="0" xfId="0" applyFont="1" applyFill="1" applyBorder="1" applyAlignment="1">
      <alignment vertical="center" wrapText="1"/>
    </xf>
    <xf numFmtId="0" fontId="17" fillId="4" borderId="9" xfId="0" applyFont="1" applyFill="1" applyBorder="1" applyAlignment="1">
      <alignment horizontal="justify" vertical="center" wrapText="1"/>
    </xf>
    <xf numFmtId="0" fontId="17" fillId="4" borderId="10" xfId="0" applyFont="1" applyFill="1" applyBorder="1" applyAlignment="1">
      <alignment horizontal="justify" vertical="center" wrapText="1"/>
    </xf>
    <xf numFmtId="165" fontId="17" fillId="4" borderId="16" xfId="2" applyFont="1" applyFill="1" applyBorder="1" applyAlignment="1">
      <alignment vertical="center" wrapText="1"/>
    </xf>
    <xf numFmtId="0" fontId="3" fillId="0" borderId="0" xfId="0" applyFont="1" applyFill="1" applyBorder="1"/>
    <xf numFmtId="0" fontId="3" fillId="0" borderId="4" xfId="0" applyFont="1" applyFill="1" applyBorder="1"/>
    <xf numFmtId="0" fontId="3" fillId="0" borderId="0" xfId="0" applyFont="1" applyFill="1"/>
    <xf numFmtId="0" fontId="16" fillId="4" borderId="11" xfId="0" applyFont="1" applyFill="1" applyBorder="1" applyAlignment="1">
      <alignment horizontal="left" vertical="center" wrapText="1"/>
    </xf>
    <xf numFmtId="0" fontId="16" fillId="4" borderId="17" xfId="0" applyFont="1" applyFill="1" applyBorder="1" applyAlignment="1">
      <alignment horizontal="justify" vertical="center" wrapText="1"/>
    </xf>
    <xf numFmtId="165" fontId="17" fillId="4" borderId="18" xfId="0" applyNumberFormat="1" applyFont="1" applyFill="1" applyBorder="1" applyAlignment="1">
      <alignment horizontal="right" vertical="top" wrapText="1"/>
    </xf>
    <xf numFmtId="0" fontId="16" fillId="0" borderId="0" xfId="0" applyFont="1" applyAlignment="1">
      <alignment vertical="top"/>
    </xf>
    <xf numFmtId="0" fontId="16" fillId="4" borderId="1" xfId="0" applyFont="1" applyFill="1" applyBorder="1" applyAlignment="1">
      <alignment horizontal="left" vertical="top"/>
    </xf>
    <xf numFmtId="0" fontId="16" fillId="4" borderId="2" xfId="0" applyFont="1" applyFill="1" applyBorder="1" applyAlignment="1">
      <alignment horizontal="justify" vertical="top"/>
    </xf>
    <xf numFmtId="0" fontId="16" fillId="4" borderId="18" xfId="0" applyFont="1" applyFill="1" applyBorder="1" applyAlignment="1">
      <alignment horizontal="right" vertical="top" wrapText="1"/>
    </xf>
    <xf numFmtId="165" fontId="17" fillId="4" borderId="18" xfId="2" applyFont="1" applyFill="1" applyBorder="1" applyAlignment="1">
      <alignment horizontal="right" vertical="top"/>
    </xf>
    <xf numFmtId="0" fontId="17" fillId="4" borderId="0" xfId="0" applyFont="1" applyFill="1" applyAlignment="1">
      <alignment vertical="top"/>
    </xf>
    <xf numFmtId="0" fontId="17" fillId="4" borderId="18" xfId="0" applyFont="1" applyFill="1" applyBorder="1" applyAlignment="1">
      <alignment horizontal="right" vertical="top" wrapText="1"/>
    </xf>
    <xf numFmtId="0" fontId="17" fillId="0" borderId="0" xfId="0" applyFont="1" applyAlignment="1">
      <alignment vertical="top"/>
    </xf>
    <xf numFmtId="0" fontId="16" fillId="4" borderId="18" xfId="0" applyFont="1" applyFill="1" applyBorder="1" applyAlignment="1">
      <alignment horizontal="right" vertical="top"/>
    </xf>
    <xf numFmtId="165" fontId="16" fillId="4" borderId="18" xfId="2" applyFont="1" applyFill="1" applyBorder="1" applyAlignment="1">
      <alignment horizontal="right" vertical="top"/>
    </xf>
    <xf numFmtId="0" fontId="16" fillId="4" borderId="3" xfId="0" applyFont="1" applyFill="1" applyBorder="1" applyAlignment="1">
      <alignment horizontal="left" vertical="top"/>
    </xf>
    <xf numFmtId="0" fontId="16" fillId="4" borderId="5" xfId="0" applyFont="1" applyFill="1" applyBorder="1" applyAlignment="1">
      <alignment vertical="top"/>
    </xf>
    <xf numFmtId="165" fontId="16" fillId="4" borderId="19" xfId="2" applyFont="1" applyFill="1" applyBorder="1" applyAlignment="1">
      <alignment horizontal="right" vertical="top"/>
    </xf>
    <xf numFmtId="0" fontId="17" fillId="4" borderId="3" xfId="0" applyFont="1" applyFill="1" applyBorder="1" applyAlignment="1">
      <alignment horizontal="left" vertical="top"/>
    </xf>
    <xf numFmtId="0" fontId="17" fillId="4" borderId="5" xfId="0" applyFont="1" applyFill="1" applyBorder="1" applyAlignment="1">
      <alignment vertical="top"/>
    </xf>
    <xf numFmtId="165" fontId="17" fillId="4" borderId="19" xfId="2" applyFont="1" applyFill="1" applyBorder="1" applyAlignment="1">
      <alignment horizontal="right" vertical="top"/>
    </xf>
    <xf numFmtId="0" fontId="25" fillId="0" borderId="0" xfId="0" applyFont="1" applyAlignment="1">
      <alignment horizontal="center"/>
    </xf>
    <xf numFmtId="0" fontId="16" fillId="0" borderId="0" xfId="0" applyFont="1" applyAlignment="1">
      <alignment horizontal="left"/>
    </xf>
    <xf numFmtId="0" fontId="12" fillId="8" borderId="16" xfId="0" applyFont="1" applyFill="1" applyBorder="1" applyAlignment="1">
      <alignment horizontal="center"/>
    </xf>
    <xf numFmtId="0" fontId="16" fillId="4" borderId="16" xfId="0" applyFont="1" applyFill="1" applyBorder="1"/>
    <xf numFmtId="0" fontId="18" fillId="4" borderId="16" xfId="0" applyFont="1" applyFill="1" applyBorder="1"/>
    <xf numFmtId="0" fontId="16" fillId="4" borderId="16" xfId="0" applyFont="1" applyFill="1" applyBorder="1" applyAlignment="1">
      <alignment horizontal="center"/>
    </xf>
    <xf numFmtId="0" fontId="16" fillId="4" borderId="19" xfId="0" applyFont="1" applyFill="1" applyBorder="1" applyAlignment="1">
      <alignment horizontal="center"/>
    </xf>
    <xf numFmtId="0" fontId="16" fillId="4" borderId="16" xfId="0" applyFont="1" applyFill="1" applyBorder="1" applyAlignment="1">
      <alignment horizontal="right"/>
    </xf>
    <xf numFmtId="0" fontId="16" fillId="0" borderId="7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2" fillId="4" borderId="4" xfId="0" applyFont="1" applyFill="1" applyBorder="1" applyAlignment="1">
      <alignment horizontal="left"/>
    </xf>
    <xf numFmtId="0" fontId="12" fillId="8" borderId="16" xfId="0" applyFont="1" applyFill="1" applyBorder="1" applyAlignment="1">
      <alignment horizontal="center" vertical="center" wrapText="1"/>
    </xf>
    <xf numFmtId="0" fontId="16" fillId="4" borderId="21" xfId="0" applyFont="1" applyFill="1" applyBorder="1" applyAlignment="1">
      <alignment horizontal="justify" vertical="center" wrapText="1"/>
    </xf>
    <xf numFmtId="0" fontId="17" fillId="4" borderId="22" xfId="0" applyFont="1" applyFill="1" applyBorder="1" applyAlignment="1">
      <alignment horizontal="justify" vertical="center" wrapText="1"/>
    </xf>
    <xf numFmtId="0" fontId="16" fillId="4" borderId="23" xfId="0" applyFont="1" applyFill="1" applyBorder="1" applyAlignment="1">
      <alignment horizontal="right" vertical="center" wrapText="1"/>
    </xf>
    <xf numFmtId="0" fontId="16" fillId="4" borderId="27" xfId="0" applyFont="1" applyFill="1" applyBorder="1" applyAlignment="1">
      <alignment horizontal="right" vertical="center" wrapText="1"/>
    </xf>
    <xf numFmtId="0" fontId="16" fillId="4" borderId="28" xfId="0" applyFont="1" applyFill="1" applyBorder="1" applyAlignment="1">
      <alignment horizontal="right" vertical="center" wrapText="1"/>
    </xf>
    <xf numFmtId="0" fontId="16" fillId="4" borderId="29" xfId="0" applyFont="1" applyFill="1" applyBorder="1" applyAlignment="1">
      <alignment horizontal="right" vertical="center" wrapText="1"/>
    </xf>
    <xf numFmtId="0" fontId="16" fillId="4" borderId="0" xfId="0" applyFont="1" applyFill="1" applyBorder="1" applyAlignment="1">
      <alignment horizontal="right" vertical="center" wrapText="1"/>
    </xf>
    <xf numFmtId="0" fontId="16" fillId="4" borderId="30" xfId="0" applyFont="1" applyFill="1" applyBorder="1" applyAlignment="1">
      <alignment horizontal="right" vertical="center" wrapText="1"/>
    </xf>
    <xf numFmtId="0" fontId="17" fillId="4" borderId="21" xfId="0" applyFont="1" applyFill="1" applyBorder="1" applyAlignment="1">
      <alignment horizontal="justify" vertical="center" wrapText="1"/>
    </xf>
    <xf numFmtId="0" fontId="16" fillId="4" borderId="36" xfId="0" applyFont="1" applyFill="1" applyBorder="1" applyAlignment="1">
      <alignment horizontal="right" vertical="center" wrapText="1"/>
    </xf>
    <xf numFmtId="0" fontId="16" fillId="4" borderId="37" xfId="0" applyFont="1" applyFill="1" applyBorder="1" applyAlignment="1">
      <alignment horizontal="right" vertical="center" wrapText="1"/>
    </xf>
    <xf numFmtId="0" fontId="16" fillId="4" borderId="31" xfId="0" applyFont="1" applyFill="1" applyBorder="1" applyAlignment="1">
      <alignment horizontal="justify" vertical="center" wrapText="1"/>
    </xf>
    <xf numFmtId="0" fontId="17" fillId="4" borderId="32" xfId="0" applyFont="1" applyFill="1" applyBorder="1" applyAlignment="1">
      <alignment horizontal="justify" vertical="center" wrapText="1"/>
    </xf>
    <xf numFmtId="0" fontId="16" fillId="4" borderId="33" xfId="0" applyFont="1" applyFill="1" applyBorder="1" applyAlignment="1">
      <alignment horizontal="right" vertical="center" wrapText="1"/>
    </xf>
    <xf numFmtId="0" fontId="16" fillId="4" borderId="34" xfId="0" applyFont="1" applyFill="1" applyBorder="1" applyAlignment="1">
      <alignment horizontal="right" vertical="center" wrapText="1"/>
    </xf>
    <xf numFmtId="0" fontId="12" fillId="8" borderId="25" xfId="0" applyFont="1" applyFill="1" applyBorder="1" applyAlignment="1">
      <alignment horizontal="center" vertical="center" wrapText="1"/>
    </xf>
    <xf numFmtId="0" fontId="12" fillId="8" borderId="35" xfId="0" applyFont="1" applyFill="1" applyBorder="1" applyAlignment="1">
      <alignment horizontal="center" vertical="center" wrapText="1"/>
    </xf>
    <xf numFmtId="0" fontId="16" fillId="4" borderId="24" xfId="0" applyFont="1" applyFill="1" applyBorder="1" applyAlignment="1">
      <alignment horizontal="justify" vertical="center" wrapText="1"/>
    </xf>
    <xf numFmtId="0" fontId="16" fillId="4" borderId="28" xfId="0" applyFont="1" applyFill="1" applyBorder="1" applyAlignment="1">
      <alignment horizontal="justify" vertical="center" wrapText="1"/>
    </xf>
    <xf numFmtId="0" fontId="16" fillId="4" borderId="29" xfId="0" applyFont="1" applyFill="1" applyBorder="1" applyAlignment="1">
      <alignment horizontal="justify" vertical="center" wrapText="1"/>
    </xf>
    <xf numFmtId="0" fontId="16" fillId="4" borderId="20" xfId="0" applyFont="1" applyFill="1" applyBorder="1" applyAlignment="1">
      <alignment horizontal="justify" vertical="center" wrapText="1"/>
    </xf>
    <xf numFmtId="0" fontId="16" fillId="4" borderId="0" xfId="0" applyFont="1" applyFill="1" applyBorder="1" applyAlignment="1">
      <alignment horizontal="justify" vertical="center" wrapText="1"/>
    </xf>
    <xf numFmtId="0" fontId="17" fillId="4" borderId="31" xfId="0" applyFont="1" applyFill="1" applyBorder="1" applyAlignment="1">
      <alignment horizontal="justify" vertical="center" wrapText="1"/>
    </xf>
    <xf numFmtId="0" fontId="17" fillId="4" borderId="36" xfId="0" applyFont="1" applyFill="1" applyBorder="1" applyAlignment="1">
      <alignment horizontal="justify" vertical="center" wrapText="1"/>
    </xf>
    <xf numFmtId="0" fontId="17" fillId="4" borderId="33" xfId="0" applyFont="1" applyFill="1" applyBorder="1" applyAlignment="1">
      <alignment horizontal="right" vertical="center" wrapText="1"/>
    </xf>
    <xf numFmtId="0" fontId="17" fillId="4" borderId="34" xfId="0" applyFont="1" applyFill="1" applyBorder="1" applyAlignment="1">
      <alignment horizontal="right" vertical="center" wrapText="1"/>
    </xf>
    <xf numFmtId="0" fontId="12" fillId="8" borderId="23" xfId="0" applyFont="1" applyFill="1" applyBorder="1" applyAlignment="1">
      <alignment horizontal="center" vertical="center" wrapText="1"/>
    </xf>
    <xf numFmtId="0" fontId="12" fillId="8" borderId="27" xfId="0" applyFont="1" applyFill="1" applyBorder="1" applyAlignment="1">
      <alignment horizontal="center" vertical="center" wrapText="1"/>
    </xf>
    <xf numFmtId="0" fontId="17" fillId="4" borderId="0" xfId="0" applyFont="1" applyFill="1" applyBorder="1" applyAlignment="1">
      <alignment horizontal="justify" vertical="center" wrapText="1"/>
    </xf>
    <xf numFmtId="0" fontId="17" fillId="4" borderId="23" xfId="0" applyFont="1" applyFill="1" applyBorder="1" applyAlignment="1">
      <alignment horizontal="right" vertical="center" wrapText="1"/>
    </xf>
    <xf numFmtId="0" fontId="17" fillId="4" borderId="27" xfId="0" applyFont="1" applyFill="1" applyBorder="1" applyAlignment="1">
      <alignment horizontal="right" vertical="center" wrapText="1"/>
    </xf>
    <xf numFmtId="0" fontId="16" fillId="4" borderId="2" xfId="0" applyFont="1" applyFill="1" applyBorder="1" applyAlignment="1">
      <alignment horizontal="right" vertical="center" wrapText="1"/>
    </xf>
    <xf numFmtId="0" fontId="16" fillId="4" borderId="18" xfId="0" applyFont="1" applyFill="1" applyBorder="1" applyAlignment="1">
      <alignment horizontal="right" vertical="center" wrapText="1"/>
    </xf>
    <xf numFmtId="165" fontId="17" fillId="4" borderId="2" xfId="0" applyNumberFormat="1" applyFont="1" applyFill="1" applyBorder="1" applyAlignment="1">
      <alignment horizontal="right" vertical="center" wrapText="1"/>
    </xf>
    <xf numFmtId="0" fontId="17" fillId="4" borderId="2" xfId="0" applyFont="1" applyFill="1" applyBorder="1" applyAlignment="1">
      <alignment horizontal="right" vertical="center" wrapText="1"/>
    </xf>
    <xf numFmtId="0" fontId="17" fillId="4" borderId="18" xfId="0" applyFont="1" applyFill="1" applyBorder="1" applyAlignment="1">
      <alignment horizontal="right" vertical="center" wrapText="1"/>
    </xf>
    <xf numFmtId="0" fontId="16" fillId="4" borderId="3" xfId="0" applyFont="1" applyFill="1" applyBorder="1" applyAlignment="1">
      <alignment horizontal="justify" vertical="center" wrapText="1"/>
    </xf>
    <xf numFmtId="0" fontId="16" fillId="4" borderId="4" xfId="0" applyFont="1" applyFill="1" applyBorder="1" applyAlignment="1">
      <alignment horizontal="justify" vertical="center" wrapText="1"/>
    </xf>
    <xf numFmtId="0" fontId="16" fillId="4" borderId="5" xfId="0" applyFont="1" applyFill="1" applyBorder="1" applyAlignment="1">
      <alignment horizontal="justify" vertical="center" wrapText="1"/>
    </xf>
    <xf numFmtId="0" fontId="16" fillId="4" borderId="5" xfId="0" applyFont="1" applyFill="1" applyBorder="1" applyAlignment="1">
      <alignment horizontal="right" vertical="center" wrapText="1"/>
    </xf>
    <xf numFmtId="0" fontId="16" fillId="4" borderId="19" xfId="0" applyFont="1" applyFill="1" applyBorder="1" applyAlignment="1">
      <alignment horizontal="right" vertical="center" wrapText="1"/>
    </xf>
    <xf numFmtId="0" fontId="17" fillId="4" borderId="19" xfId="0" applyFont="1" applyFill="1" applyBorder="1" applyAlignment="1">
      <alignment horizontal="right" vertical="center" wrapText="1"/>
    </xf>
    <xf numFmtId="0" fontId="12" fillId="7" borderId="17" xfId="0" applyFont="1" applyFill="1" applyBorder="1" applyAlignment="1">
      <alignment horizontal="center" vertical="center" wrapText="1"/>
    </xf>
    <xf numFmtId="0" fontId="12" fillId="7" borderId="18" xfId="0" applyFont="1" applyFill="1" applyBorder="1" applyAlignment="1">
      <alignment horizontal="center" vertical="center" wrapText="1"/>
    </xf>
    <xf numFmtId="0" fontId="17" fillId="7" borderId="16" xfId="0" applyFont="1" applyFill="1" applyBorder="1" applyAlignment="1">
      <alignment horizontal="center" wrapText="1"/>
    </xf>
    <xf numFmtId="0" fontId="12" fillId="7" borderId="19" xfId="0" applyFont="1" applyFill="1" applyBorder="1" applyAlignment="1">
      <alignment horizontal="center" vertical="center" wrapText="1"/>
    </xf>
    <xf numFmtId="0" fontId="16" fillId="0" borderId="18" xfId="0" applyFont="1" applyBorder="1"/>
    <xf numFmtId="165" fontId="17" fillId="4" borderId="18" xfId="0" applyNumberFormat="1" applyFont="1" applyFill="1" applyBorder="1" applyAlignment="1">
      <alignment horizontal="right" vertical="center" wrapText="1"/>
    </xf>
    <xf numFmtId="9" fontId="16" fillId="4" borderId="18" xfId="20" applyFont="1" applyFill="1" applyBorder="1"/>
    <xf numFmtId="9" fontId="16" fillId="0" borderId="18" xfId="20" applyFont="1" applyBorder="1"/>
    <xf numFmtId="49" fontId="16" fillId="4" borderId="18" xfId="0" applyNumberFormat="1" applyFont="1" applyFill="1" applyBorder="1" applyAlignment="1">
      <alignment horizontal="right" vertical="center" wrapText="1"/>
    </xf>
    <xf numFmtId="0" fontId="12" fillId="7" borderId="17" xfId="21" applyFont="1" applyFill="1" applyBorder="1" applyAlignment="1">
      <alignment horizontal="center" vertical="center" wrapText="1"/>
    </xf>
    <xf numFmtId="0" fontId="12" fillId="7" borderId="16" xfId="21" applyFont="1" applyFill="1" applyBorder="1" applyAlignment="1">
      <alignment horizontal="center" vertical="center" wrapText="1"/>
    </xf>
    <xf numFmtId="0" fontId="16" fillId="4" borderId="11" xfId="0" applyFont="1" applyFill="1" applyBorder="1" applyAlignment="1">
      <alignment vertical="center" wrapText="1"/>
    </xf>
    <xf numFmtId="0" fontId="16" fillId="4" borderId="7" xfId="0" applyFont="1" applyFill="1" applyBorder="1" applyAlignment="1">
      <alignment vertical="center" wrapText="1"/>
    </xf>
    <xf numFmtId="0" fontId="16" fillId="4" borderId="17" xfId="0" applyFont="1" applyFill="1" applyBorder="1" applyAlignment="1">
      <alignment vertical="center" wrapText="1"/>
    </xf>
    <xf numFmtId="0" fontId="16" fillId="4" borderId="1" xfId="0" applyFont="1" applyFill="1" applyBorder="1" applyAlignment="1">
      <alignment horizontal="right" vertical="center" wrapText="1"/>
    </xf>
    <xf numFmtId="0" fontId="16" fillId="4" borderId="11" xfId="0" applyFont="1" applyFill="1" applyBorder="1" applyAlignment="1">
      <alignment horizontal="right" vertical="center" wrapText="1"/>
    </xf>
    <xf numFmtId="0" fontId="16" fillId="4" borderId="7" xfId="0" applyFont="1" applyFill="1" applyBorder="1" applyAlignment="1">
      <alignment horizontal="right" vertical="center" wrapText="1"/>
    </xf>
    <xf numFmtId="0" fontId="16" fillId="4" borderId="8" xfId="0" applyFont="1" applyFill="1" applyBorder="1" applyAlignment="1">
      <alignment horizontal="right" vertical="center" wrapText="1"/>
    </xf>
    <xf numFmtId="0" fontId="16" fillId="4" borderId="7" xfId="0" applyFont="1" applyFill="1" applyBorder="1"/>
    <xf numFmtId="0" fontId="16" fillId="4" borderId="1" xfId="0" applyFont="1" applyFill="1" applyBorder="1" applyAlignment="1">
      <alignment vertical="center" wrapText="1"/>
    </xf>
    <xf numFmtId="0" fontId="16" fillId="4" borderId="0" xfId="0" applyFont="1" applyFill="1" applyBorder="1" applyAlignment="1">
      <alignment vertical="center" wrapText="1"/>
    </xf>
    <xf numFmtId="0" fontId="16" fillId="4" borderId="18" xfId="0" applyFont="1" applyFill="1" applyBorder="1" applyAlignment="1">
      <alignment vertical="center" wrapText="1"/>
    </xf>
    <xf numFmtId="165" fontId="17" fillId="4" borderId="1" xfId="0" applyNumberFormat="1" applyFont="1" applyFill="1" applyBorder="1" applyAlignment="1">
      <alignment horizontal="right" vertical="center" wrapText="1"/>
    </xf>
    <xf numFmtId="165" fontId="17" fillId="4" borderId="0" xfId="0" applyNumberFormat="1" applyFont="1" applyFill="1" applyBorder="1" applyAlignment="1">
      <alignment horizontal="right" vertical="center" wrapText="1"/>
    </xf>
    <xf numFmtId="165" fontId="16" fillId="4" borderId="1" xfId="2" applyFont="1" applyFill="1" applyBorder="1" applyAlignment="1">
      <alignment horizontal="right" vertical="top" wrapText="1"/>
    </xf>
    <xf numFmtId="165" fontId="16" fillId="4" borderId="0" xfId="2" applyFont="1" applyFill="1" applyBorder="1" applyAlignment="1">
      <alignment horizontal="right" vertical="top" wrapText="1"/>
    </xf>
    <xf numFmtId="165" fontId="16" fillId="4" borderId="2" xfId="2" applyFont="1" applyFill="1" applyBorder="1" applyAlignment="1">
      <alignment horizontal="right" vertical="top" wrapText="1"/>
    </xf>
    <xf numFmtId="0" fontId="17" fillId="4" borderId="1" xfId="0" applyFont="1" applyFill="1" applyBorder="1" applyAlignment="1">
      <alignment horizontal="right" vertical="center" wrapText="1"/>
    </xf>
    <xf numFmtId="0" fontId="17" fillId="4" borderId="0" xfId="0" applyFont="1" applyFill="1" applyBorder="1" applyAlignment="1">
      <alignment horizontal="right" vertical="center" wrapText="1"/>
    </xf>
    <xf numFmtId="0" fontId="16" fillId="4" borderId="3" xfId="0" applyFont="1" applyFill="1" applyBorder="1" applyAlignment="1">
      <alignment vertical="center" wrapText="1"/>
    </xf>
    <xf numFmtId="0" fontId="16" fillId="4" borderId="4" xfId="0" applyFont="1" applyFill="1" applyBorder="1" applyAlignment="1">
      <alignment vertical="center" wrapText="1"/>
    </xf>
    <xf numFmtId="0" fontId="16" fillId="4" borderId="19" xfId="0" applyFont="1" applyFill="1" applyBorder="1" applyAlignment="1">
      <alignment vertical="center" wrapText="1"/>
    </xf>
    <xf numFmtId="0" fontId="16" fillId="4" borderId="3" xfId="0" applyFont="1" applyFill="1" applyBorder="1" applyAlignment="1">
      <alignment horizontal="right" vertical="center" wrapText="1"/>
    </xf>
    <xf numFmtId="0" fontId="16" fillId="4" borderId="4" xfId="0" applyFont="1" applyFill="1" applyBorder="1" applyAlignment="1">
      <alignment horizontal="right" vertical="center" wrapText="1"/>
    </xf>
    <xf numFmtId="0" fontId="17" fillId="4" borderId="19" xfId="0" applyFont="1" applyFill="1" applyBorder="1"/>
    <xf numFmtId="0" fontId="17" fillId="0" borderId="3" xfId="0" applyFont="1" applyBorder="1"/>
    <xf numFmtId="0" fontId="17" fillId="0" borderId="19" xfId="0" applyFont="1" applyBorder="1"/>
    <xf numFmtId="0" fontId="17" fillId="0" borderId="4" xfId="0" applyFont="1" applyBorder="1"/>
    <xf numFmtId="0" fontId="17" fillId="0" borderId="16" xfId="0" applyFont="1" applyBorder="1"/>
    <xf numFmtId="0" fontId="17" fillId="3" borderId="40" xfId="0" applyFont="1" applyFill="1" applyBorder="1" applyAlignment="1">
      <alignment horizontal="center" vertical="center" wrapText="1"/>
    </xf>
    <xf numFmtId="0" fontId="17" fillId="3" borderId="41" xfId="0" applyFont="1" applyFill="1" applyBorder="1" applyAlignment="1">
      <alignment horizontal="center" vertical="center" wrapText="1"/>
    </xf>
    <xf numFmtId="0" fontId="16" fillId="4" borderId="20" xfId="0" applyFont="1" applyFill="1" applyBorder="1" applyAlignment="1">
      <alignment horizontal="center" vertical="center" wrapText="1"/>
    </xf>
    <xf numFmtId="0" fontId="16" fillId="4" borderId="0" xfId="0" applyFont="1" applyFill="1" applyBorder="1" applyAlignment="1">
      <alignment horizontal="center" vertical="center" wrapText="1"/>
    </xf>
    <xf numFmtId="0" fontId="16" fillId="4" borderId="30" xfId="0" applyFont="1" applyFill="1" applyBorder="1" applyAlignment="1">
      <alignment horizontal="center" vertical="center" wrapText="1"/>
    </xf>
    <xf numFmtId="0" fontId="16" fillId="4" borderId="30" xfId="0" applyFont="1" applyFill="1" applyBorder="1" applyAlignment="1">
      <alignment horizontal="justify" vertical="center" wrapText="1"/>
    </xf>
    <xf numFmtId="0" fontId="16" fillId="4" borderId="36" xfId="0" applyFont="1" applyFill="1" applyBorder="1" applyAlignment="1">
      <alignment horizontal="justify" vertical="center" wrapText="1"/>
    </xf>
    <xf numFmtId="0" fontId="16" fillId="4" borderId="37" xfId="0" applyFont="1" applyFill="1" applyBorder="1" applyAlignment="1">
      <alignment horizontal="justify" vertical="center" wrapText="1"/>
    </xf>
    <xf numFmtId="0" fontId="28" fillId="4" borderId="9" xfId="4" applyFont="1" applyFill="1" applyBorder="1" applyAlignment="1">
      <alignment horizontal="centerContinuous"/>
    </xf>
    <xf numFmtId="0" fontId="28" fillId="4" borderId="6" xfId="4" applyFont="1" applyFill="1" applyBorder="1" applyAlignment="1">
      <alignment horizontal="centerContinuous"/>
    </xf>
    <xf numFmtId="0" fontId="28" fillId="4" borderId="10" xfId="4" applyFont="1" applyFill="1" applyBorder="1" applyAlignment="1">
      <alignment horizontal="left" wrapText="1" indent="1"/>
    </xf>
    <xf numFmtId="165" fontId="29" fillId="4" borderId="16" xfId="2" applyFont="1" applyFill="1" applyBorder="1" applyAlignment="1">
      <alignment vertical="center" wrapText="1"/>
    </xf>
    <xf numFmtId="165" fontId="29" fillId="4" borderId="18" xfId="2" applyFont="1" applyFill="1" applyBorder="1" applyAlignment="1">
      <alignment vertical="center" wrapText="1"/>
    </xf>
    <xf numFmtId="0" fontId="8" fillId="0" borderId="0" xfId="0" applyFont="1"/>
    <xf numFmtId="165" fontId="1" fillId="4" borderId="7" xfId="2" applyFont="1" applyFill="1" applyBorder="1" applyAlignment="1">
      <alignment vertical="top" wrapText="1"/>
    </xf>
    <xf numFmtId="166" fontId="1" fillId="0" borderId="24" xfId="246" applyFont="1" applyBorder="1"/>
    <xf numFmtId="166" fontId="1" fillId="0" borderId="28" xfId="246" applyFont="1" applyBorder="1"/>
    <xf numFmtId="166" fontId="1" fillId="0" borderId="29" xfId="246" applyFont="1" applyBorder="1"/>
    <xf numFmtId="165" fontId="1" fillId="0" borderId="0" xfId="246" applyNumberFormat="1" applyFont="1"/>
    <xf numFmtId="166" fontId="1" fillId="0" borderId="0" xfId="246" applyFont="1"/>
    <xf numFmtId="166" fontId="1" fillId="0" borderId="20" xfId="246" applyFont="1" applyBorder="1"/>
    <xf numFmtId="166" fontId="1" fillId="0" borderId="0" xfId="246" applyFont="1" applyBorder="1"/>
    <xf numFmtId="166" fontId="1" fillId="0" borderId="30" xfId="246" applyFont="1" applyBorder="1"/>
    <xf numFmtId="166" fontId="1" fillId="0" borderId="20" xfId="246" applyFont="1" applyBorder="1" applyAlignment="1">
      <alignment horizontal="center"/>
    </xf>
    <xf numFmtId="166" fontId="1" fillId="0" borderId="0" xfId="246" applyFont="1" applyBorder="1" applyAlignment="1">
      <alignment horizontal="center"/>
    </xf>
    <xf numFmtId="166" fontId="1" fillId="0" borderId="30" xfId="246" applyFont="1" applyBorder="1" applyAlignment="1">
      <alignment horizontal="center"/>
    </xf>
    <xf numFmtId="166" fontId="35" fillId="0" borderId="20" xfId="246" applyNumberFormat="1" applyFont="1" applyBorder="1" applyAlignment="1" applyProtection="1">
      <alignment horizontal="left"/>
    </xf>
    <xf numFmtId="166" fontId="36" fillId="0" borderId="0" xfId="246" applyNumberFormat="1" applyFont="1" applyBorder="1" applyAlignment="1" applyProtection="1">
      <alignment horizontal="left"/>
    </xf>
    <xf numFmtId="166" fontId="34" fillId="0" borderId="0" xfId="246" applyFont="1" applyBorder="1"/>
    <xf numFmtId="166" fontId="34" fillId="0" borderId="30" xfId="246" applyFont="1" applyBorder="1"/>
    <xf numFmtId="165" fontId="34" fillId="0" borderId="0" xfId="246" applyNumberFormat="1" applyFont="1" applyBorder="1"/>
    <xf numFmtId="3" fontId="34" fillId="0" borderId="0" xfId="246" applyNumberFormat="1" applyFont="1" applyBorder="1"/>
    <xf numFmtId="166" fontId="34" fillId="0" borderId="20" xfId="246" applyFont="1" applyBorder="1"/>
    <xf numFmtId="37" fontId="34" fillId="0" borderId="0" xfId="246" applyNumberFormat="1" applyFont="1" applyBorder="1" applyProtection="1"/>
    <xf numFmtId="166" fontId="34" fillId="0" borderId="0" xfId="246" applyNumberFormat="1" applyFont="1" applyBorder="1" applyAlignment="1" applyProtection="1">
      <alignment horizontal="left"/>
    </xf>
    <xf numFmtId="166" fontId="35" fillId="0" borderId="20" xfId="246" applyFont="1" applyBorder="1"/>
    <xf numFmtId="37" fontId="35" fillId="0" borderId="0" xfId="246" applyNumberFormat="1" applyFont="1" applyBorder="1" applyProtection="1"/>
    <xf numFmtId="166" fontId="34" fillId="0" borderId="0" xfId="246" applyNumberFormat="1" applyFont="1" applyBorder="1" applyAlignment="1" applyProtection="1">
      <alignment horizontal="right"/>
    </xf>
    <xf numFmtId="166" fontId="37" fillId="0" borderId="0" xfId="246" applyNumberFormat="1" applyFont="1" applyBorder="1" applyAlignment="1" applyProtection="1">
      <alignment horizontal="left"/>
    </xf>
    <xf numFmtId="166" fontId="34" fillId="0" borderId="20" xfId="246" applyNumberFormat="1" applyFont="1" applyBorder="1" applyAlignment="1" applyProtection="1">
      <alignment horizontal="left"/>
    </xf>
    <xf numFmtId="166" fontId="34" fillId="0" borderId="31" xfId="246" applyFont="1" applyBorder="1"/>
    <xf numFmtId="166" fontId="34" fillId="0" borderId="36" xfId="246" applyNumberFormat="1" applyFont="1" applyBorder="1" applyAlignment="1" applyProtection="1">
      <alignment horizontal="left"/>
    </xf>
    <xf numFmtId="166" fontId="34" fillId="0" borderId="36" xfId="246" applyFont="1" applyBorder="1"/>
    <xf numFmtId="166" fontId="34" fillId="0" borderId="37" xfId="246" applyFont="1" applyBorder="1"/>
    <xf numFmtId="166" fontId="34" fillId="0" borderId="24" xfId="246" applyFont="1" applyBorder="1"/>
    <xf numFmtId="166" fontId="34" fillId="0" borderId="28" xfId="246" applyNumberFormat="1" applyFont="1" applyBorder="1" applyAlignment="1" applyProtection="1">
      <alignment horizontal="left"/>
    </xf>
    <xf numFmtId="166" fontId="34" fillId="0" borderId="28" xfId="246" applyFont="1" applyBorder="1"/>
    <xf numFmtId="166" fontId="34" fillId="0" borderId="29" xfId="246" applyFont="1" applyBorder="1"/>
    <xf numFmtId="166" fontId="35" fillId="0" borderId="0" xfId="246" applyNumberFormat="1" applyFont="1" applyBorder="1" applyAlignment="1" applyProtection="1">
      <alignment horizontal="left"/>
    </xf>
    <xf numFmtId="166" fontId="35" fillId="0" borderId="0" xfId="246" applyFont="1" applyBorder="1"/>
    <xf numFmtId="166" fontId="35" fillId="0" borderId="30" xfId="246" applyFont="1" applyBorder="1"/>
    <xf numFmtId="165" fontId="35" fillId="0" borderId="0" xfId="246" applyNumberFormat="1" applyFont="1" applyBorder="1"/>
    <xf numFmtId="166" fontId="4" fillId="0" borderId="20" xfId="246" applyFont="1" applyBorder="1" applyAlignment="1">
      <alignment horizontal="left"/>
    </xf>
    <xf numFmtId="166" fontId="38" fillId="0" borderId="0" xfId="246" applyFont="1" applyBorder="1"/>
    <xf numFmtId="40" fontId="1" fillId="0" borderId="0" xfId="246" applyNumberFormat="1" applyFont="1" applyBorder="1"/>
    <xf numFmtId="40" fontId="4" fillId="0" borderId="0" xfId="246" applyNumberFormat="1" applyFont="1" applyBorder="1"/>
    <xf numFmtId="40" fontId="1" fillId="0" borderId="0" xfId="246" applyNumberFormat="1" applyFont="1" applyFill="1" applyBorder="1"/>
    <xf numFmtId="49" fontId="1" fillId="0" borderId="0" xfId="247" applyNumberFormat="1" applyFont="1" applyFill="1" applyBorder="1" applyAlignment="1">
      <alignment horizontal="left"/>
    </xf>
    <xf numFmtId="173" fontId="1" fillId="0" borderId="36" xfId="247" applyNumberFormat="1" applyFont="1" applyFill="1" applyBorder="1"/>
    <xf numFmtId="173" fontId="1" fillId="0" borderId="0" xfId="247" applyNumberFormat="1" applyFont="1" applyFill="1" applyBorder="1"/>
    <xf numFmtId="173" fontId="4" fillId="0" borderId="0" xfId="247" applyNumberFormat="1" applyFont="1" applyFill="1" applyBorder="1"/>
    <xf numFmtId="165" fontId="4" fillId="0" borderId="0" xfId="246" applyNumberFormat="1" applyFont="1"/>
    <xf numFmtId="166" fontId="34" fillId="0" borderId="0" xfId="246" applyBorder="1"/>
    <xf numFmtId="4" fontId="39" fillId="0" borderId="0" xfId="246" applyNumberFormat="1" applyFont="1" applyBorder="1"/>
    <xf numFmtId="40" fontId="4" fillId="0" borderId="0" xfId="246" applyNumberFormat="1" applyFont="1" applyBorder="1" applyAlignment="1">
      <alignment horizontal="center"/>
    </xf>
    <xf numFmtId="40" fontId="1" fillId="0" borderId="36" xfId="246" applyNumberFormat="1" applyFont="1" applyBorder="1"/>
    <xf numFmtId="166" fontId="4" fillId="0" borderId="0" xfId="246" applyFont="1" applyBorder="1" applyAlignment="1">
      <alignment horizontal="right"/>
    </xf>
    <xf numFmtId="166" fontId="1" fillId="0" borderId="0" xfId="246" applyFont="1" applyBorder="1" applyAlignment="1"/>
    <xf numFmtId="166" fontId="4" fillId="0" borderId="0" xfId="246" applyFont="1" applyBorder="1"/>
    <xf numFmtId="166" fontId="1" fillId="0" borderId="31" xfId="246" applyFont="1" applyBorder="1"/>
    <xf numFmtId="166" fontId="1" fillId="0" borderId="36" xfId="246" applyFont="1" applyBorder="1"/>
    <xf numFmtId="166" fontId="1" fillId="0" borderId="37" xfId="246" applyFont="1" applyBorder="1"/>
    <xf numFmtId="40" fontId="1" fillId="0" borderId="28" xfId="246" applyNumberFormat="1" applyFont="1" applyBorder="1"/>
    <xf numFmtId="166" fontId="34" fillId="0" borderId="0" xfId="246" applyNumberFormat="1" applyFont="1" applyBorder="1" applyAlignment="1" applyProtection="1">
      <alignment horizontal="center"/>
    </xf>
    <xf numFmtId="3" fontId="34" fillId="0" borderId="0" xfId="246" applyNumberFormat="1" applyFont="1" applyBorder="1" applyAlignment="1" applyProtection="1">
      <alignment horizontal="center"/>
    </xf>
    <xf numFmtId="165" fontId="34" fillId="0" borderId="0" xfId="246" applyNumberFormat="1" applyFont="1" applyBorder="1" applyAlignment="1" applyProtection="1">
      <alignment horizontal="center"/>
    </xf>
    <xf numFmtId="166" fontId="1" fillId="0" borderId="0" xfId="246" applyNumberFormat="1" applyFont="1" applyBorder="1" applyAlignment="1" applyProtection="1">
      <alignment horizontal="left"/>
    </xf>
    <xf numFmtId="40" fontId="1" fillId="0" borderId="0" xfId="246" applyNumberFormat="1" applyFont="1" applyBorder="1" applyProtection="1"/>
    <xf numFmtId="40" fontId="34" fillId="0" borderId="30" xfId="246" applyNumberFormat="1" applyFont="1" applyBorder="1"/>
    <xf numFmtId="165" fontId="34" fillId="0" borderId="0" xfId="246" applyNumberFormat="1" applyFont="1" applyBorder="1" applyProtection="1"/>
    <xf numFmtId="40" fontId="34" fillId="0" borderId="0" xfId="246" applyNumberFormat="1" applyFont="1" applyBorder="1"/>
    <xf numFmtId="40" fontId="34" fillId="0" borderId="0" xfId="246" applyNumberFormat="1" applyFont="1" applyBorder="1" applyProtection="1"/>
    <xf numFmtId="40" fontId="34" fillId="0" borderId="0" xfId="246" applyNumberFormat="1" applyFont="1" applyBorder="1" applyAlignment="1" applyProtection="1">
      <alignment horizontal="left"/>
    </xf>
    <xf numFmtId="40" fontId="1" fillId="0" borderId="36" xfId="246" applyNumberFormat="1" applyFont="1" applyBorder="1" applyProtection="1"/>
    <xf numFmtId="3" fontId="34" fillId="0" borderId="0" xfId="246" applyNumberFormat="1" applyFont="1" applyBorder="1" applyProtection="1"/>
    <xf numFmtId="39" fontId="34" fillId="0" borderId="0" xfId="246" applyNumberFormat="1" applyFont="1" applyBorder="1" applyProtection="1"/>
    <xf numFmtId="40" fontId="40" fillId="0" borderId="0" xfId="246" applyNumberFormat="1" applyFont="1" applyBorder="1" applyProtection="1"/>
    <xf numFmtId="166" fontId="4" fillId="0" borderId="30" xfId="246" applyFont="1" applyBorder="1"/>
    <xf numFmtId="165" fontId="41" fillId="0" borderId="0" xfId="246" applyNumberFormat="1" applyFont="1" applyBorder="1" applyProtection="1"/>
    <xf numFmtId="37" fontId="35" fillId="0" borderId="0" xfId="246" applyNumberFormat="1" applyFont="1" applyBorder="1" applyAlignment="1" applyProtection="1">
      <alignment horizontal="left"/>
    </xf>
    <xf numFmtId="37" fontId="41" fillId="0" borderId="0" xfId="246" applyNumberFormat="1" applyFont="1" applyBorder="1" applyProtection="1"/>
    <xf numFmtId="40" fontId="41" fillId="0" borderId="0" xfId="246" applyNumberFormat="1" applyFont="1" applyBorder="1" applyProtection="1"/>
    <xf numFmtId="3" fontId="41" fillId="0" borderId="0" xfId="246" applyNumberFormat="1" applyFont="1" applyBorder="1" applyProtection="1"/>
    <xf numFmtId="165" fontId="4" fillId="0" borderId="0" xfId="246" applyNumberFormat="1" applyFont="1" applyBorder="1"/>
    <xf numFmtId="165" fontId="1" fillId="0" borderId="0" xfId="246" applyNumberFormat="1" applyFont="1" applyBorder="1"/>
    <xf numFmtId="166" fontId="1" fillId="0" borderId="0" xfId="246" applyFont="1" applyFill="1" applyBorder="1"/>
    <xf numFmtId="165" fontId="1" fillId="0" borderId="0" xfId="247" applyNumberFormat="1" applyFont="1" applyFill="1" applyBorder="1" applyAlignment="1">
      <alignment horizontal="right"/>
    </xf>
    <xf numFmtId="165" fontId="35" fillId="0" borderId="0" xfId="246" applyNumberFormat="1" applyFont="1" applyBorder="1" applyProtection="1"/>
    <xf numFmtId="3" fontId="35" fillId="0" borderId="0" xfId="246" applyNumberFormat="1" applyFont="1" applyBorder="1" applyProtection="1"/>
    <xf numFmtId="165" fontId="1" fillId="0" borderId="0" xfId="247" applyNumberFormat="1" applyFont="1" applyFill="1" applyBorder="1"/>
    <xf numFmtId="40" fontId="34" fillId="0" borderId="36" xfId="246" applyNumberFormat="1" applyFont="1" applyBorder="1"/>
    <xf numFmtId="166" fontId="4" fillId="0" borderId="0" xfId="246" applyFont="1" applyBorder="1" applyAlignment="1"/>
    <xf numFmtId="0" fontId="4" fillId="0" borderId="0" xfId="247" applyFont="1" applyAlignment="1">
      <alignment horizontal="center"/>
    </xf>
    <xf numFmtId="0" fontId="16" fillId="4" borderId="28" xfId="0" applyFont="1" applyFill="1" applyBorder="1" applyAlignment="1">
      <alignment horizontal="center" vertical="center" wrapText="1"/>
    </xf>
    <xf numFmtId="173" fontId="8" fillId="0" borderId="0" xfId="0" applyNumberFormat="1" applyFont="1" applyFill="1" applyBorder="1"/>
    <xf numFmtId="49" fontId="1" fillId="0" borderId="36" xfId="247" applyNumberFormat="1" applyFont="1" applyFill="1" applyBorder="1" applyAlignment="1">
      <alignment horizontal="left"/>
    </xf>
    <xf numFmtId="166" fontId="1" fillId="0" borderId="36" xfId="246" applyFont="1" applyFill="1" applyBorder="1"/>
    <xf numFmtId="165" fontId="1" fillId="0" borderId="36" xfId="247" applyNumberFormat="1" applyFont="1" applyFill="1" applyBorder="1" applyAlignment="1">
      <alignment horizontal="right"/>
    </xf>
    <xf numFmtId="49" fontId="1" fillId="0" borderId="28" xfId="247" applyNumberFormat="1" applyFont="1" applyFill="1" applyBorder="1" applyAlignment="1">
      <alignment horizontal="left"/>
    </xf>
    <xf numFmtId="166" fontId="1" fillId="0" borderId="28" xfId="246" applyFont="1" applyFill="1" applyBorder="1"/>
    <xf numFmtId="165" fontId="1" fillId="0" borderId="28" xfId="247" applyNumberFormat="1" applyFont="1" applyFill="1" applyBorder="1" applyAlignment="1">
      <alignment horizontal="right"/>
    </xf>
    <xf numFmtId="40" fontId="1" fillId="0" borderId="4" xfId="246" applyNumberFormat="1" applyFont="1" applyBorder="1"/>
    <xf numFmtId="0" fontId="1" fillId="0" borderId="0" xfId="6" applyFont="1" applyFill="1" applyBorder="1" applyAlignment="1" applyProtection="1">
      <alignment vertical="top"/>
      <protection locked="0"/>
    </xf>
    <xf numFmtId="0" fontId="16" fillId="0" borderId="0" xfId="0" applyFont="1" applyAlignment="1">
      <alignment horizontal="center"/>
    </xf>
    <xf numFmtId="0" fontId="16" fillId="0" borderId="0" xfId="0" applyFont="1" applyAlignment="1">
      <alignment horizontal="center" vertical="distributed"/>
    </xf>
    <xf numFmtId="0" fontId="16" fillId="4" borderId="20" xfId="0" applyFont="1" applyFill="1" applyBorder="1" applyAlignment="1">
      <alignment horizontal="center" vertical="center" wrapText="1"/>
    </xf>
    <xf numFmtId="0" fontId="16" fillId="4" borderId="20" xfId="0" applyFont="1" applyFill="1" applyBorder="1" applyAlignment="1">
      <alignment horizontal="center" vertical="center" wrapText="1"/>
    </xf>
    <xf numFmtId="0" fontId="1" fillId="0" borderId="1" xfId="6" applyNumberFormat="1" applyFont="1" applyFill="1" applyBorder="1" applyAlignment="1" applyProtection="1">
      <alignment horizontal="right" vertical="top"/>
      <protection locked="0"/>
    </xf>
    <xf numFmtId="0" fontId="46" fillId="0" borderId="0" xfId="6" applyFont="1" applyFill="1" applyBorder="1" applyAlignment="1" applyProtection="1">
      <alignment horizontal="left" vertical="center" indent="7"/>
      <protection locked="0"/>
    </xf>
    <xf numFmtId="0" fontId="46" fillId="0" borderId="2" xfId="6" applyFont="1" applyFill="1" applyBorder="1" applyAlignment="1" applyProtection="1">
      <alignment horizontal="left" vertical="center" indent="7"/>
      <protection locked="0"/>
    </xf>
    <xf numFmtId="0" fontId="12" fillId="0" borderId="1" xfId="6" applyFont="1" applyFill="1" applyBorder="1" applyAlignment="1" applyProtection="1">
      <alignment horizontal="left" vertical="top"/>
      <protection locked="0"/>
    </xf>
    <xf numFmtId="0" fontId="4" fillId="0" borderId="0" xfId="6" applyFont="1" applyFill="1" applyBorder="1" applyAlignment="1" applyProtection="1">
      <alignment horizontal="center" vertical="center"/>
      <protection locked="0"/>
    </xf>
    <xf numFmtId="0" fontId="4" fillId="0" borderId="2" xfId="6" applyFont="1" applyFill="1" applyBorder="1" applyAlignment="1" applyProtection="1">
      <alignment horizontal="center" vertical="center"/>
      <protection locked="0"/>
    </xf>
    <xf numFmtId="0" fontId="4" fillId="0" borderId="0" xfId="6" applyFont="1" applyFill="1" applyBorder="1" applyAlignment="1" applyProtection="1">
      <alignment vertical="top"/>
      <protection locked="0"/>
    </xf>
    <xf numFmtId="0" fontId="4" fillId="0" borderId="1" xfId="6" applyFont="1" applyFill="1" applyBorder="1" applyAlignment="1" applyProtection="1">
      <alignment vertical="top"/>
      <protection locked="0"/>
    </xf>
    <xf numFmtId="3" fontId="4" fillId="0" borderId="0" xfId="342" applyNumberFormat="1" applyFont="1" applyFill="1" applyBorder="1" applyAlignment="1" applyProtection="1">
      <alignment vertical="center" wrapText="1"/>
      <protection locked="0"/>
    </xf>
    <xf numFmtId="3" fontId="4" fillId="0" borderId="2" xfId="342" applyNumberFormat="1" applyFont="1" applyFill="1" applyBorder="1" applyAlignment="1" applyProtection="1">
      <alignment vertical="top" wrapText="1"/>
      <protection locked="0"/>
    </xf>
    <xf numFmtId="0" fontId="47" fillId="0" borderId="0" xfId="6" applyFont="1" applyFill="1" applyBorder="1" applyAlignment="1" applyProtection="1">
      <alignment vertical="top"/>
      <protection locked="0"/>
    </xf>
    <xf numFmtId="0" fontId="1" fillId="0" borderId="1" xfId="6" applyFont="1" applyFill="1" applyBorder="1" applyAlignment="1" applyProtection="1">
      <alignment horizontal="left" vertical="center" indent="2"/>
      <protection locked="0"/>
    </xf>
    <xf numFmtId="3" fontId="1" fillId="0" borderId="0" xfId="6" applyNumberFormat="1" applyFont="1" applyFill="1" applyBorder="1" applyProtection="1">
      <protection locked="0"/>
    </xf>
    <xf numFmtId="3" fontId="1" fillId="0" borderId="2" xfId="6" applyNumberFormat="1" applyFont="1" applyFill="1" applyBorder="1" applyProtection="1">
      <protection locked="0"/>
    </xf>
    <xf numFmtId="0" fontId="4" fillId="0" borderId="1" xfId="6" applyFont="1" applyFill="1" applyBorder="1" applyAlignment="1" applyProtection="1">
      <alignment vertical="top" wrapText="1"/>
      <protection locked="0"/>
    </xf>
    <xf numFmtId="3" fontId="4" fillId="0" borderId="2" xfId="342" applyNumberFormat="1" applyFont="1" applyFill="1" applyBorder="1" applyAlignment="1" applyProtection="1">
      <alignment vertical="center" wrapText="1"/>
      <protection locked="0"/>
    </xf>
    <xf numFmtId="0" fontId="1" fillId="0" borderId="1" xfId="6" applyFont="1" applyFill="1" applyBorder="1" applyAlignment="1" applyProtection="1">
      <alignment horizontal="left" vertical="top" indent="2"/>
      <protection locked="0"/>
    </xf>
    <xf numFmtId="3" fontId="4" fillId="0" borderId="0" xfId="342" applyNumberFormat="1" applyFont="1" applyFill="1" applyBorder="1" applyAlignment="1" applyProtection="1">
      <alignment vertical="top" wrapText="1"/>
      <protection locked="0"/>
    </xf>
    <xf numFmtId="3" fontId="1" fillId="0" borderId="0" xfId="6" applyNumberFormat="1" applyFont="1" applyFill="1" applyBorder="1" applyAlignment="1" applyProtection="1">
      <protection locked="0"/>
    </xf>
    <xf numFmtId="3" fontId="1" fillId="0" borderId="2" xfId="6" applyNumberFormat="1" applyFont="1" applyFill="1" applyBorder="1" applyAlignment="1" applyProtection="1">
      <protection locked="0"/>
    </xf>
    <xf numFmtId="0" fontId="6" fillId="0" borderId="1" xfId="6" applyFont="1" applyFill="1" applyBorder="1" applyAlignment="1" applyProtection="1">
      <alignment horizontal="left" vertical="top"/>
      <protection locked="0"/>
    </xf>
    <xf numFmtId="3" fontId="4" fillId="0" borderId="0" xfId="342" applyNumberFormat="1" applyFont="1" applyFill="1" applyBorder="1" applyAlignment="1" applyProtection="1">
      <alignment vertical="top"/>
      <protection locked="0"/>
    </xf>
    <xf numFmtId="3" fontId="4" fillId="0" borderId="0" xfId="6" applyNumberFormat="1" applyFont="1" applyFill="1" applyBorder="1" applyAlignment="1" applyProtection="1">
      <alignment horizontal="center" vertical="center"/>
      <protection locked="0"/>
    </xf>
    <xf numFmtId="3" fontId="4" fillId="0" borderId="2" xfId="6" applyNumberFormat="1" applyFont="1" applyFill="1" applyBorder="1" applyAlignment="1" applyProtection="1">
      <alignment horizontal="center" vertical="center"/>
      <protection locked="0"/>
    </xf>
    <xf numFmtId="0" fontId="44" fillId="0" borderId="0" xfId="6" applyFont="1" applyFill="1" applyBorder="1" applyAlignment="1" applyProtection="1">
      <alignment vertical="top"/>
      <protection locked="0"/>
    </xf>
    <xf numFmtId="0" fontId="4" fillId="0" borderId="3" xfId="6" applyNumberFormat="1" applyFont="1" applyFill="1" applyBorder="1" applyAlignment="1" applyProtection="1">
      <alignment horizontal="right" vertical="top"/>
      <protection locked="0"/>
    </xf>
    <xf numFmtId="4" fontId="1" fillId="0" borderId="4" xfId="6" applyNumberFormat="1" applyFont="1" applyFill="1" applyBorder="1" applyAlignment="1" applyProtection="1">
      <alignment vertical="top"/>
      <protection locked="0"/>
    </xf>
    <xf numFmtId="4" fontId="1" fillId="0" borderId="5" xfId="6" applyNumberFormat="1" applyFont="1" applyFill="1" applyBorder="1" applyAlignment="1" applyProtection="1">
      <alignment vertical="top"/>
      <protection locked="0"/>
    </xf>
    <xf numFmtId="0" fontId="8" fillId="0" borderId="0" xfId="7" applyFont="1" applyBorder="1"/>
    <xf numFmtId="0" fontId="1" fillId="0" borderId="0" xfId="6" applyNumberFormat="1" applyFont="1" applyFill="1" applyBorder="1" applyAlignment="1" applyProtection="1">
      <alignment horizontal="right" vertical="top"/>
      <protection locked="0"/>
    </xf>
    <xf numFmtId="3" fontId="4" fillId="0" borderId="2" xfId="342" applyNumberFormat="1" applyFont="1" applyFill="1" applyBorder="1" applyAlignment="1" applyProtection="1">
      <alignment vertical="top"/>
      <protection locked="0"/>
    </xf>
    <xf numFmtId="0" fontId="3" fillId="4" borderId="4" xfId="0" applyFont="1" applyFill="1" applyBorder="1" applyAlignment="1" applyProtection="1">
      <alignment horizontal="left"/>
      <protection locked="0"/>
    </xf>
    <xf numFmtId="0" fontId="3" fillId="4" borderId="0" xfId="0" applyFont="1" applyFill="1" applyBorder="1" applyAlignment="1" applyProtection="1">
      <alignment horizontal="left"/>
      <protection locked="0"/>
    </xf>
    <xf numFmtId="0" fontId="1" fillId="0" borderId="4" xfId="6" applyFont="1" applyFill="1" applyBorder="1" applyAlignment="1" applyProtection="1">
      <alignment vertical="top"/>
      <protection locked="0"/>
    </xf>
    <xf numFmtId="0" fontId="3" fillId="4" borderId="0" xfId="0" applyFont="1" applyFill="1" applyBorder="1" applyAlignment="1" applyProtection="1">
      <alignment horizontal="center" vertical="top" wrapText="1"/>
      <protection locked="0"/>
    </xf>
    <xf numFmtId="0" fontId="16" fillId="0" borderId="7" xfId="0" applyFont="1" applyBorder="1" applyAlignment="1">
      <alignment horizontal="center"/>
    </xf>
    <xf numFmtId="0" fontId="12" fillId="4" borderId="4" xfId="0" applyNumberFormat="1" applyFont="1" applyFill="1" applyBorder="1" applyAlignment="1" applyProtection="1">
      <alignment horizontal="center"/>
      <protection locked="0"/>
    </xf>
    <xf numFmtId="0" fontId="12" fillId="7" borderId="0" xfId="3" applyFont="1" applyFill="1" applyBorder="1" applyAlignment="1">
      <alignment horizontal="center"/>
    </xf>
    <xf numFmtId="0" fontId="4" fillId="8" borderId="9" xfId="6" applyFont="1" applyFill="1" applyBorder="1" applyAlignment="1" applyProtection="1">
      <alignment horizontal="center" vertical="center" wrapText="1"/>
      <protection locked="0"/>
    </xf>
    <xf numFmtId="0" fontId="4" fillId="8" borderId="6" xfId="6" applyFont="1" applyFill="1" applyBorder="1" applyAlignment="1" applyProtection="1">
      <alignment horizontal="center" vertical="center" wrapText="1"/>
      <protection locked="0"/>
    </xf>
    <xf numFmtId="0" fontId="4" fillId="8" borderId="10" xfId="6" applyFont="1" applyFill="1" applyBorder="1" applyAlignment="1" applyProtection="1">
      <alignment horizontal="center" vertical="center" wrapText="1"/>
      <protection locked="0"/>
    </xf>
    <xf numFmtId="0" fontId="16" fillId="4" borderId="0" xfId="0" applyFont="1" applyFill="1" applyBorder="1" applyAlignment="1" applyProtection="1">
      <alignment horizontal="center"/>
      <protection locked="0"/>
    </xf>
    <xf numFmtId="0" fontId="1" fillId="0" borderId="0" xfId="6" applyFont="1" applyFill="1" applyBorder="1" applyAlignment="1" applyProtection="1">
      <alignment horizontal="center" vertical="top"/>
      <protection locked="0"/>
    </xf>
    <xf numFmtId="0" fontId="16" fillId="0" borderId="0" xfId="0" applyFont="1" applyAlignment="1">
      <alignment horizontal="center" vertical="distributed"/>
    </xf>
    <xf numFmtId="0" fontId="12" fillId="7" borderId="6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left" vertical="top" wrapText="1"/>
    </xf>
    <xf numFmtId="0" fontId="6" fillId="3" borderId="14" xfId="0" applyFont="1" applyFill="1" applyBorder="1" applyAlignment="1">
      <alignment horizontal="left" vertical="top" wrapText="1"/>
    </xf>
    <xf numFmtId="0" fontId="4" fillId="3" borderId="0" xfId="0" applyFont="1" applyFill="1" applyBorder="1" applyAlignment="1">
      <alignment horizontal="left" vertical="top" wrapText="1"/>
    </xf>
    <xf numFmtId="0" fontId="6" fillId="3" borderId="15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right" vertical="distributed" wrapText="1"/>
    </xf>
    <xf numFmtId="0" fontId="1" fillId="3" borderId="0" xfId="0" applyFont="1" applyFill="1" applyBorder="1" applyAlignment="1">
      <alignment horizontal="center" vertical="center" wrapText="1"/>
    </xf>
    <xf numFmtId="0" fontId="2" fillId="2" borderId="12" xfId="3" applyFont="1" applyFill="1" applyBorder="1" applyAlignment="1">
      <alignment horizontal="center" vertical="center"/>
    </xf>
    <xf numFmtId="0" fontId="2" fillId="2" borderId="13" xfId="3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/>
    </xf>
    <xf numFmtId="0" fontId="12" fillId="7" borderId="0" xfId="0" applyFont="1" applyFill="1" applyBorder="1" applyAlignment="1">
      <alignment horizontal="center"/>
    </xf>
    <xf numFmtId="0" fontId="17" fillId="7" borderId="10" xfId="0" applyFont="1" applyFill="1" applyBorder="1" applyAlignment="1">
      <alignment horizontal="center"/>
    </xf>
    <xf numFmtId="37" fontId="12" fillId="7" borderId="16" xfId="4" applyNumberFormat="1" applyFont="1" applyFill="1" applyBorder="1" applyAlignment="1">
      <alignment horizontal="center" vertical="center"/>
    </xf>
    <xf numFmtId="37" fontId="12" fillId="7" borderId="16" xfId="4" applyNumberFormat="1" applyFont="1" applyFill="1" applyBorder="1" applyAlignment="1">
      <alignment horizontal="center" vertical="center" wrapText="1"/>
    </xf>
    <xf numFmtId="0" fontId="22" fillId="4" borderId="0" xfId="0" applyFont="1" applyFill="1" applyBorder="1" applyAlignment="1">
      <alignment horizontal="left" vertical="center" wrapText="1"/>
    </xf>
    <xf numFmtId="0" fontId="22" fillId="4" borderId="2" xfId="0" applyFont="1" applyFill="1" applyBorder="1" applyAlignment="1">
      <alignment horizontal="left" vertical="center" wrapText="1"/>
    </xf>
    <xf numFmtId="0" fontId="22" fillId="4" borderId="1" xfId="0" applyFont="1" applyFill="1" applyBorder="1" applyAlignment="1">
      <alignment horizontal="left" vertical="center" wrapText="1"/>
    </xf>
    <xf numFmtId="165" fontId="22" fillId="4" borderId="17" xfId="2" applyFont="1" applyFill="1" applyBorder="1" applyAlignment="1">
      <alignment horizontal="right" vertical="center" wrapText="1"/>
    </xf>
    <xf numFmtId="165" fontId="22" fillId="4" borderId="19" xfId="2" applyFont="1" applyFill="1" applyBorder="1" applyAlignment="1">
      <alignment horizontal="right" vertical="center" wrapText="1"/>
    </xf>
    <xf numFmtId="165" fontId="12" fillId="0" borderId="9" xfId="2" applyFont="1" applyBorder="1" applyAlignment="1">
      <alignment horizontal="center" vertical="top" wrapText="1"/>
    </xf>
    <xf numFmtId="165" fontId="12" fillId="0" borderId="10" xfId="2" applyFont="1" applyBorder="1" applyAlignment="1">
      <alignment horizontal="center" vertical="top" wrapText="1"/>
    </xf>
    <xf numFmtId="0" fontId="16" fillId="0" borderId="0" xfId="0" applyFont="1" applyAlignment="1">
      <alignment horizontal="center"/>
    </xf>
    <xf numFmtId="0" fontId="1" fillId="4" borderId="0" xfId="0" applyFont="1" applyFill="1" applyAlignment="1">
      <alignment horizontal="left" vertical="top" wrapText="1"/>
    </xf>
    <xf numFmtId="165" fontId="29" fillId="4" borderId="17" xfId="2" applyFont="1" applyFill="1" applyBorder="1" applyAlignment="1">
      <alignment horizontal="right" vertical="center" wrapText="1"/>
    </xf>
    <xf numFmtId="165" fontId="29" fillId="4" borderId="19" xfId="2" applyFont="1" applyFill="1" applyBorder="1" applyAlignment="1">
      <alignment horizontal="right" vertical="center" wrapText="1"/>
    </xf>
    <xf numFmtId="165" fontId="4" fillId="0" borderId="9" xfId="2" applyFont="1" applyBorder="1" applyAlignment="1">
      <alignment horizontal="center" vertical="top" wrapText="1"/>
    </xf>
    <xf numFmtId="165" fontId="4" fillId="0" borderId="10" xfId="2" applyFont="1" applyBorder="1" applyAlignment="1">
      <alignment horizontal="center" vertical="top" wrapText="1"/>
    </xf>
    <xf numFmtId="0" fontId="12" fillId="7" borderId="16" xfId="0" applyFont="1" applyFill="1" applyBorder="1" applyAlignment="1">
      <alignment horizontal="center" vertical="center"/>
    </xf>
    <xf numFmtId="0" fontId="12" fillId="7" borderId="16" xfId="0" applyFont="1" applyFill="1" applyBorder="1" applyAlignment="1">
      <alignment horizontal="center" vertical="center" wrapText="1"/>
    </xf>
    <xf numFmtId="0" fontId="12" fillId="7" borderId="11" xfId="0" applyFont="1" applyFill="1" applyBorder="1" applyAlignment="1">
      <alignment horizontal="center" vertical="center"/>
    </xf>
    <xf numFmtId="0" fontId="12" fillId="7" borderId="8" xfId="0" applyFont="1" applyFill="1" applyBorder="1" applyAlignment="1">
      <alignment horizontal="center" vertical="center"/>
    </xf>
    <xf numFmtId="0" fontId="12" fillId="7" borderId="1" xfId="0" applyFont="1" applyFill="1" applyBorder="1" applyAlignment="1">
      <alignment horizontal="center" vertical="center"/>
    </xf>
    <xf numFmtId="0" fontId="12" fillId="7" borderId="2" xfId="0" applyFont="1" applyFill="1" applyBorder="1" applyAlignment="1">
      <alignment horizontal="center" vertical="center"/>
    </xf>
    <xf numFmtId="0" fontId="12" fillId="7" borderId="3" xfId="0" applyFont="1" applyFill="1" applyBorder="1" applyAlignment="1">
      <alignment horizontal="center" vertical="center"/>
    </xf>
    <xf numFmtId="0" fontId="12" fillId="7" borderId="5" xfId="0" applyFont="1" applyFill="1" applyBorder="1" applyAlignment="1">
      <alignment horizontal="center" vertical="center"/>
    </xf>
    <xf numFmtId="0" fontId="21" fillId="4" borderId="1" xfId="0" applyFont="1" applyFill="1" applyBorder="1" applyAlignment="1">
      <alignment horizontal="left" vertical="center" wrapText="1"/>
    </xf>
    <xf numFmtId="0" fontId="21" fillId="4" borderId="0" xfId="0" applyFont="1" applyFill="1" applyBorder="1" applyAlignment="1">
      <alignment horizontal="left" vertical="center" wrapText="1"/>
    </xf>
    <xf numFmtId="0" fontId="17" fillId="4" borderId="1" xfId="0" applyFont="1" applyFill="1" applyBorder="1" applyAlignment="1">
      <alignment horizontal="left" vertical="top" wrapText="1"/>
    </xf>
    <xf numFmtId="0" fontId="17" fillId="4" borderId="2" xfId="0" applyFont="1" applyFill="1" applyBorder="1" applyAlignment="1">
      <alignment horizontal="left" vertical="top" wrapText="1"/>
    </xf>
    <xf numFmtId="0" fontId="16" fillId="4" borderId="16" xfId="0" applyFont="1" applyFill="1" applyBorder="1" applyAlignment="1">
      <alignment horizontal="center"/>
    </xf>
    <xf numFmtId="0" fontId="16" fillId="4" borderId="16" xfId="0" applyFont="1" applyFill="1" applyBorder="1" applyAlignment="1">
      <alignment horizontal="right"/>
    </xf>
    <xf numFmtId="0" fontId="16" fillId="4" borderId="9" xfId="0" applyFont="1" applyFill="1" applyBorder="1" applyAlignment="1">
      <alignment horizontal="center"/>
    </xf>
    <xf numFmtId="0" fontId="16" fillId="4" borderId="10" xfId="0" applyFont="1" applyFill="1" applyBorder="1" applyAlignment="1">
      <alignment horizontal="center"/>
    </xf>
    <xf numFmtId="0" fontId="16" fillId="4" borderId="9" xfId="0" applyFont="1" applyFill="1" applyBorder="1" applyAlignment="1">
      <alignment horizontal="right"/>
    </xf>
    <xf numFmtId="0" fontId="16" fillId="4" borderId="10" xfId="0" applyFont="1" applyFill="1" applyBorder="1" applyAlignment="1">
      <alignment horizontal="right"/>
    </xf>
    <xf numFmtId="0" fontId="12" fillId="7" borderId="1" xfId="0" applyFont="1" applyFill="1" applyBorder="1" applyAlignment="1">
      <alignment horizontal="center"/>
    </xf>
    <xf numFmtId="0" fontId="12" fillId="7" borderId="2" xfId="0" applyFont="1" applyFill="1" applyBorder="1" applyAlignment="1">
      <alignment horizontal="center"/>
    </xf>
    <xf numFmtId="0" fontId="12" fillId="7" borderId="16" xfId="3" applyFont="1" applyFill="1" applyBorder="1" applyAlignment="1">
      <alignment horizontal="center"/>
    </xf>
    <xf numFmtId="0" fontId="12" fillId="7" borderId="11" xfId="0" applyFont="1" applyFill="1" applyBorder="1" applyAlignment="1">
      <alignment horizontal="center"/>
    </xf>
    <xf numFmtId="0" fontId="12" fillId="7" borderId="7" xfId="0" applyFont="1" applyFill="1" applyBorder="1" applyAlignment="1">
      <alignment horizontal="center"/>
    </xf>
    <xf numFmtId="0" fontId="12" fillId="7" borderId="8" xfId="0" applyFont="1" applyFill="1" applyBorder="1" applyAlignment="1">
      <alignment horizontal="center"/>
    </xf>
    <xf numFmtId="0" fontId="12" fillId="7" borderId="3" xfId="0" applyFont="1" applyFill="1" applyBorder="1" applyAlignment="1">
      <alignment horizontal="center"/>
    </xf>
    <xf numFmtId="0" fontId="12" fillId="7" borderId="4" xfId="0" applyFont="1" applyFill="1" applyBorder="1" applyAlignment="1">
      <alignment horizontal="center"/>
    </xf>
    <xf numFmtId="0" fontId="12" fillId="7" borderId="5" xfId="0" applyFont="1" applyFill="1" applyBorder="1" applyAlignment="1">
      <alignment horizontal="center"/>
    </xf>
    <xf numFmtId="0" fontId="12" fillId="8" borderId="9" xfId="0" applyFont="1" applyFill="1" applyBorder="1" applyAlignment="1">
      <alignment horizontal="center"/>
    </xf>
    <xf numFmtId="0" fontId="12" fillId="8" borderId="7" xfId="0" applyFont="1" applyFill="1" applyBorder="1" applyAlignment="1">
      <alignment horizontal="center"/>
    </xf>
    <xf numFmtId="0" fontId="12" fillId="8" borderId="6" xfId="0" applyFont="1" applyFill="1" applyBorder="1" applyAlignment="1">
      <alignment horizontal="center"/>
    </xf>
    <xf numFmtId="0" fontId="12" fillId="8" borderId="10" xfId="0" applyFont="1" applyFill="1" applyBorder="1" applyAlignment="1">
      <alignment horizontal="center"/>
    </xf>
    <xf numFmtId="0" fontId="12" fillId="8" borderId="0" xfId="0" applyFont="1" applyFill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7" fillId="4" borderId="20" xfId="0" applyFont="1" applyFill="1" applyBorder="1" applyAlignment="1">
      <alignment horizontal="left" vertical="center" wrapText="1"/>
    </xf>
    <xf numFmtId="0" fontId="17" fillId="4" borderId="0" xfId="0" applyFont="1" applyFill="1" applyBorder="1" applyAlignment="1">
      <alignment horizontal="left" vertical="center" wrapText="1"/>
    </xf>
    <xf numFmtId="0" fontId="17" fillId="4" borderId="31" xfId="0" applyFont="1" applyFill="1" applyBorder="1" applyAlignment="1">
      <alignment horizontal="left" vertical="center" wrapText="1"/>
    </xf>
    <xf numFmtId="0" fontId="17" fillId="4" borderId="36" xfId="0" applyFont="1" applyFill="1" applyBorder="1" applyAlignment="1">
      <alignment horizontal="left" vertical="center" wrapText="1"/>
    </xf>
    <xf numFmtId="0" fontId="8" fillId="4" borderId="0" xfId="0" applyFont="1" applyFill="1" applyAlignment="1">
      <alignment horizontal="left" wrapText="1"/>
    </xf>
    <xf numFmtId="0" fontId="8" fillId="4" borderId="0" xfId="0" applyFont="1" applyFill="1" applyAlignment="1">
      <alignment horizontal="left"/>
    </xf>
    <xf numFmtId="0" fontId="12" fillId="8" borderId="26" xfId="0" applyFont="1" applyFill="1" applyBorder="1" applyAlignment="1">
      <alignment horizontal="center" vertical="center"/>
    </xf>
    <xf numFmtId="0" fontId="12" fillId="8" borderId="23" xfId="0" applyFont="1" applyFill="1" applyBorder="1" applyAlignment="1">
      <alignment horizontal="center" vertical="center"/>
    </xf>
    <xf numFmtId="0" fontId="12" fillId="8" borderId="16" xfId="0" applyFont="1" applyFill="1" applyBorder="1" applyAlignment="1">
      <alignment horizontal="center" vertical="center"/>
    </xf>
    <xf numFmtId="0" fontId="16" fillId="4" borderId="24" xfId="0" applyFont="1" applyFill="1" applyBorder="1" applyAlignment="1">
      <alignment horizontal="left" vertical="center" wrapText="1"/>
    </xf>
    <xf numFmtId="0" fontId="16" fillId="4" borderId="28" xfId="0" applyFont="1" applyFill="1" applyBorder="1" applyAlignment="1">
      <alignment horizontal="left" vertical="center" wrapText="1"/>
    </xf>
    <xf numFmtId="0" fontId="16" fillId="4" borderId="20" xfId="0" applyFont="1" applyFill="1" applyBorder="1" applyAlignment="1">
      <alignment horizontal="left" vertical="center" wrapText="1"/>
    </xf>
    <xf numFmtId="0" fontId="16" fillId="4" borderId="0" xfId="0" applyFont="1" applyFill="1" applyBorder="1" applyAlignment="1">
      <alignment horizontal="left" vertical="center" wrapText="1"/>
    </xf>
    <xf numFmtId="0" fontId="16" fillId="4" borderId="24" xfId="0" applyFont="1" applyFill="1" applyBorder="1" applyAlignment="1">
      <alignment horizontal="left" vertical="top" wrapText="1" indent="1"/>
    </xf>
    <xf numFmtId="0" fontId="16" fillId="4" borderId="28" xfId="0" applyFont="1" applyFill="1" applyBorder="1" applyAlignment="1">
      <alignment horizontal="left" vertical="top" wrapText="1" indent="1"/>
    </xf>
    <xf numFmtId="0" fontId="16" fillId="4" borderId="31" xfId="0" applyFont="1" applyFill="1" applyBorder="1" applyAlignment="1">
      <alignment horizontal="left" vertical="center" wrapText="1"/>
    </xf>
    <xf numFmtId="0" fontId="16" fillId="4" borderId="36" xfId="0" applyFont="1" applyFill="1" applyBorder="1" applyAlignment="1">
      <alignment horizontal="left" vertical="center" wrapText="1"/>
    </xf>
    <xf numFmtId="0" fontId="12" fillId="8" borderId="38" xfId="0" applyFont="1" applyFill="1" applyBorder="1" applyAlignment="1">
      <alignment horizontal="center" vertical="center"/>
    </xf>
    <xf numFmtId="0" fontId="12" fillId="8" borderId="25" xfId="0" applyFont="1" applyFill="1" applyBorder="1" applyAlignment="1">
      <alignment horizontal="center" vertical="center"/>
    </xf>
    <xf numFmtId="0" fontId="16" fillId="4" borderId="1" xfId="0" applyFont="1" applyFill="1" applyBorder="1" applyAlignment="1">
      <alignment horizontal="left" vertical="center" wrapText="1"/>
    </xf>
    <xf numFmtId="0" fontId="16" fillId="4" borderId="2" xfId="0" applyFont="1" applyFill="1" applyBorder="1" applyAlignment="1">
      <alignment horizontal="left" vertical="center" wrapText="1"/>
    </xf>
    <xf numFmtId="0" fontId="16" fillId="4" borderId="0" xfId="0" applyFont="1" applyFill="1" applyBorder="1" applyAlignment="1">
      <alignment horizontal="justify" vertical="center" wrapText="1"/>
    </xf>
    <xf numFmtId="0" fontId="16" fillId="4" borderId="2" xfId="0" applyFont="1" applyFill="1" applyBorder="1" applyAlignment="1">
      <alignment horizontal="justify" vertical="center" wrapText="1"/>
    </xf>
    <xf numFmtId="0" fontId="12" fillId="7" borderId="7" xfId="0" applyFont="1" applyFill="1" applyBorder="1" applyAlignment="1">
      <alignment horizontal="center" vertical="center"/>
    </xf>
    <xf numFmtId="0" fontId="12" fillId="7" borderId="0" xfId="0" applyFont="1" applyFill="1" applyBorder="1" applyAlignment="1">
      <alignment horizontal="center" vertical="center"/>
    </xf>
    <xf numFmtId="0" fontId="12" fillId="7" borderId="4" xfId="0" applyFont="1" applyFill="1" applyBorder="1" applyAlignment="1">
      <alignment horizontal="center" vertical="center"/>
    </xf>
    <xf numFmtId="0" fontId="17" fillId="4" borderId="6" xfId="0" applyFont="1" applyFill="1" applyBorder="1" applyAlignment="1">
      <alignment horizontal="left" vertical="center" wrapText="1" indent="3"/>
    </xf>
    <xf numFmtId="0" fontId="17" fillId="4" borderId="10" xfId="0" applyFont="1" applyFill="1" applyBorder="1" applyAlignment="1">
      <alignment horizontal="left" vertical="center" wrapText="1" indent="3"/>
    </xf>
    <xf numFmtId="0" fontId="17" fillId="7" borderId="9" xfId="0" applyFont="1" applyFill="1" applyBorder="1" applyAlignment="1">
      <alignment horizontal="center"/>
    </xf>
    <xf numFmtId="9" fontId="17" fillId="4" borderId="9" xfId="20" applyFont="1" applyFill="1" applyBorder="1" applyAlignment="1">
      <alignment horizontal="center"/>
    </xf>
    <xf numFmtId="9" fontId="17" fillId="4" borderId="10" xfId="20" applyFont="1" applyFill="1" applyBorder="1" applyAlignment="1">
      <alignment horizontal="center"/>
    </xf>
    <xf numFmtId="0" fontId="12" fillId="7" borderId="17" xfId="0" applyFont="1" applyFill="1" applyBorder="1" applyAlignment="1">
      <alignment horizontal="center" vertical="center" wrapText="1"/>
    </xf>
    <xf numFmtId="0" fontId="12" fillId="7" borderId="18" xfId="0" applyFont="1" applyFill="1" applyBorder="1" applyAlignment="1">
      <alignment horizontal="center" vertical="center" wrapText="1"/>
    </xf>
    <xf numFmtId="0" fontId="12" fillId="7" borderId="19" xfId="0" applyFont="1" applyFill="1" applyBorder="1" applyAlignment="1">
      <alignment horizontal="center" vertical="center" wrapText="1"/>
    </xf>
    <xf numFmtId="0" fontId="12" fillId="7" borderId="9" xfId="0" applyFont="1" applyFill="1" applyBorder="1" applyAlignment="1">
      <alignment horizontal="center" vertical="center" wrapText="1"/>
    </xf>
    <xf numFmtId="0" fontId="12" fillId="7" borderId="6" xfId="0" applyFont="1" applyFill="1" applyBorder="1" applyAlignment="1">
      <alignment horizontal="center" vertical="center" wrapText="1"/>
    </xf>
    <xf numFmtId="0" fontId="12" fillId="7" borderId="10" xfId="0" applyFont="1" applyFill="1" applyBorder="1" applyAlignment="1">
      <alignment horizontal="center" vertical="center" wrapText="1"/>
    </xf>
    <xf numFmtId="0" fontId="12" fillId="7" borderId="17" xfId="21" applyFont="1" applyFill="1" applyBorder="1" applyAlignment="1">
      <alignment horizontal="center" vertical="center" wrapText="1"/>
    </xf>
    <xf numFmtId="0" fontId="12" fillId="7" borderId="18" xfId="21" applyFont="1" applyFill="1" applyBorder="1" applyAlignment="1">
      <alignment horizontal="center" vertical="center" wrapText="1"/>
    </xf>
    <xf numFmtId="0" fontId="12" fillId="7" borderId="9" xfId="21" applyFont="1" applyFill="1" applyBorder="1" applyAlignment="1">
      <alignment horizontal="center" vertical="center" wrapText="1"/>
    </xf>
    <xf numFmtId="0" fontId="12" fillId="7" borderId="10" xfId="21" applyFont="1" applyFill="1" applyBorder="1" applyAlignment="1">
      <alignment horizontal="center" vertical="center" wrapText="1"/>
    </xf>
    <xf numFmtId="0" fontId="12" fillId="7" borderId="17" xfId="0" applyFont="1" applyFill="1" applyBorder="1" applyAlignment="1">
      <alignment horizontal="center" vertical="center"/>
    </xf>
    <xf numFmtId="0" fontId="12" fillId="7" borderId="19" xfId="0" applyFont="1" applyFill="1" applyBorder="1" applyAlignment="1">
      <alignment horizontal="center" vertical="center"/>
    </xf>
    <xf numFmtId="0" fontId="12" fillId="7" borderId="16" xfId="21" applyFont="1" applyFill="1" applyBorder="1" applyAlignment="1">
      <alignment horizontal="center" vertical="center" wrapText="1"/>
    </xf>
    <xf numFmtId="0" fontId="12" fillId="7" borderId="19" xfId="21" applyFont="1" applyFill="1" applyBorder="1" applyAlignment="1">
      <alignment horizontal="center" vertical="center" wrapText="1"/>
    </xf>
    <xf numFmtId="0" fontId="17" fillId="7" borderId="9" xfId="0" applyFont="1" applyFill="1" applyBorder="1" applyAlignment="1">
      <alignment horizontal="left" vertical="center"/>
    </xf>
    <xf numFmtId="0" fontId="17" fillId="7" borderId="10" xfId="0" applyFont="1" applyFill="1" applyBorder="1" applyAlignment="1">
      <alignment horizontal="left" vertical="center"/>
    </xf>
    <xf numFmtId="0" fontId="12" fillId="7" borderId="9" xfId="0" applyFont="1" applyFill="1" applyBorder="1" applyAlignment="1">
      <alignment horizontal="center" vertical="center"/>
    </xf>
    <xf numFmtId="0" fontId="12" fillId="7" borderId="10" xfId="0" applyFont="1" applyFill="1" applyBorder="1" applyAlignment="1">
      <alignment horizontal="center" vertical="center"/>
    </xf>
    <xf numFmtId="0" fontId="17" fillId="7" borderId="17" xfId="0" applyFont="1" applyFill="1" applyBorder="1" applyAlignment="1">
      <alignment horizontal="center" vertical="center" wrapText="1"/>
    </xf>
    <xf numFmtId="0" fontId="17" fillId="7" borderId="19" xfId="0" applyFont="1" applyFill="1" applyBorder="1" applyAlignment="1">
      <alignment horizontal="center" vertical="center" wrapText="1"/>
    </xf>
    <xf numFmtId="0" fontId="4" fillId="0" borderId="0" xfId="247" applyFont="1" applyAlignment="1">
      <alignment horizontal="center"/>
    </xf>
    <xf numFmtId="0" fontId="4" fillId="0" borderId="36" xfId="247" applyFont="1" applyFill="1" applyBorder="1" applyAlignment="1">
      <alignment horizontal="center"/>
    </xf>
    <xf numFmtId="166" fontId="1" fillId="0" borderId="20" xfId="246" applyFont="1" applyBorder="1" applyAlignment="1">
      <alignment horizontal="center"/>
    </xf>
    <xf numFmtId="166" fontId="1" fillId="0" borderId="0" xfId="246" applyFont="1" applyBorder="1" applyAlignment="1">
      <alignment horizontal="center"/>
    </xf>
    <xf numFmtId="166" fontId="1" fillId="0" borderId="30" xfId="246" applyFont="1" applyBorder="1" applyAlignment="1">
      <alignment horizontal="center"/>
    </xf>
    <xf numFmtId="166" fontId="1" fillId="0" borderId="31" xfId="246" applyFont="1" applyBorder="1" applyAlignment="1">
      <alignment horizontal="center"/>
    </xf>
    <xf numFmtId="166" fontId="1" fillId="0" borderId="36" xfId="246" applyFont="1" applyBorder="1" applyAlignment="1">
      <alignment horizontal="center"/>
    </xf>
    <xf numFmtId="166" fontId="1" fillId="0" borderId="37" xfId="246" applyFont="1" applyBorder="1" applyAlignment="1">
      <alignment horizontal="center"/>
    </xf>
    <xf numFmtId="166" fontId="4" fillId="0" borderId="20" xfId="246" applyFont="1" applyBorder="1" applyAlignment="1">
      <alignment horizontal="center"/>
    </xf>
    <xf numFmtId="166" fontId="4" fillId="0" borderId="0" xfId="246" applyFont="1" applyBorder="1" applyAlignment="1">
      <alignment horizontal="center"/>
    </xf>
    <xf numFmtId="166" fontId="4" fillId="0" borderId="30" xfId="246" applyFont="1" applyBorder="1" applyAlignment="1">
      <alignment horizontal="center"/>
    </xf>
    <xf numFmtId="0" fontId="12" fillId="4" borderId="0" xfId="0" applyFont="1" applyFill="1" applyBorder="1" applyAlignment="1">
      <alignment horizontal="left"/>
    </xf>
    <xf numFmtId="0" fontId="17" fillId="3" borderId="42" xfId="0" applyFont="1" applyFill="1" applyBorder="1" applyAlignment="1">
      <alignment horizontal="center" vertical="center" wrapText="1"/>
    </xf>
    <xf numFmtId="0" fontId="17" fillId="3" borderId="39" xfId="0" applyFont="1" applyFill="1" applyBorder="1" applyAlignment="1">
      <alignment horizontal="center" vertical="center" wrapText="1"/>
    </xf>
    <xf numFmtId="0" fontId="17" fillId="3" borderId="43" xfId="0" applyFont="1" applyFill="1" applyBorder="1" applyAlignment="1">
      <alignment horizontal="center" vertical="center" wrapText="1"/>
    </xf>
    <xf numFmtId="0" fontId="17" fillId="3" borderId="44" xfId="0" applyFont="1" applyFill="1" applyBorder="1" applyAlignment="1">
      <alignment horizontal="center" vertical="center" wrapText="1"/>
    </xf>
  </cellXfs>
  <cellStyles count="403">
    <cellStyle name="=C:\WINNT\SYSTEM32\COMMAND.COM" xfId="1"/>
    <cellStyle name="20% - Énfasis1 2" xfId="105"/>
    <cellStyle name="20% - Énfasis2 2" xfId="106"/>
    <cellStyle name="20% - Énfasis3 2" xfId="107"/>
    <cellStyle name="20% - Énfasis4 2" xfId="108"/>
    <cellStyle name="40% - Énfasis3 2" xfId="109"/>
    <cellStyle name="60% - Énfasis3 2" xfId="110"/>
    <cellStyle name="60% - Énfasis4 2" xfId="111"/>
    <cellStyle name="60% - Énfasis6 2" xfId="112"/>
    <cellStyle name="Euro" xfId="10"/>
    <cellStyle name="Fecha" xfId="22"/>
    <cellStyle name="Fijo" xfId="23"/>
    <cellStyle name="HEADING1" xfId="24"/>
    <cellStyle name="HEADING2" xfId="25"/>
    <cellStyle name="Millares" xfId="2" builtinId="3"/>
    <cellStyle name="Millares 10" xfId="126"/>
    <cellStyle name="Millares 12" xfId="26"/>
    <cellStyle name="Millares 13" xfId="27"/>
    <cellStyle name="Millares 14" xfId="28"/>
    <cellStyle name="Millares 15" xfId="29"/>
    <cellStyle name="Millares 2" xfId="5"/>
    <cellStyle name="Millares 2 10" xfId="31"/>
    <cellStyle name="Millares 2 11" xfId="32"/>
    <cellStyle name="Millares 2 12" xfId="33"/>
    <cellStyle name="Millares 2 13" xfId="34"/>
    <cellStyle name="Millares 2 14" xfId="35"/>
    <cellStyle name="Millares 2 15" xfId="36"/>
    <cellStyle name="Millares 2 16" xfId="116"/>
    <cellStyle name="Millares 2 17" xfId="121"/>
    <cellStyle name="Millares 2 18" xfId="30"/>
    <cellStyle name="Millares 2 19" xfId="251"/>
    <cellStyle name="Millares 2 2" xfId="11"/>
    <cellStyle name="Millares 2 2 10" xfId="286"/>
    <cellStyle name="Millares 2 2 11" xfId="291"/>
    <cellStyle name="Millares 2 2 12" xfId="296"/>
    <cellStyle name="Millares 2 2 13" xfId="302"/>
    <cellStyle name="Millares 2 2 14" xfId="308"/>
    <cellStyle name="Millares 2 2 15" xfId="313"/>
    <cellStyle name="Millares 2 2 16" xfId="318"/>
    <cellStyle name="Millares 2 2 17" xfId="328"/>
    <cellStyle name="Millares 2 2 18" xfId="333"/>
    <cellStyle name="Millares 2 2 19" xfId="338"/>
    <cellStyle name="Millares 2 2 2" xfId="127"/>
    <cellStyle name="Millares 2 2 20" xfId="342"/>
    <cellStyle name="Millares 2 2 21" xfId="344"/>
    <cellStyle name="Millares 2 2 22" xfId="348"/>
    <cellStyle name="Millares 2 2 23" xfId="350"/>
    <cellStyle name="Millares 2 2 24" xfId="355"/>
    <cellStyle name="Millares 2 2 25" xfId="359"/>
    <cellStyle name="Millares 2 2 26" xfId="361"/>
    <cellStyle name="Millares 2 2 27" xfId="366"/>
    <cellStyle name="Millares 2 2 28" xfId="368"/>
    <cellStyle name="Millares 2 2 29" xfId="372"/>
    <cellStyle name="Millares 2 2 3" xfId="37"/>
    <cellStyle name="Millares 2 2 30" xfId="374"/>
    <cellStyle name="Millares 2 2 31" xfId="379"/>
    <cellStyle name="Millares 2 2 32" xfId="381"/>
    <cellStyle name="Millares 2 2 33" xfId="383"/>
    <cellStyle name="Millares 2 2 34" xfId="387"/>
    <cellStyle name="Millares 2 2 35" xfId="389"/>
    <cellStyle name="Millares 2 2 36" xfId="394"/>
    <cellStyle name="Millares 2 2 37" xfId="398"/>
    <cellStyle name="Millares 2 2 4" xfId="248"/>
    <cellStyle name="Millares 2 2 5" xfId="259"/>
    <cellStyle name="Millares 2 2 6" xfId="266"/>
    <cellStyle name="Millares 2 2 7" xfId="271"/>
    <cellStyle name="Millares 2 2 8" xfId="276"/>
    <cellStyle name="Millares 2 2 9" xfId="281"/>
    <cellStyle name="Millares 2 20" xfId="252"/>
    <cellStyle name="Millares 2 21" xfId="253"/>
    <cellStyle name="Millares 2 22" xfId="254"/>
    <cellStyle name="Millares 2 23" xfId="255"/>
    <cellStyle name="Millares 2 24" xfId="256"/>
    <cellStyle name="Millares 2 25" xfId="257"/>
    <cellStyle name="Millares 2 26" xfId="258"/>
    <cellStyle name="Millares 2 27" xfId="263"/>
    <cellStyle name="Millares 2 28" xfId="264"/>
    <cellStyle name="Millares 2 29" xfId="265"/>
    <cellStyle name="Millares 2 3" xfId="12"/>
    <cellStyle name="Millares 2 3 10" xfId="297"/>
    <cellStyle name="Millares 2 3 11" xfId="303"/>
    <cellStyle name="Millares 2 3 12" xfId="309"/>
    <cellStyle name="Millares 2 3 13" xfId="314"/>
    <cellStyle name="Millares 2 3 14" xfId="319"/>
    <cellStyle name="Millares 2 3 15" xfId="329"/>
    <cellStyle name="Millares 2 3 16" xfId="334"/>
    <cellStyle name="Millares 2 3 17" xfId="339"/>
    <cellStyle name="Millares 2 3 18" xfId="345"/>
    <cellStyle name="Millares 2 3 19" xfId="351"/>
    <cellStyle name="Millares 2 3 2" xfId="38"/>
    <cellStyle name="Millares 2 3 20" xfId="356"/>
    <cellStyle name="Millares 2 3 21" xfId="362"/>
    <cellStyle name="Millares 2 3 22" xfId="369"/>
    <cellStyle name="Millares 2 3 23" xfId="375"/>
    <cellStyle name="Millares 2 3 24" xfId="384"/>
    <cellStyle name="Millares 2 3 25" xfId="390"/>
    <cellStyle name="Millares 2 3 26" xfId="395"/>
    <cellStyle name="Millares 2 3 3" xfId="260"/>
    <cellStyle name="Millares 2 3 4" xfId="267"/>
    <cellStyle name="Millares 2 3 5" xfId="272"/>
    <cellStyle name="Millares 2 3 6" xfId="277"/>
    <cellStyle name="Millares 2 3 7" xfId="282"/>
    <cellStyle name="Millares 2 3 8" xfId="287"/>
    <cellStyle name="Millares 2 3 9" xfId="292"/>
    <cellStyle name="Millares 2 30" xfId="270"/>
    <cellStyle name="Millares 2 31" xfId="275"/>
    <cellStyle name="Millares 2 32" xfId="280"/>
    <cellStyle name="Millares 2 33" xfId="285"/>
    <cellStyle name="Millares 2 34" xfId="290"/>
    <cellStyle name="Millares 2 35" xfId="295"/>
    <cellStyle name="Millares 2 36" xfId="300"/>
    <cellStyle name="Millares 2 37" xfId="301"/>
    <cellStyle name="Millares 2 38" xfId="306"/>
    <cellStyle name="Millares 2 39" xfId="307"/>
    <cellStyle name="Millares 2 4" xfId="39"/>
    <cellStyle name="Millares 2 40" xfId="312"/>
    <cellStyle name="Millares 2 41" xfId="317"/>
    <cellStyle name="Millares 2 42" xfId="327"/>
    <cellStyle name="Millares 2 43" xfId="332"/>
    <cellStyle name="Millares 2 44" xfId="337"/>
    <cellStyle name="Millares 2 45" xfId="343"/>
    <cellStyle name="Millares 2 46" xfId="349"/>
    <cellStyle name="Millares 2 47" xfId="354"/>
    <cellStyle name="Millares 2 48" xfId="360"/>
    <cellStyle name="Millares 2 49" xfId="365"/>
    <cellStyle name="Millares 2 5" xfId="40"/>
    <cellStyle name="Millares 2 50" xfId="367"/>
    <cellStyle name="Millares 2 51" xfId="373"/>
    <cellStyle name="Millares 2 52" xfId="378"/>
    <cellStyle name="Millares 2 53" xfId="380"/>
    <cellStyle name="Millares 2 54" xfId="382"/>
    <cellStyle name="Millares 2 55" xfId="388"/>
    <cellStyle name="Millares 2 56" xfId="393"/>
    <cellStyle name="Millares 2 57" xfId="400"/>
    <cellStyle name="Millares 2 6" xfId="41"/>
    <cellStyle name="Millares 2 7" xfId="42"/>
    <cellStyle name="Millares 2 8" xfId="43"/>
    <cellStyle name="Millares 2 9" xfId="44"/>
    <cellStyle name="Millares 3" xfId="13"/>
    <cellStyle name="Millares 3 10" xfId="278"/>
    <cellStyle name="Millares 3 11" xfId="283"/>
    <cellStyle name="Millares 3 12" xfId="288"/>
    <cellStyle name="Millares 3 13" xfId="293"/>
    <cellStyle name="Millares 3 14" xfId="298"/>
    <cellStyle name="Millares 3 15" xfId="304"/>
    <cellStyle name="Millares 3 16" xfId="310"/>
    <cellStyle name="Millares 3 17" xfId="315"/>
    <cellStyle name="Millares 3 18" xfId="320"/>
    <cellStyle name="Millares 3 19" xfId="330"/>
    <cellStyle name="Millares 3 2" xfId="45"/>
    <cellStyle name="Millares 3 20" xfId="335"/>
    <cellStyle name="Millares 3 21" xfId="340"/>
    <cellStyle name="Millares 3 22" xfId="346"/>
    <cellStyle name="Millares 3 23" xfId="352"/>
    <cellStyle name="Millares 3 24" xfId="357"/>
    <cellStyle name="Millares 3 25" xfId="363"/>
    <cellStyle name="Millares 3 26" xfId="370"/>
    <cellStyle name="Millares 3 27" xfId="376"/>
    <cellStyle name="Millares 3 28" xfId="385"/>
    <cellStyle name="Millares 3 29" xfId="391"/>
    <cellStyle name="Millares 3 3" xfId="46"/>
    <cellStyle name="Millares 3 30" xfId="396"/>
    <cellStyle name="Millares 3 4" xfId="47"/>
    <cellStyle name="Millares 3 5" xfId="48"/>
    <cellStyle name="Millares 3 6" xfId="113"/>
    <cellStyle name="Millares 3 7" xfId="261"/>
    <cellStyle name="Millares 3 8" xfId="268"/>
    <cellStyle name="Millares 3 9" xfId="273"/>
    <cellStyle name="Millares 4" xfId="49"/>
    <cellStyle name="Millares 4 2" xfId="104"/>
    <cellStyle name="Millares 4 3" xfId="128"/>
    <cellStyle name="Millares 5" xfId="129"/>
    <cellStyle name="Millares 6" xfId="50"/>
    <cellStyle name="Millares 7" xfId="51"/>
    <cellStyle name="Millares 8" xfId="52"/>
    <cellStyle name="Millares 8 2" xfId="130"/>
    <cellStyle name="Millares 9" xfId="131"/>
    <cellStyle name="Moneda 2" xfId="14"/>
    <cellStyle name="Moneda 2 10" xfId="305"/>
    <cellStyle name="Moneda 2 11" xfId="311"/>
    <cellStyle name="Moneda 2 12" xfId="316"/>
    <cellStyle name="Moneda 2 13" xfId="321"/>
    <cellStyle name="Moneda 2 14" xfId="331"/>
    <cellStyle name="Moneda 2 15" xfId="336"/>
    <cellStyle name="Moneda 2 16" xfId="341"/>
    <cellStyle name="Moneda 2 17" xfId="347"/>
    <cellStyle name="Moneda 2 18" xfId="353"/>
    <cellStyle name="Moneda 2 19" xfId="358"/>
    <cellStyle name="Moneda 2 2" xfId="262"/>
    <cellStyle name="Moneda 2 20" xfId="364"/>
    <cellStyle name="Moneda 2 21" xfId="371"/>
    <cellStyle name="Moneda 2 22" xfId="377"/>
    <cellStyle name="Moneda 2 23" xfId="386"/>
    <cellStyle name="Moneda 2 24" xfId="392"/>
    <cellStyle name="Moneda 2 25" xfId="397"/>
    <cellStyle name="Moneda 2 3" xfId="269"/>
    <cellStyle name="Moneda 2 4" xfId="274"/>
    <cellStyle name="Moneda 2 5" xfId="279"/>
    <cellStyle name="Moneda 2 6" xfId="284"/>
    <cellStyle name="Moneda 2 7" xfId="289"/>
    <cellStyle name="Moneda 2 8" xfId="294"/>
    <cellStyle name="Moneda 2 9" xfId="299"/>
    <cellStyle name="Normal" xfId="0" builtinId="0"/>
    <cellStyle name="Normal 10" xfId="132"/>
    <cellStyle name="Normal 10 2" xfId="53"/>
    <cellStyle name="Normal 10 3" xfId="54"/>
    <cellStyle name="Normal 10 4" xfId="55"/>
    <cellStyle name="Normal 10 5" xfId="56"/>
    <cellStyle name="Normal 11" xfId="133"/>
    <cellStyle name="Normal 12" xfId="57"/>
    <cellStyle name="Normal 12 2" xfId="134"/>
    <cellStyle name="Normal 13" xfId="135"/>
    <cellStyle name="Normal 14" xfId="58"/>
    <cellStyle name="Normal 15" xfId="249"/>
    <cellStyle name="Normal 2" xfId="3"/>
    <cellStyle name="Normal 2 10" xfId="59"/>
    <cellStyle name="Normal 2 10 2" xfId="136"/>
    <cellStyle name="Normal 2 10 3" xfId="137"/>
    <cellStyle name="Normal 2 11" xfId="60"/>
    <cellStyle name="Normal 2 11 2" xfId="138"/>
    <cellStyle name="Normal 2 11 3" xfId="139"/>
    <cellStyle name="Normal 2 12" xfId="61"/>
    <cellStyle name="Normal 2 12 2" xfId="140"/>
    <cellStyle name="Normal 2 12 3" xfId="141"/>
    <cellStyle name="Normal 2 13" xfId="62"/>
    <cellStyle name="Normal 2 13 2" xfId="142"/>
    <cellStyle name="Normal 2 13 3" xfId="143"/>
    <cellStyle name="Normal 2 14" xfId="63"/>
    <cellStyle name="Normal 2 14 2" xfId="144"/>
    <cellStyle name="Normal 2 14 3" xfId="145"/>
    <cellStyle name="Normal 2 15" xfId="64"/>
    <cellStyle name="Normal 2 15 2" xfId="146"/>
    <cellStyle name="Normal 2 15 3" xfId="147"/>
    <cellStyle name="Normal 2 16" xfId="65"/>
    <cellStyle name="Normal 2 16 2" xfId="148"/>
    <cellStyle name="Normal 2 16 3" xfId="149"/>
    <cellStyle name="Normal 2 17" xfId="66"/>
    <cellStyle name="Normal 2 17 2" xfId="150"/>
    <cellStyle name="Normal 2 17 3" xfId="151"/>
    <cellStyle name="Normal 2 18" xfId="67"/>
    <cellStyle name="Normal 2 18 2" xfId="152"/>
    <cellStyle name="Normal 2 19" xfId="114"/>
    <cellStyle name="Normal 2 2" xfId="6"/>
    <cellStyle name="Normal 2 2 10" xfId="154"/>
    <cellStyle name="Normal 2 2 11" xfId="155"/>
    <cellStyle name="Normal 2 2 12" xfId="156"/>
    <cellStyle name="Normal 2 2 13" xfId="157"/>
    <cellStyle name="Normal 2 2 14" xfId="158"/>
    <cellStyle name="Normal 2 2 15" xfId="159"/>
    <cellStyle name="Normal 2 2 16" xfId="160"/>
    <cellStyle name="Normal 2 2 17" xfId="161"/>
    <cellStyle name="Normal 2 2 18" xfId="162"/>
    <cellStyle name="Normal 2 2 19" xfId="163"/>
    <cellStyle name="Normal 2 2 2" xfId="164"/>
    <cellStyle name="Normal 2 2 2 2" xfId="165"/>
    <cellStyle name="Normal 2 2 2 3" xfId="166"/>
    <cellStyle name="Normal 2 2 2 4" xfId="167"/>
    <cellStyle name="Normal 2 2 2 5" xfId="168"/>
    <cellStyle name="Normal 2 2 2 6" xfId="169"/>
    <cellStyle name="Normal 2 2 2 7" xfId="170"/>
    <cellStyle name="Normal 2 2 20" xfId="171"/>
    <cellStyle name="Normal 2 2 21" xfId="172"/>
    <cellStyle name="Normal 2 2 22" xfId="173"/>
    <cellStyle name="Normal 2 2 23" xfId="153"/>
    <cellStyle name="Normal 2 2 3" xfId="174"/>
    <cellStyle name="Normal 2 2 4" xfId="175"/>
    <cellStyle name="Normal 2 2 5" xfId="176"/>
    <cellStyle name="Normal 2 2 6" xfId="177"/>
    <cellStyle name="Normal 2 2 7" xfId="178"/>
    <cellStyle name="Normal 2 2 8" xfId="179"/>
    <cellStyle name="Normal 2 2 9" xfId="180"/>
    <cellStyle name="Normal 2 20" xfId="181"/>
    <cellStyle name="Normal 2 21" xfId="182"/>
    <cellStyle name="Normal 2 22" xfId="183"/>
    <cellStyle name="Normal 2 23" xfId="184"/>
    <cellStyle name="Normal 2 24" xfId="185"/>
    <cellStyle name="Normal 2 25" xfId="186"/>
    <cellStyle name="Normal 2 26" xfId="187"/>
    <cellStyle name="Normal 2 27" xfId="188"/>
    <cellStyle name="Normal 2 28" xfId="189"/>
    <cellStyle name="Normal 2 29" xfId="190"/>
    <cellStyle name="Normal 2 3" xfId="68"/>
    <cellStyle name="Normal 2 3 10" xfId="402"/>
    <cellStyle name="Normal 2 3 2" xfId="192"/>
    <cellStyle name="Normal 2 3 3" xfId="193"/>
    <cellStyle name="Normal 2 3 4" xfId="194"/>
    <cellStyle name="Normal 2 3 5" xfId="195"/>
    <cellStyle name="Normal 2 3 6" xfId="196"/>
    <cellStyle name="Normal 2 3 7" xfId="197"/>
    <cellStyle name="Normal 2 3 8" xfId="191"/>
    <cellStyle name="Normal 2 3 9" xfId="323"/>
    <cellStyle name="Normal 2 30" xfId="198"/>
    <cellStyle name="Normal 2 4" xfId="69"/>
    <cellStyle name="Normal 2 4 2" xfId="199"/>
    <cellStyle name="Normal 2 4 3" xfId="200"/>
    <cellStyle name="Normal 2 5" xfId="70"/>
    <cellStyle name="Normal 2 5 2" xfId="201"/>
    <cellStyle name="Normal 2 5 3" xfId="202"/>
    <cellStyle name="Normal 2 6" xfId="71"/>
    <cellStyle name="Normal 2 6 2" xfId="203"/>
    <cellStyle name="Normal 2 6 3" xfId="204"/>
    <cellStyle name="Normal 2 7" xfId="72"/>
    <cellStyle name="Normal 2 7 2" xfId="205"/>
    <cellStyle name="Normal 2 7 3" xfId="206"/>
    <cellStyle name="Normal 2 8" xfId="73"/>
    <cellStyle name="Normal 2 8 2" xfId="207"/>
    <cellStyle name="Normal 2 8 3" xfId="208"/>
    <cellStyle name="Normal 2 82" xfId="209"/>
    <cellStyle name="Normal 2 83" xfId="210"/>
    <cellStyle name="Normal 2 86" xfId="211"/>
    <cellStyle name="Normal 2 9" xfId="74"/>
    <cellStyle name="Normal 2 9 2" xfId="212"/>
    <cellStyle name="Normal 2 9 3" xfId="213"/>
    <cellStyle name="Normal 3" xfId="7"/>
    <cellStyle name="Normal 3 10" xfId="322"/>
    <cellStyle name="Normal 3 11" xfId="401"/>
    <cellStyle name="Normal 3 2" xfId="76"/>
    <cellStyle name="Normal 3 2 2" xfId="326"/>
    <cellStyle name="Normal 3 2 3" xfId="324"/>
    <cellStyle name="Normal 3 3" xfId="77"/>
    <cellStyle name="Normal 3 3 2" xfId="325"/>
    <cellStyle name="Normal 3 4" xfId="78"/>
    <cellStyle name="Normal 3 5" xfId="79"/>
    <cellStyle name="Normal 3 6" xfId="80"/>
    <cellStyle name="Normal 3 7" xfId="81"/>
    <cellStyle name="Normal 3 8" xfId="82"/>
    <cellStyle name="Normal 3 9" xfId="75"/>
    <cellStyle name="Normal 4" xfId="15"/>
    <cellStyle name="Normal 4 2" xfId="8"/>
    <cellStyle name="Normal 4 2 2" xfId="117"/>
    <cellStyle name="Normal 4 3" xfId="122"/>
    <cellStyle name="Normal 4 3 2" xfId="247"/>
    <cellStyle name="Normal 4 4" xfId="125"/>
    <cellStyle name="Normal 4 5" xfId="83"/>
    <cellStyle name="Normal 4 6" xfId="399"/>
    <cellStyle name="Normal 5" xfId="16"/>
    <cellStyle name="Normal 5 10" xfId="214"/>
    <cellStyle name="Normal 5 11" xfId="215"/>
    <cellStyle name="Normal 5 12" xfId="216"/>
    <cellStyle name="Normal 5 13" xfId="217"/>
    <cellStyle name="Normal 5 14" xfId="218"/>
    <cellStyle name="Normal 5 15" xfId="219"/>
    <cellStyle name="Normal 5 16" xfId="220"/>
    <cellStyle name="Normal 5 17" xfId="221"/>
    <cellStyle name="Normal 5 2" xfId="17"/>
    <cellStyle name="Normal 5 2 2" xfId="222"/>
    <cellStyle name="Normal 5 3" xfId="84"/>
    <cellStyle name="Normal 5 3 2" xfId="223"/>
    <cellStyle name="Normal 5 4" xfId="85"/>
    <cellStyle name="Normal 5 4 2" xfId="224"/>
    <cellStyle name="Normal 5 5" xfId="86"/>
    <cellStyle name="Normal 5 5 2" xfId="225"/>
    <cellStyle name="Normal 5 6" xfId="118"/>
    <cellStyle name="Normal 5 7" xfId="123"/>
    <cellStyle name="Normal 5 7 2" xfId="226"/>
    <cellStyle name="Normal 5 8" xfId="227"/>
    <cellStyle name="Normal 5 9" xfId="228"/>
    <cellStyle name="Normal 56" xfId="119"/>
    <cellStyle name="Normal 6" xfId="18"/>
    <cellStyle name="Normal 6 2" xfId="19"/>
    <cellStyle name="Normal 6 3" xfId="87"/>
    <cellStyle name="Normal 7" xfId="88"/>
    <cellStyle name="Normal 7 10" xfId="230"/>
    <cellStyle name="Normal 7 11" xfId="231"/>
    <cellStyle name="Normal 7 12" xfId="232"/>
    <cellStyle name="Normal 7 13" xfId="233"/>
    <cellStyle name="Normal 7 14" xfId="234"/>
    <cellStyle name="Normal 7 15" xfId="235"/>
    <cellStyle name="Normal 7 16" xfId="236"/>
    <cellStyle name="Normal 7 17" xfId="237"/>
    <cellStyle name="Normal 7 18" xfId="229"/>
    <cellStyle name="Normal 7 2" xfId="238"/>
    <cellStyle name="Normal 7 3" xfId="239"/>
    <cellStyle name="Normal 7 4" xfId="240"/>
    <cellStyle name="Normal 7 5" xfId="241"/>
    <cellStyle name="Normal 7 6" xfId="242"/>
    <cellStyle name="Normal 7 7" xfId="243"/>
    <cellStyle name="Normal 7 8" xfId="244"/>
    <cellStyle name="Normal 7 9" xfId="245"/>
    <cellStyle name="Normal 8" xfId="89"/>
    <cellStyle name="Normal 9" xfId="4"/>
    <cellStyle name="Normal 9 2" xfId="124"/>
    <cellStyle name="Normal 9 3" xfId="115"/>
    <cellStyle name="Normal_141008Reportes Cuadros Institucionales-sectorialesADV" xfId="21"/>
    <cellStyle name="Normal_EDOSFinancieros Diciembre 05" xfId="246"/>
    <cellStyle name="Notas 2" xfId="90"/>
    <cellStyle name="Porcentaje" xfId="20" builtinId="5"/>
    <cellStyle name="Porcentaje 2" xfId="120"/>
    <cellStyle name="Porcentual 2" xfId="9"/>
    <cellStyle name="SAPBEXstdItem" xfId="250"/>
    <cellStyle name="Total 10" xfId="91"/>
    <cellStyle name="Total 11" xfId="92"/>
    <cellStyle name="Total 12" xfId="93"/>
    <cellStyle name="Total 13" xfId="94"/>
    <cellStyle name="Total 14" xfId="95"/>
    <cellStyle name="Total 2" xfId="96"/>
    <cellStyle name="Total 3" xfId="97"/>
    <cellStyle name="Total 4" xfId="98"/>
    <cellStyle name="Total 5" xfId="99"/>
    <cellStyle name="Total 6" xfId="100"/>
    <cellStyle name="Total 7" xfId="101"/>
    <cellStyle name="Total 8" xfId="102"/>
    <cellStyle name="Total 9" xfId="10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3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6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2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externalLink" Target="externalLinks/externalLink5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7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752475</xdr:colOff>
      <xdr:row>14</xdr:row>
      <xdr:rowOff>85725</xdr:rowOff>
    </xdr:from>
    <xdr:ext cx="1750287" cy="468013"/>
    <xdr:sp macro="" textlink="">
      <xdr:nvSpPr>
        <xdr:cNvPr id="3" name="2 Rectángulo"/>
        <xdr:cNvSpPr/>
      </xdr:nvSpPr>
      <xdr:spPr>
        <a:xfrm>
          <a:off x="3457575" y="2505075"/>
          <a:ext cx="1750287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2981325</xdr:colOff>
      <xdr:row>14</xdr:row>
      <xdr:rowOff>85725</xdr:rowOff>
    </xdr:from>
    <xdr:ext cx="1750287" cy="468013"/>
    <xdr:sp macro="" textlink="">
      <xdr:nvSpPr>
        <xdr:cNvPr id="3" name="2 Rectángulo"/>
        <xdr:cNvSpPr/>
      </xdr:nvSpPr>
      <xdr:spPr>
        <a:xfrm>
          <a:off x="2981325" y="2276475"/>
          <a:ext cx="1750287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171450</xdr:colOff>
      <xdr:row>40</xdr:row>
      <xdr:rowOff>123825</xdr:rowOff>
    </xdr:from>
    <xdr:to>
      <xdr:col>1</xdr:col>
      <xdr:colOff>3095625</xdr:colOff>
      <xdr:row>41</xdr:row>
      <xdr:rowOff>0</xdr:rowOff>
    </xdr:to>
    <xdr:cxnSp macro="">
      <xdr:nvCxnSpPr>
        <xdr:cNvPr id="4" name="3 Conector recto"/>
        <xdr:cNvCxnSpPr/>
      </xdr:nvCxnSpPr>
      <xdr:spPr>
        <a:xfrm>
          <a:off x="247650" y="6515100"/>
          <a:ext cx="2924175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3409950</xdr:colOff>
      <xdr:row>40</xdr:row>
      <xdr:rowOff>123825</xdr:rowOff>
    </xdr:from>
    <xdr:to>
      <xdr:col>5</xdr:col>
      <xdr:colOff>247650</xdr:colOff>
      <xdr:row>41</xdr:row>
      <xdr:rowOff>0</xdr:rowOff>
    </xdr:to>
    <xdr:cxnSp macro="">
      <xdr:nvCxnSpPr>
        <xdr:cNvPr id="11" name="10 Conector recto"/>
        <xdr:cNvCxnSpPr/>
      </xdr:nvCxnSpPr>
      <xdr:spPr>
        <a:xfrm>
          <a:off x="3486150" y="6515100"/>
          <a:ext cx="2924175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1</xdr:col>
      <xdr:colOff>3152775</xdr:colOff>
      <xdr:row>19</xdr:row>
      <xdr:rowOff>47625</xdr:rowOff>
    </xdr:from>
    <xdr:ext cx="1750287" cy="468013"/>
    <xdr:sp macro="" textlink="">
      <xdr:nvSpPr>
        <xdr:cNvPr id="13" name="12 Rectángulo"/>
        <xdr:cNvSpPr/>
      </xdr:nvSpPr>
      <xdr:spPr>
        <a:xfrm>
          <a:off x="3228975" y="2838450"/>
          <a:ext cx="1750287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1</xdr:row>
      <xdr:rowOff>9525</xdr:rowOff>
    </xdr:from>
    <xdr:to>
      <xdr:col>2</xdr:col>
      <xdr:colOff>857250</xdr:colOff>
      <xdr:row>5</xdr:row>
      <xdr:rowOff>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152400"/>
          <a:ext cx="19812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949E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uario\Alfredo%20Fonseca\afg\2013\CUENTAS%20DE\Relaci&#243;n%20de%20cuentas%20bancarias%20aperturada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72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327FID\DIARIO\BURSATIL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T1705HF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CH1902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dgcg/CECILIA/PARAESTATAL/ESTADOS%20FINANCIEROS/FORMATOS%20ESTADOS%20FINANCIEROS/2014/2014/Estados%20Fros%20y%20Pptales%20GTO%20Vinculad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"/>
      <sheetName val="Notas a los Edos Financieros"/>
      <sheetName val="ESF-01"/>
      <sheetName val="ESF-01 (I)"/>
      <sheetName val="ESF-02"/>
      <sheetName val="ESF-02 (I)"/>
      <sheetName val="ESF-03"/>
      <sheetName val="ESF-03 (I)"/>
      <sheetName val="ESF-04"/>
      <sheetName val="ESF-05"/>
      <sheetName val="ESF-05 (I)"/>
      <sheetName val="ESF-06"/>
      <sheetName val="ESF-06 (I)"/>
      <sheetName val="ESF-07"/>
      <sheetName val="ESF-07 (I)"/>
      <sheetName val="ESF-08"/>
      <sheetName val="ESF-08 (I)"/>
      <sheetName val="ESF-09"/>
      <sheetName val="ESF-09 (I)"/>
      <sheetName val="ESF-10"/>
      <sheetName val="ESF-10 (I)"/>
      <sheetName val="ESF-11"/>
      <sheetName val="ESF-11 (I)"/>
      <sheetName val="ESF-12"/>
      <sheetName val="ESF-12 (I)"/>
      <sheetName val="ESF-13"/>
      <sheetName val="ESF-13 (I)"/>
      <sheetName val="ESF-14"/>
      <sheetName val="ESF-14 (I)"/>
      <sheetName val="ESF-15"/>
      <sheetName val="ESF-15 (I)"/>
      <sheetName val="EA-01"/>
      <sheetName val="EA-01 (I)"/>
      <sheetName val="EA-02"/>
      <sheetName val="EA-02 (I)"/>
      <sheetName val="EA-03"/>
      <sheetName val="EA-03 (I)"/>
      <sheetName val="VHP-01"/>
      <sheetName val="VHP-01 (I)"/>
      <sheetName val="VHP-02"/>
      <sheetName val="VHP-02 (I)"/>
      <sheetName val="EFE-01"/>
      <sheetName val="EFE-01 (I)"/>
      <sheetName val="EFE-02"/>
      <sheetName val="EFE-02 (I)"/>
      <sheetName val="EFE-03"/>
      <sheetName val="Conciliacion_Ig"/>
      <sheetName val="Conciliacion_Ig (I)"/>
      <sheetName val="Conciliacion_Eg"/>
      <sheetName val="Conciliacion_Eg (I)"/>
      <sheetName val="MEMORIA"/>
      <sheetName val="Memoria (I)"/>
      <sheetName val="ECABR"/>
      <sheetName val="INTEGRACION"/>
      <sheetName val="ECMAY"/>
      <sheetName val="ECMAY2"/>
      <sheetName val="ECJUN"/>
      <sheetName val="ECJUN2"/>
      <sheetName val="JUN18"/>
      <sheetName val="JUN30"/>
      <sheetName val="JUL15"/>
      <sheetName val="JUL24"/>
      <sheetName val="JUL31"/>
      <sheetName val="AGO17"/>
      <sheetName val="AGO20"/>
      <sheetName val="AGO21"/>
      <sheetName val="AGO27"/>
      <sheetName val="AGO27 (2)"/>
      <sheetName val="AGO28"/>
      <sheetName val="AGO31"/>
      <sheetName val="AGO31 (2)"/>
      <sheetName val="SEP18"/>
      <sheetName val="OCT2"/>
      <sheetName val="OCT23"/>
      <sheetName val="OCT31"/>
      <sheetName val="NOV 19"/>
      <sheetName val="NOV30"/>
      <sheetName val="DIC4"/>
      <sheetName val="DIC18"/>
      <sheetName val="ENE19"/>
      <sheetName val="FEB12"/>
      <sheetName val="FEB26"/>
      <sheetName val="MAR12"/>
      <sheetName val="MAR26"/>
      <sheetName val="ABR15"/>
      <sheetName val="ABR30"/>
      <sheetName val="JUN3"/>
      <sheetName val="JUN17"/>
      <sheetName val="JUL01"/>
      <sheetName val="JUL-15"/>
      <sheetName val="FEB12 (2)"/>
      <sheetName val="JUL-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GENTES"/>
      <sheetName val="TOTAL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RESOS"/>
      <sheetName val="CALENDARIO"/>
      <sheetName val="recibo"/>
      <sheetName val="thf"/>
      <sheetName val="CALCULO"/>
      <sheetName val="GASTOS"/>
      <sheetName val="AVI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  <sheetName val="T1705H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705HF"/>
      <sheetName val="T1705HF (2)"/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902"/>
      <sheetName val="ISR"/>
      <sheetName val="CH1902 (2)"/>
      <sheetName val="CHCAIE"/>
      <sheetName val="T1705HF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CSF"/>
      <sheetName val="PT_ESF_ECSF"/>
      <sheetName val="EAA"/>
      <sheetName val="EADP"/>
      <sheetName val="EVHP"/>
      <sheetName val="EFE"/>
      <sheetName val="EAI"/>
      <sheetName val="CAdmon"/>
      <sheetName val="CTG"/>
      <sheetName val="COG"/>
      <sheetName val="CFG"/>
      <sheetName val="End Neto"/>
      <sheetName val="Int"/>
      <sheetName val="Post Fiscal"/>
      <sheetName val="CProg"/>
      <sheetName val="BMu"/>
      <sheetName val="BInmu"/>
      <sheetName val="Rel Cta Ban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33">
          <cell r="E33">
            <v>0</v>
          </cell>
          <cell r="H33">
            <v>0</v>
          </cell>
          <cell r="I33">
            <v>0</v>
          </cell>
        </row>
        <row r="46">
          <cell r="E46">
            <v>0</v>
          </cell>
          <cell r="H46">
            <v>0</v>
          </cell>
          <cell r="I46">
            <v>0</v>
          </cell>
        </row>
        <row r="51">
          <cell r="H51">
            <v>0</v>
          </cell>
        </row>
        <row r="52">
          <cell r="E52">
            <v>0</v>
          </cell>
        </row>
        <row r="54">
          <cell r="I54">
            <v>0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1"/>
  <sheetViews>
    <sheetView showGridLines="0" zoomScaleNormal="100" workbookViewId="0">
      <selection activeCell="I12" sqref="I12"/>
    </sheetView>
  </sheetViews>
  <sheetFormatPr baseColWidth="10" defaultColWidth="10.28515625" defaultRowHeight="11.25" x14ac:dyDescent="0.25"/>
  <cols>
    <col min="1" max="1" width="87.28515625" style="379" customWidth="1"/>
    <col min="2" max="3" width="18.5703125" style="345" customWidth="1"/>
    <col min="4" max="16384" width="10.28515625" style="345"/>
  </cols>
  <sheetData>
    <row r="1" spans="1:4" ht="39.950000000000003" customHeight="1" x14ac:dyDescent="0.25">
      <c r="A1" s="388" t="s">
        <v>563</v>
      </c>
      <c r="B1" s="389"/>
      <c r="C1" s="390"/>
    </row>
    <row r="2" spans="1:4" ht="15" x14ac:dyDescent="0.25">
      <c r="A2" s="350"/>
      <c r="B2" s="351">
        <v>2020</v>
      </c>
      <c r="C2" s="352">
        <v>2019</v>
      </c>
    </row>
    <row r="3" spans="1:4" s="356" customFormat="1" ht="12.75" x14ac:dyDescent="0.25">
      <c r="A3" s="353" t="s">
        <v>79</v>
      </c>
      <c r="B3" s="354"/>
      <c r="C3" s="355"/>
    </row>
    <row r="4" spans="1:4" x14ac:dyDescent="0.25">
      <c r="A4" s="357" t="s">
        <v>552</v>
      </c>
      <c r="B4" s="358">
        <f>SUM(B5:B11)</f>
        <v>1111316.1100000001</v>
      </c>
      <c r="C4" s="365">
        <v>7920928.8499999996</v>
      </c>
      <c r="D4" s="360" t="s">
        <v>553</v>
      </c>
    </row>
    <row r="5" spans="1:4" x14ac:dyDescent="0.2">
      <c r="A5" s="361" t="s">
        <v>81</v>
      </c>
      <c r="B5" s="362">
        <v>0</v>
      </c>
      <c r="C5" s="363">
        <v>0</v>
      </c>
      <c r="D5" s="360">
        <v>4110</v>
      </c>
    </row>
    <row r="6" spans="1:4" x14ac:dyDescent="0.2">
      <c r="A6" s="361" t="s">
        <v>122</v>
      </c>
      <c r="B6" s="362">
        <v>0</v>
      </c>
      <c r="C6" s="363">
        <v>0</v>
      </c>
      <c r="D6" s="360">
        <v>4120</v>
      </c>
    </row>
    <row r="7" spans="1:4" x14ac:dyDescent="0.2">
      <c r="A7" s="361" t="s">
        <v>83</v>
      </c>
      <c r="B7" s="362">
        <v>0</v>
      </c>
      <c r="C7" s="363">
        <v>0</v>
      </c>
      <c r="D7" s="360">
        <v>4130</v>
      </c>
    </row>
    <row r="8" spans="1:4" x14ac:dyDescent="0.2">
      <c r="A8" s="361" t="s">
        <v>85</v>
      </c>
      <c r="B8" s="362">
        <v>0</v>
      </c>
      <c r="C8" s="363">
        <v>0</v>
      </c>
      <c r="D8" s="360">
        <v>4140</v>
      </c>
    </row>
    <row r="9" spans="1:4" x14ac:dyDescent="0.2">
      <c r="A9" s="361" t="s">
        <v>136</v>
      </c>
      <c r="B9" s="362">
        <v>0</v>
      </c>
      <c r="C9" s="363">
        <v>0</v>
      </c>
      <c r="D9" s="360">
        <v>4150</v>
      </c>
    </row>
    <row r="10" spans="1:4" x14ac:dyDescent="0.2">
      <c r="A10" s="361" t="s">
        <v>139</v>
      </c>
      <c r="B10" s="362">
        <v>0</v>
      </c>
      <c r="C10" s="363">
        <v>0</v>
      </c>
      <c r="D10" s="360">
        <v>4160</v>
      </c>
    </row>
    <row r="11" spans="1:4" x14ac:dyDescent="0.2">
      <c r="A11" s="361" t="s">
        <v>554</v>
      </c>
      <c r="B11" s="362">
        <v>1111316.1100000001</v>
      </c>
      <c r="C11" s="363">
        <v>7920928.8499999996</v>
      </c>
      <c r="D11" s="360">
        <v>4170</v>
      </c>
    </row>
    <row r="12" spans="1:4" ht="22.5" x14ac:dyDescent="0.25">
      <c r="A12" s="364" t="s">
        <v>555</v>
      </c>
      <c r="B12" s="358">
        <f>SUM(B13:B14)</f>
        <v>27315375.870000001</v>
      </c>
      <c r="C12" s="365">
        <v>104539754.84</v>
      </c>
      <c r="D12" s="360" t="s">
        <v>553</v>
      </c>
    </row>
    <row r="13" spans="1:4" x14ac:dyDescent="0.2">
      <c r="A13" s="366" t="s">
        <v>556</v>
      </c>
      <c r="B13" s="362">
        <v>7011150</v>
      </c>
      <c r="C13" s="363">
        <v>44992247.259999998</v>
      </c>
      <c r="D13" s="360">
        <v>4210</v>
      </c>
    </row>
    <row r="14" spans="1:4" x14ac:dyDescent="0.2">
      <c r="A14" s="366" t="s">
        <v>557</v>
      </c>
      <c r="B14" s="362">
        <v>20304225.870000001</v>
      </c>
      <c r="C14" s="363">
        <v>59547507.579999998</v>
      </c>
      <c r="D14" s="360">
        <v>4220</v>
      </c>
    </row>
    <row r="15" spans="1:4" x14ac:dyDescent="0.25">
      <c r="A15" s="357" t="s">
        <v>95</v>
      </c>
      <c r="B15" s="367">
        <f>SUM(B16:B20)</f>
        <v>375262.99</v>
      </c>
      <c r="C15" s="359">
        <v>1278540.6299999999</v>
      </c>
      <c r="D15" s="360" t="s">
        <v>553</v>
      </c>
    </row>
    <row r="16" spans="1:4" x14ac:dyDescent="0.2">
      <c r="A16" s="361" t="s">
        <v>558</v>
      </c>
      <c r="B16" s="362">
        <v>0</v>
      </c>
      <c r="C16" s="363">
        <v>0</v>
      </c>
      <c r="D16" s="360">
        <v>4310</v>
      </c>
    </row>
    <row r="17" spans="1:4" x14ac:dyDescent="0.2">
      <c r="A17" s="361" t="s">
        <v>97</v>
      </c>
      <c r="B17" s="362">
        <v>0</v>
      </c>
      <c r="C17" s="363">
        <v>0</v>
      </c>
      <c r="D17" s="360">
        <v>4320</v>
      </c>
    </row>
    <row r="18" spans="1:4" x14ac:dyDescent="0.2">
      <c r="A18" s="361" t="s">
        <v>98</v>
      </c>
      <c r="B18" s="362">
        <v>0</v>
      </c>
      <c r="C18" s="363">
        <v>0</v>
      </c>
      <c r="D18" s="360">
        <v>4330</v>
      </c>
    </row>
    <row r="19" spans="1:4" x14ac:dyDescent="0.2">
      <c r="A19" s="361" t="s">
        <v>100</v>
      </c>
      <c r="B19" s="362">
        <v>208234.87</v>
      </c>
      <c r="C19" s="363">
        <v>419193.5</v>
      </c>
      <c r="D19" s="360">
        <v>4340</v>
      </c>
    </row>
    <row r="20" spans="1:4" x14ac:dyDescent="0.2">
      <c r="A20" s="361" t="s">
        <v>101</v>
      </c>
      <c r="B20" s="362">
        <v>167028.12</v>
      </c>
      <c r="C20" s="363">
        <v>859347.13</v>
      </c>
      <c r="D20" s="360">
        <v>4390</v>
      </c>
    </row>
    <row r="21" spans="1:4" x14ac:dyDescent="0.2">
      <c r="A21" s="350"/>
      <c r="B21" s="368"/>
      <c r="C21" s="369"/>
      <c r="D21" s="360" t="s">
        <v>553</v>
      </c>
    </row>
    <row r="22" spans="1:4" x14ac:dyDescent="0.25">
      <c r="A22" s="370" t="s">
        <v>103</v>
      </c>
      <c r="B22" s="367">
        <f>B4+B12+B15</f>
        <v>28801954.969999999</v>
      </c>
      <c r="C22" s="359">
        <f>C4+C12+C15</f>
        <v>113739224.31999999</v>
      </c>
      <c r="D22" s="360" t="s">
        <v>553</v>
      </c>
    </row>
    <row r="23" spans="1:4" x14ac:dyDescent="0.25">
      <c r="A23" s="350"/>
      <c r="B23" s="371"/>
      <c r="C23" s="380"/>
      <c r="D23" s="360" t="s">
        <v>553</v>
      </c>
    </row>
    <row r="24" spans="1:4" s="356" customFormat="1" ht="12.75" x14ac:dyDescent="0.25">
      <c r="A24" s="353" t="s">
        <v>80</v>
      </c>
      <c r="B24" s="372"/>
      <c r="C24" s="373"/>
      <c r="D24" s="374" t="s">
        <v>553</v>
      </c>
    </row>
    <row r="25" spans="1:4" x14ac:dyDescent="0.25">
      <c r="A25" s="357" t="s">
        <v>559</v>
      </c>
      <c r="B25" s="367">
        <f>SUM(B26:B28)</f>
        <v>21852106.890000001</v>
      </c>
      <c r="C25" s="359">
        <v>105758914.04000001</v>
      </c>
      <c r="D25" s="360" t="s">
        <v>553</v>
      </c>
    </row>
    <row r="26" spans="1:4" x14ac:dyDescent="0.2">
      <c r="A26" s="366" t="s">
        <v>121</v>
      </c>
      <c r="B26" s="362">
        <v>18922514.359999999</v>
      </c>
      <c r="C26" s="363">
        <v>77242384.200000003</v>
      </c>
      <c r="D26" s="360">
        <v>5110</v>
      </c>
    </row>
    <row r="27" spans="1:4" x14ac:dyDescent="0.2">
      <c r="A27" s="366" t="s">
        <v>82</v>
      </c>
      <c r="B27" s="362">
        <v>268046.34000000003</v>
      </c>
      <c r="C27" s="363">
        <v>6102347.4800000004</v>
      </c>
      <c r="D27" s="360">
        <v>5120</v>
      </c>
    </row>
    <row r="28" spans="1:4" x14ac:dyDescent="0.2">
      <c r="A28" s="366" t="s">
        <v>84</v>
      </c>
      <c r="B28" s="362">
        <v>2661546.19</v>
      </c>
      <c r="C28" s="363">
        <v>22414182.359999999</v>
      </c>
      <c r="D28" s="360">
        <v>5130</v>
      </c>
    </row>
    <row r="29" spans="1:4" x14ac:dyDescent="0.25">
      <c r="A29" s="357" t="s">
        <v>141</v>
      </c>
      <c r="B29" s="367">
        <f>SUM(B30:B38)</f>
        <v>220084</v>
      </c>
      <c r="C29" s="359">
        <v>723695.7</v>
      </c>
      <c r="D29" s="360" t="s">
        <v>553</v>
      </c>
    </row>
    <row r="30" spans="1:4" x14ac:dyDescent="0.2">
      <c r="A30" s="366" t="s">
        <v>86</v>
      </c>
      <c r="B30" s="362">
        <v>0</v>
      </c>
      <c r="C30" s="363">
        <v>0</v>
      </c>
      <c r="D30" s="360">
        <v>5210</v>
      </c>
    </row>
    <row r="31" spans="1:4" x14ac:dyDescent="0.2">
      <c r="A31" s="366" t="s">
        <v>87</v>
      </c>
      <c r="B31" s="362">
        <v>0</v>
      </c>
      <c r="C31" s="363">
        <v>0</v>
      </c>
      <c r="D31" s="360">
        <v>5220</v>
      </c>
    </row>
    <row r="32" spans="1:4" x14ac:dyDescent="0.2">
      <c r="A32" s="366" t="s">
        <v>88</v>
      </c>
      <c r="B32" s="362">
        <v>0</v>
      </c>
      <c r="C32" s="363">
        <v>0</v>
      </c>
      <c r="D32" s="360">
        <v>5230</v>
      </c>
    </row>
    <row r="33" spans="1:4" x14ac:dyDescent="0.2">
      <c r="A33" s="366" t="s">
        <v>89</v>
      </c>
      <c r="B33" s="362">
        <v>220084</v>
      </c>
      <c r="C33" s="363">
        <v>723695.7</v>
      </c>
      <c r="D33" s="360">
        <v>5240</v>
      </c>
    </row>
    <row r="34" spans="1:4" x14ac:dyDescent="0.2">
      <c r="A34" s="366" t="s">
        <v>90</v>
      </c>
      <c r="B34" s="362">
        <v>0</v>
      </c>
      <c r="C34" s="363">
        <v>0</v>
      </c>
      <c r="D34" s="360">
        <v>5250</v>
      </c>
    </row>
    <row r="35" spans="1:4" x14ac:dyDescent="0.2">
      <c r="A35" s="366" t="s">
        <v>92</v>
      </c>
      <c r="B35" s="362">
        <v>0</v>
      </c>
      <c r="C35" s="363">
        <v>0</v>
      </c>
      <c r="D35" s="360">
        <v>5260</v>
      </c>
    </row>
    <row r="36" spans="1:4" x14ac:dyDescent="0.2">
      <c r="A36" s="366" t="s">
        <v>93</v>
      </c>
      <c r="B36" s="362">
        <v>0</v>
      </c>
      <c r="C36" s="363">
        <v>0</v>
      </c>
      <c r="D36" s="360">
        <v>5270</v>
      </c>
    </row>
    <row r="37" spans="1:4" x14ac:dyDescent="0.2">
      <c r="A37" s="366" t="s">
        <v>94</v>
      </c>
      <c r="B37" s="362">
        <v>0</v>
      </c>
      <c r="C37" s="363">
        <v>0</v>
      </c>
      <c r="D37" s="360">
        <v>5280</v>
      </c>
    </row>
    <row r="38" spans="1:4" x14ac:dyDescent="0.2">
      <c r="A38" s="366" t="s">
        <v>96</v>
      </c>
      <c r="B38" s="362">
        <v>0</v>
      </c>
      <c r="C38" s="363">
        <v>0</v>
      </c>
      <c r="D38" s="360">
        <v>5290</v>
      </c>
    </row>
    <row r="39" spans="1:4" x14ac:dyDescent="0.25">
      <c r="A39" s="357" t="s">
        <v>91</v>
      </c>
      <c r="B39" s="367">
        <v>0</v>
      </c>
      <c r="C39" s="359">
        <v>0</v>
      </c>
      <c r="D39" s="360" t="s">
        <v>553</v>
      </c>
    </row>
    <row r="40" spans="1:4" x14ac:dyDescent="0.2">
      <c r="A40" s="366" t="s">
        <v>99</v>
      </c>
      <c r="B40" s="362">
        <v>0</v>
      </c>
      <c r="C40" s="363">
        <v>0</v>
      </c>
      <c r="D40" s="360">
        <v>5310</v>
      </c>
    </row>
    <row r="41" spans="1:4" x14ac:dyDescent="0.2">
      <c r="A41" s="366" t="s">
        <v>48</v>
      </c>
      <c r="B41" s="362">
        <v>0</v>
      </c>
      <c r="C41" s="363">
        <v>0</v>
      </c>
      <c r="D41" s="360">
        <v>5320</v>
      </c>
    </row>
    <row r="42" spans="1:4" x14ac:dyDescent="0.2">
      <c r="A42" s="366" t="s">
        <v>102</v>
      </c>
      <c r="B42" s="362">
        <v>0</v>
      </c>
      <c r="C42" s="363">
        <v>0</v>
      </c>
      <c r="D42" s="360">
        <v>5330</v>
      </c>
    </row>
    <row r="43" spans="1:4" x14ac:dyDescent="0.25">
      <c r="A43" s="357" t="s">
        <v>104</v>
      </c>
      <c r="B43" s="367">
        <v>0</v>
      </c>
      <c r="C43" s="359">
        <v>0</v>
      </c>
      <c r="D43" s="360" t="s">
        <v>553</v>
      </c>
    </row>
    <row r="44" spans="1:4" x14ac:dyDescent="0.2">
      <c r="A44" s="366" t="s">
        <v>105</v>
      </c>
      <c r="B44" s="362">
        <v>0</v>
      </c>
      <c r="C44" s="363">
        <v>0</v>
      </c>
      <c r="D44" s="360">
        <v>5410</v>
      </c>
    </row>
    <row r="45" spans="1:4" x14ac:dyDescent="0.2">
      <c r="A45" s="366" t="s">
        <v>106</v>
      </c>
      <c r="B45" s="362">
        <v>0</v>
      </c>
      <c r="C45" s="363">
        <v>0</v>
      </c>
      <c r="D45" s="360">
        <v>5420</v>
      </c>
    </row>
    <row r="46" spans="1:4" x14ac:dyDescent="0.2">
      <c r="A46" s="366" t="s">
        <v>107</v>
      </c>
      <c r="B46" s="362">
        <v>0</v>
      </c>
      <c r="C46" s="363">
        <v>0</v>
      </c>
      <c r="D46" s="360">
        <v>5430</v>
      </c>
    </row>
    <row r="47" spans="1:4" x14ac:dyDescent="0.2">
      <c r="A47" s="366" t="s">
        <v>108</v>
      </c>
      <c r="B47" s="362">
        <v>0</v>
      </c>
      <c r="C47" s="363">
        <v>0</v>
      </c>
      <c r="D47" s="360">
        <v>5440</v>
      </c>
    </row>
    <row r="48" spans="1:4" x14ac:dyDescent="0.2">
      <c r="A48" s="366" t="s">
        <v>109</v>
      </c>
      <c r="B48" s="362">
        <v>0</v>
      </c>
      <c r="C48" s="363">
        <v>0</v>
      </c>
      <c r="D48" s="360">
        <v>5450</v>
      </c>
    </row>
    <row r="49" spans="1:8" x14ac:dyDescent="0.25">
      <c r="A49" s="357" t="s">
        <v>110</v>
      </c>
      <c r="B49" s="367">
        <f>SUM(B50:B55)</f>
        <v>293384.21999999997</v>
      </c>
      <c r="C49" s="359">
        <v>6031639.1799999997</v>
      </c>
      <c r="D49" s="360" t="s">
        <v>553</v>
      </c>
    </row>
    <row r="50" spans="1:8" x14ac:dyDescent="0.2">
      <c r="A50" s="366" t="s">
        <v>111</v>
      </c>
      <c r="B50" s="362">
        <v>24425.82</v>
      </c>
      <c r="C50" s="363">
        <v>5612441</v>
      </c>
      <c r="D50" s="360">
        <v>5510</v>
      </c>
    </row>
    <row r="51" spans="1:8" x14ac:dyDescent="0.2">
      <c r="A51" s="366" t="s">
        <v>112</v>
      </c>
      <c r="B51" s="362">
        <v>268958.18</v>
      </c>
      <c r="C51" s="363">
        <v>419193.5</v>
      </c>
      <c r="D51" s="360">
        <v>5520</v>
      </c>
    </row>
    <row r="52" spans="1:8" x14ac:dyDescent="0.2">
      <c r="A52" s="366" t="s">
        <v>113</v>
      </c>
      <c r="B52" s="362">
        <v>0</v>
      </c>
      <c r="C52" s="363">
        <v>0</v>
      </c>
      <c r="D52" s="360">
        <v>5530</v>
      </c>
    </row>
    <row r="53" spans="1:8" x14ac:dyDescent="0.2">
      <c r="A53" s="366" t="s">
        <v>560</v>
      </c>
      <c r="B53" s="362">
        <v>0</v>
      </c>
      <c r="C53" s="363">
        <v>0</v>
      </c>
      <c r="D53" s="360">
        <v>5540</v>
      </c>
    </row>
    <row r="54" spans="1:8" x14ac:dyDescent="0.2">
      <c r="A54" s="366" t="s">
        <v>114</v>
      </c>
      <c r="B54" s="362">
        <v>0</v>
      </c>
      <c r="C54" s="363">
        <v>0</v>
      </c>
      <c r="D54" s="360">
        <v>5550</v>
      </c>
    </row>
    <row r="55" spans="1:8" x14ac:dyDescent="0.2">
      <c r="A55" s="366" t="s">
        <v>115</v>
      </c>
      <c r="B55" s="362">
        <v>0.22</v>
      </c>
      <c r="C55" s="363">
        <v>4.68</v>
      </c>
      <c r="D55" s="360">
        <v>5590</v>
      </c>
    </row>
    <row r="56" spans="1:8" x14ac:dyDescent="0.25">
      <c r="A56" s="357" t="s">
        <v>116</v>
      </c>
      <c r="B56" s="367">
        <v>0</v>
      </c>
      <c r="C56" s="359">
        <v>0</v>
      </c>
      <c r="D56" s="360" t="s">
        <v>553</v>
      </c>
    </row>
    <row r="57" spans="1:8" x14ac:dyDescent="0.2">
      <c r="A57" s="366" t="s">
        <v>561</v>
      </c>
      <c r="B57" s="362">
        <v>0</v>
      </c>
      <c r="C57" s="363">
        <v>0</v>
      </c>
      <c r="D57" s="360">
        <v>5610</v>
      </c>
    </row>
    <row r="58" spans="1:8" x14ac:dyDescent="0.2">
      <c r="A58" s="350"/>
      <c r="B58" s="368"/>
      <c r="C58" s="369"/>
      <c r="D58" s="360" t="s">
        <v>553</v>
      </c>
    </row>
    <row r="59" spans="1:8" x14ac:dyDescent="0.25">
      <c r="A59" s="370" t="s">
        <v>117</v>
      </c>
      <c r="B59" s="367">
        <f>B49+B29+B25</f>
        <v>22365575.109999999</v>
      </c>
      <c r="C59" s="359">
        <f>C49+C29+C25</f>
        <v>112514248.92</v>
      </c>
      <c r="D59" s="360" t="s">
        <v>553</v>
      </c>
    </row>
    <row r="60" spans="1:8" x14ac:dyDescent="0.25">
      <c r="A60" s="350"/>
      <c r="B60" s="367"/>
      <c r="C60" s="359"/>
      <c r="D60" s="360" t="s">
        <v>553</v>
      </c>
    </row>
    <row r="61" spans="1:8" s="356" customFormat="1" ht="12.75" x14ac:dyDescent="0.25">
      <c r="A61" s="353" t="s">
        <v>120</v>
      </c>
      <c r="B61" s="367">
        <f>B22-B59</f>
        <v>6436379.8599999994</v>
      </c>
      <c r="C61" s="359">
        <f>C22-C59</f>
        <v>1224975.3999999911</v>
      </c>
      <c r="D61" s="374" t="s">
        <v>553</v>
      </c>
    </row>
    <row r="62" spans="1:8" s="356" customFormat="1" x14ac:dyDescent="0.25">
      <c r="A62" s="375"/>
      <c r="B62" s="376"/>
      <c r="C62" s="377"/>
    </row>
    <row r="63" spans="1:8" s="379" customFormat="1" x14ac:dyDescent="0.2">
      <c r="A63" s="378" t="s">
        <v>562</v>
      </c>
      <c r="B63" s="345"/>
      <c r="C63" s="345"/>
      <c r="D63" s="345"/>
      <c r="E63" s="345"/>
      <c r="F63" s="345"/>
      <c r="G63" s="345"/>
      <c r="H63" s="345"/>
    </row>
    <row r="68" spans="1:3" ht="12.75" x14ac:dyDescent="0.2">
      <c r="A68" s="382" t="s">
        <v>567</v>
      </c>
      <c r="B68" s="381"/>
      <c r="C68" s="383"/>
    </row>
    <row r="69" spans="1:3" ht="12.75" x14ac:dyDescent="0.2">
      <c r="A69" s="30" t="s">
        <v>564</v>
      </c>
      <c r="B69" s="391" t="s">
        <v>550</v>
      </c>
      <c r="C69" s="391"/>
    </row>
    <row r="70" spans="1:3" ht="12.75" x14ac:dyDescent="0.25">
      <c r="A70" s="26" t="s">
        <v>548</v>
      </c>
      <c r="B70" s="384" t="s">
        <v>565</v>
      </c>
      <c r="C70" s="384"/>
    </row>
    <row r="71" spans="1:3" x14ac:dyDescent="0.25">
      <c r="B71" s="392" t="s">
        <v>566</v>
      </c>
      <c r="C71" s="392"/>
    </row>
  </sheetData>
  <sheetProtection formatCells="0" formatColumns="0" formatRows="0" autoFilter="0"/>
  <mergeCells count="4">
    <mergeCell ref="A1:C1"/>
    <mergeCell ref="B69:C69"/>
    <mergeCell ref="B70:C70"/>
    <mergeCell ref="B71:C71"/>
  </mergeCells>
  <printOptions horizontalCentered="1"/>
  <pageMargins left="0.78740157480314965" right="0.59055118110236227" top="0.78740157480314965" bottom="0.78740157480314965" header="0.31496062992125984" footer="0.31496062992125984"/>
  <pageSetup scale="67" fitToHeight="0" orientation="portrait" r:id="rId1"/>
  <ignoredErrors>
    <ignoredError sqref="B4:B61" unlocked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F43"/>
  <sheetViews>
    <sheetView showGridLines="0" zoomScale="85" zoomScaleNormal="85" workbookViewId="0">
      <selection activeCell="C22" sqref="C22:D22"/>
    </sheetView>
  </sheetViews>
  <sheetFormatPr baseColWidth="10" defaultRowHeight="12.75" x14ac:dyDescent="0.2"/>
  <cols>
    <col min="1" max="1" width="1.140625" style="34" customWidth="1"/>
    <col min="2" max="2" width="60" style="34" customWidth="1"/>
    <col min="3" max="3" width="14.7109375" style="34" customWidth="1"/>
    <col min="4" max="5" width="12.85546875" style="34" customWidth="1"/>
    <col min="6" max="6" width="4.28515625" style="17" customWidth="1"/>
    <col min="7" max="16384" width="11.42578125" style="34"/>
  </cols>
  <sheetData>
    <row r="1" spans="1:6" ht="15" customHeight="1" x14ac:dyDescent="0.2">
      <c r="A1" s="445" t="s">
        <v>280</v>
      </c>
      <c r="B1" s="446"/>
      <c r="C1" s="446"/>
      <c r="D1" s="446"/>
      <c r="E1" s="447"/>
    </row>
    <row r="2" spans="1:6" ht="18" customHeight="1" x14ac:dyDescent="0.2">
      <c r="A2" s="442" t="s">
        <v>287</v>
      </c>
      <c r="B2" s="407"/>
      <c r="C2" s="407"/>
      <c r="D2" s="407"/>
      <c r="E2" s="443"/>
    </row>
    <row r="3" spans="1:6" ht="18" customHeight="1" x14ac:dyDescent="0.2">
      <c r="A3" s="448" t="s">
        <v>344</v>
      </c>
      <c r="B3" s="449"/>
      <c r="C3" s="449"/>
      <c r="D3" s="449"/>
      <c r="E3" s="450"/>
    </row>
    <row r="4" spans="1:6" s="17" customFormat="1" ht="6" customHeight="1" x14ac:dyDescent="0.2"/>
    <row r="5" spans="1:6" s="17" customFormat="1" ht="6" customHeight="1" x14ac:dyDescent="0.2"/>
    <row r="6" spans="1:6" s="17" customFormat="1" ht="14.25" customHeight="1" x14ac:dyDescent="0.2">
      <c r="B6" s="150" t="s">
        <v>341</v>
      </c>
      <c r="C6" s="28"/>
      <c r="D6" s="20"/>
      <c r="E6" s="118"/>
      <c r="F6" s="21"/>
    </row>
    <row r="7" spans="1:6" s="17" customFormat="1" ht="6" customHeight="1" x14ac:dyDescent="0.2"/>
    <row r="8" spans="1:6" s="17" customFormat="1" ht="6" customHeight="1" x14ac:dyDescent="0.2"/>
    <row r="9" spans="1:6" s="17" customFormat="1" ht="14.25" x14ac:dyDescent="0.2">
      <c r="A9" s="465" t="s">
        <v>73</v>
      </c>
      <c r="B9" s="465"/>
      <c r="C9" s="151" t="s">
        <v>126</v>
      </c>
      <c r="D9" s="151" t="s">
        <v>129</v>
      </c>
      <c r="E9" s="151" t="s">
        <v>335</v>
      </c>
    </row>
    <row r="10" spans="1:6" s="17" customFormat="1" ht="5.25" customHeight="1" thickBot="1" x14ac:dyDescent="0.25">
      <c r="A10" s="101"/>
      <c r="B10" s="102"/>
      <c r="C10" s="122"/>
      <c r="D10" s="122"/>
      <c r="E10" s="122"/>
    </row>
    <row r="11" spans="1:6" s="17" customFormat="1" ht="13.5" thickBot="1" x14ac:dyDescent="0.25">
      <c r="A11" s="152"/>
      <c r="B11" s="153" t="s">
        <v>261</v>
      </c>
      <c r="C11" s="154">
        <f>+C12+C13</f>
        <v>0</v>
      </c>
      <c r="D11" s="154">
        <f>+D12+D13</f>
        <v>0</v>
      </c>
      <c r="E11" s="155">
        <f>+E12+E13</f>
        <v>0</v>
      </c>
    </row>
    <row r="12" spans="1:6" s="17" customFormat="1" x14ac:dyDescent="0.2">
      <c r="A12" s="466" t="s">
        <v>336</v>
      </c>
      <c r="B12" s="467"/>
      <c r="C12" s="156">
        <f>+[7]EAI!E33</f>
        <v>0</v>
      </c>
      <c r="D12" s="156">
        <f>+[7]EAI!H33</f>
        <v>0</v>
      </c>
      <c r="E12" s="157">
        <f>+[7]EAI!I33</f>
        <v>0</v>
      </c>
    </row>
    <row r="13" spans="1:6" s="17" customFormat="1" ht="13.5" thickBot="1" x14ac:dyDescent="0.25">
      <c r="A13" s="468" t="s">
        <v>337</v>
      </c>
      <c r="B13" s="469"/>
      <c r="C13" s="158">
        <f>+[7]EAI!E46</f>
        <v>0</v>
      </c>
      <c r="D13" s="158">
        <f>+[7]EAI!H46</f>
        <v>0</v>
      </c>
      <c r="E13" s="159">
        <f>+[7]EAI!I46</f>
        <v>0</v>
      </c>
    </row>
    <row r="14" spans="1:6" s="17" customFormat="1" ht="13.5" thickBot="1" x14ac:dyDescent="0.25">
      <c r="A14" s="160"/>
      <c r="B14" s="153" t="s">
        <v>262</v>
      </c>
      <c r="C14" s="154">
        <f>+C15+C16</f>
        <v>0</v>
      </c>
      <c r="D14" s="154">
        <f>+D15+D16</f>
        <v>0</v>
      </c>
      <c r="E14" s="155">
        <f>+E15+E16</f>
        <v>0</v>
      </c>
    </row>
    <row r="15" spans="1:6" s="17" customFormat="1" x14ac:dyDescent="0.2">
      <c r="A15" s="470" t="s">
        <v>338</v>
      </c>
      <c r="B15" s="471"/>
      <c r="C15" s="156"/>
      <c r="D15" s="156"/>
      <c r="E15" s="157"/>
    </row>
    <row r="16" spans="1:6" s="17" customFormat="1" ht="13.5" thickBot="1" x14ac:dyDescent="0.25">
      <c r="A16" s="472" t="s">
        <v>339</v>
      </c>
      <c r="B16" s="473"/>
      <c r="C16" s="161"/>
      <c r="D16" s="161"/>
      <c r="E16" s="162"/>
    </row>
    <row r="17" spans="1:5" s="17" customFormat="1" ht="13.5" thickBot="1" x14ac:dyDescent="0.25">
      <c r="A17" s="163"/>
      <c r="B17" s="164" t="s">
        <v>263</v>
      </c>
      <c r="C17" s="165">
        <f>+C11-C14</f>
        <v>0</v>
      </c>
      <c r="D17" s="165">
        <f>+D11-D14</f>
        <v>0</v>
      </c>
      <c r="E17" s="166">
        <f>+E11-E14</f>
        <v>0</v>
      </c>
    </row>
    <row r="18" spans="1:5" s="17" customFormat="1" ht="13.5" thickBot="1" x14ac:dyDescent="0.25"/>
    <row r="19" spans="1:5" s="17" customFormat="1" ht="15" thickBot="1" x14ac:dyDescent="0.25">
      <c r="A19" s="474" t="s">
        <v>73</v>
      </c>
      <c r="B19" s="475"/>
      <c r="C19" s="167" t="s">
        <v>126</v>
      </c>
      <c r="D19" s="167" t="s">
        <v>129</v>
      </c>
      <c r="E19" s="168" t="s">
        <v>335</v>
      </c>
    </row>
    <row r="20" spans="1:5" s="17" customFormat="1" ht="6.75" customHeight="1" x14ac:dyDescent="0.2">
      <c r="A20" s="169"/>
      <c r="B20" s="170"/>
      <c r="C20" s="170"/>
      <c r="D20" s="170"/>
      <c r="E20" s="171"/>
    </row>
    <row r="21" spans="1:5" s="17" customFormat="1" x14ac:dyDescent="0.2">
      <c r="A21" s="457" t="s">
        <v>264</v>
      </c>
      <c r="B21" s="458"/>
      <c r="C21" s="158">
        <f>+C17</f>
        <v>0</v>
      </c>
      <c r="D21" s="158">
        <f>+D17</f>
        <v>0</v>
      </c>
      <c r="E21" s="159">
        <f>+E17</f>
        <v>0</v>
      </c>
    </row>
    <row r="22" spans="1:5" s="17" customFormat="1" ht="6" customHeight="1" x14ac:dyDescent="0.2">
      <c r="A22" s="172"/>
      <c r="B22" s="173"/>
      <c r="C22" s="158"/>
      <c r="D22" s="158"/>
      <c r="E22" s="159"/>
    </row>
    <row r="23" spans="1:5" s="17" customFormat="1" x14ac:dyDescent="0.2">
      <c r="A23" s="457" t="s">
        <v>265</v>
      </c>
      <c r="B23" s="458"/>
      <c r="C23" s="158"/>
      <c r="D23" s="158"/>
      <c r="E23" s="159"/>
    </row>
    <row r="24" spans="1:5" s="17" customFormat="1" ht="7.5" customHeight="1" thickBot="1" x14ac:dyDescent="0.25">
      <c r="A24" s="174"/>
      <c r="B24" s="175"/>
      <c r="C24" s="161"/>
      <c r="D24" s="161"/>
      <c r="E24" s="162"/>
    </row>
    <row r="25" spans="1:5" s="17" customFormat="1" ht="13.5" thickBot="1" x14ac:dyDescent="0.25">
      <c r="A25" s="174"/>
      <c r="B25" s="164" t="s">
        <v>266</v>
      </c>
      <c r="C25" s="176">
        <f>+C21-C23</f>
        <v>0</v>
      </c>
      <c r="D25" s="176">
        <f>+D21-D23</f>
        <v>0</v>
      </c>
      <c r="E25" s="177">
        <f>+E21-E23</f>
        <v>0</v>
      </c>
    </row>
    <row r="26" spans="1:5" s="17" customFormat="1" ht="13.5" thickBot="1" x14ac:dyDescent="0.25"/>
    <row r="27" spans="1:5" s="17" customFormat="1" ht="15" thickBot="1" x14ac:dyDescent="0.25">
      <c r="A27" s="463" t="s">
        <v>73</v>
      </c>
      <c r="B27" s="464"/>
      <c r="C27" s="178" t="s">
        <v>126</v>
      </c>
      <c r="D27" s="178" t="s">
        <v>129</v>
      </c>
      <c r="E27" s="179" t="s">
        <v>335</v>
      </c>
    </row>
    <row r="28" spans="1:5" s="17" customFormat="1" ht="5.25" customHeight="1" x14ac:dyDescent="0.2">
      <c r="A28" s="169"/>
      <c r="B28" s="170"/>
      <c r="C28" s="170"/>
      <c r="D28" s="170"/>
      <c r="E28" s="171"/>
    </row>
    <row r="29" spans="1:5" s="17" customFormat="1" x14ac:dyDescent="0.2">
      <c r="A29" s="457" t="s">
        <v>267</v>
      </c>
      <c r="B29" s="458"/>
      <c r="C29" s="158">
        <f>+[7]EAI!E52</f>
        <v>0</v>
      </c>
      <c r="D29" s="158">
        <f>+[7]EAI!H51</f>
        <v>0</v>
      </c>
      <c r="E29" s="159">
        <f>+[7]EAI!I54</f>
        <v>0</v>
      </c>
    </row>
    <row r="30" spans="1:5" s="17" customFormat="1" ht="5.25" customHeight="1" x14ac:dyDescent="0.2">
      <c r="A30" s="172"/>
      <c r="B30" s="173"/>
      <c r="C30" s="158"/>
      <c r="D30" s="158"/>
      <c r="E30" s="159"/>
    </row>
    <row r="31" spans="1:5" s="17" customFormat="1" ht="13.5" thickBot="1" x14ac:dyDescent="0.25">
      <c r="A31" s="459" t="s">
        <v>268</v>
      </c>
      <c r="B31" s="460"/>
      <c r="C31" s="161"/>
      <c r="D31" s="161"/>
      <c r="E31" s="162"/>
    </row>
    <row r="32" spans="1:5" s="17" customFormat="1" ht="13.5" customHeight="1" thickBot="1" x14ac:dyDescent="0.25">
      <c r="A32" s="106"/>
      <c r="B32" s="180"/>
      <c r="C32" s="158"/>
      <c r="D32" s="158"/>
      <c r="E32" s="158"/>
    </row>
    <row r="33" spans="1:6" s="17" customFormat="1" ht="13.5" thickBot="1" x14ac:dyDescent="0.25">
      <c r="A33" s="160"/>
      <c r="B33" s="153" t="s">
        <v>269</v>
      </c>
      <c r="C33" s="181">
        <f>+C29-C31</f>
        <v>0</v>
      </c>
      <c r="D33" s="181">
        <f>+D29-D31</f>
        <v>0</v>
      </c>
      <c r="E33" s="182">
        <f>+E29-E31</f>
        <v>0</v>
      </c>
    </row>
    <row r="34" spans="1:6" s="17" customFormat="1" ht="15" customHeight="1" x14ac:dyDescent="0.2"/>
    <row r="35" spans="1:6" s="17" customFormat="1" ht="15" customHeight="1" x14ac:dyDescent="0.2">
      <c r="A35" s="16" t="s">
        <v>74</v>
      </c>
      <c r="B35" s="16"/>
      <c r="C35" s="16"/>
      <c r="D35" s="16"/>
      <c r="E35" s="16"/>
    </row>
    <row r="36" spans="1:6" s="17" customFormat="1" ht="45" customHeight="1" x14ac:dyDescent="0.2">
      <c r="B36" s="461" t="s">
        <v>270</v>
      </c>
      <c r="C36" s="461"/>
      <c r="D36" s="461"/>
      <c r="E36" s="461"/>
    </row>
    <row r="37" spans="1:6" s="17" customFormat="1" ht="27" customHeight="1" x14ac:dyDescent="0.2">
      <c r="B37" s="461" t="s">
        <v>271</v>
      </c>
      <c r="C37" s="461"/>
      <c r="D37" s="461"/>
      <c r="E37" s="461"/>
    </row>
    <row r="38" spans="1:6" s="17" customFormat="1" x14ac:dyDescent="0.2">
      <c r="B38" s="462" t="s">
        <v>272</v>
      </c>
      <c r="C38" s="462"/>
      <c r="D38" s="462"/>
      <c r="E38" s="462"/>
    </row>
    <row r="39" spans="1:6" s="17" customFormat="1" x14ac:dyDescent="0.2">
      <c r="B39" s="29"/>
      <c r="C39" s="29"/>
      <c r="D39" s="29"/>
      <c r="E39" s="29"/>
    </row>
    <row r="40" spans="1:6" s="17" customFormat="1" x14ac:dyDescent="0.2">
      <c r="B40" s="29"/>
      <c r="C40" s="29"/>
      <c r="D40" s="29"/>
      <c r="E40" s="29"/>
    </row>
    <row r="41" spans="1:6" s="17" customFormat="1" ht="10.5" customHeight="1" x14ac:dyDescent="0.2">
      <c r="B41" s="21"/>
      <c r="D41" s="21"/>
      <c r="E41" s="21"/>
    </row>
    <row r="42" spans="1:6" x14ac:dyDescent="0.2">
      <c r="B42" s="149" t="s">
        <v>75</v>
      </c>
      <c r="C42" s="456" t="s">
        <v>78</v>
      </c>
      <c r="D42" s="456"/>
      <c r="E42" s="456"/>
      <c r="F42" s="34"/>
    </row>
    <row r="43" spans="1:6" x14ac:dyDescent="0.2">
      <c r="B43" s="42" t="s">
        <v>76</v>
      </c>
      <c r="C43" s="456" t="s">
        <v>77</v>
      </c>
      <c r="D43" s="456"/>
      <c r="E43" s="456"/>
    </row>
  </sheetData>
  <mergeCells count="19">
    <mergeCell ref="A1:E1"/>
    <mergeCell ref="A27:B27"/>
    <mergeCell ref="A2:E2"/>
    <mergeCell ref="A3:E3"/>
    <mergeCell ref="A9:B9"/>
    <mergeCell ref="A12:B12"/>
    <mergeCell ref="A13:B13"/>
    <mergeCell ref="A15:B15"/>
    <mergeCell ref="A16:B16"/>
    <mergeCell ref="A19:B19"/>
    <mergeCell ref="A21:B21"/>
    <mergeCell ref="A23:B23"/>
    <mergeCell ref="C42:E42"/>
    <mergeCell ref="C43:E43"/>
    <mergeCell ref="A29:B29"/>
    <mergeCell ref="A31:B31"/>
    <mergeCell ref="B36:E36"/>
    <mergeCell ref="B37:E37"/>
    <mergeCell ref="B38:E38"/>
  </mergeCells>
  <pageMargins left="1.5" right="0.70866141732283472" top="0.74803149606299213" bottom="0.74803149606299213" header="0.31496062992125984" footer="0.31496062992125984"/>
  <pageSetup scale="80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M48"/>
  <sheetViews>
    <sheetView showGridLines="0" zoomScale="85" zoomScaleNormal="85" workbookViewId="0">
      <selection activeCell="B4" sqref="B4"/>
    </sheetView>
  </sheetViews>
  <sheetFormatPr baseColWidth="10" defaultRowHeight="12.75" x14ac:dyDescent="0.2"/>
  <cols>
    <col min="1" max="1" width="2.140625" style="17" customWidth="1"/>
    <col min="2" max="3" width="3.7109375" style="34" customWidth="1"/>
    <col min="4" max="4" width="65.7109375" style="34" customWidth="1"/>
    <col min="5" max="5" width="12.7109375" style="34" customWidth="1"/>
    <col min="6" max="6" width="14.28515625" style="34" customWidth="1"/>
    <col min="7" max="10" width="12.7109375" style="34" customWidth="1"/>
    <col min="11" max="11" width="11.42578125" style="34" customWidth="1"/>
    <col min="12" max="12" width="12.85546875" style="34" customWidth="1"/>
    <col min="13" max="13" width="3.140625" style="17" customWidth="1"/>
    <col min="14" max="16384" width="11.42578125" style="34"/>
  </cols>
  <sheetData>
    <row r="1" spans="2:12" ht="6" customHeight="1" x14ac:dyDescent="0.2">
      <c r="B1" s="407"/>
      <c r="C1" s="407"/>
      <c r="D1" s="407"/>
      <c r="E1" s="407"/>
      <c r="F1" s="407"/>
      <c r="G1" s="407"/>
      <c r="H1" s="407"/>
      <c r="I1" s="407"/>
      <c r="J1" s="407"/>
      <c r="K1" s="407"/>
      <c r="L1" s="407"/>
    </row>
    <row r="2" spans="2:12" ht="13.5" customHeight="1" x14ac:dyDescent="0.2">
      <c r="B2" s="407" t="s">
        <v>288</v>
      </c>
      <c r="C2" s="407"/>
      <c r="D2" s="407"/>
      <c r="E2" s="407"/>
      <c r="F2" s="407"/>
      <c r="G2" s="407"/>
      <c r="H2" s="407"/>
      <c r="I2" s="407"/>
      <c r="J2" s="407"/>
      <c r="K2" s="407"/>
      <c r="L2" s="407"/>
    </row>
    <row r="3" spans="2:12" ht="20.25" customHeight="1" x14ac:dyDescent="0.2">
      <c r="B3" s="407" t="s">
        <v>346</v>
      </c>
      <c r="C3" s="407"/>
      <c r="D3" s="407"/>
      <c r="E3" s="407"/>
      <c r="F3" s="407"/>
      <c r="G3" s="407"/>
      <c r="H3" s="407"/>
      <c r="I3" s="407"/>
      <c r="J3" s="407"/>
      <c r="K3" s="407"/>
      <c r="L3" s="407"/>
    </row>
    <row r="4" spans="2:12" s="17" customFormat="1" ht="8.25" customHeight="1" x14ac:dyDescent="0.2"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</row>
    <row r="5" spans="2:12" s="17" customFormat="1" ht="24" customHeight="1" x14ac:dyDescent="0.2">
      <c r="D5" s="19" t="s">
        <v>2</v>
      </c>
      <c r="E5" s="386" t="s">
        <v>340</v>
      </c>
      <c r="F5" s="386"/>
      <c r="G5" s="44"/>
      <c r="H5" s="44"/>
      <c r="I5" s="24"/>
      <c r="J5" s="24"/>
      <c r="K5" s="25"/>
      <c r="L5" s="33"/>
    </row>
    <row r="6" spans="2:12" s="17" customFormat="1" ht="8.25" customHeight="1" x14ac:dyDescent="0.2"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</row>
    <row r="7" spans="2:12" x14ac:dyDescent="0.2">
      <c r="B7" s="426" t="s">
        <v>73</v>
      </c>
      <c r="C7" s="480"/>
      <c r="D7" s="427"/>
      <c r="E7" s="425" t="s">
        <v>154</v>
      </c>
      <c r="F7" s="425"/>
      <c r="G7" s="425"/>
      <c r="H7" s="425"/>
      <c r="I7" s="425"/>
      <c r="J7" s="425"/>
      <c r="K7" s="425"/>
      <c r="L7" s="425" t="s">
        <v>148</v>
      </c>
    </row>
    <row r="8" spans="2:12" ht="25.5" x14ac:dyDescent="0.2">
      <c r="B8" s="428"/>
      <c r="C8" s="481"/>
      <c r="D8" s="429"/>
      <c r="E8" s="88" t="s">
        <v>149</v>
      </c>
      <c r="F8" s="88" t="s">
        <v>150</v>
      </c>
      <c r="G8" s="88" t="s">
        <v>128</v>
      </c>
      <c r="H8" s="88" t="s">
        <v>246</v>
      </c>
      <c r="I8" s="88" t="s">
        <v>129</v>
      </c>
      <c r="J8" s="88" t="s">
        <v>247</v>
      </c>
      <c r="K8" s="88" t="s">
        <v>151</v>
      </c>
      <c r="L8" s="425"/>
    </row>
    <row r="9" spans="2:12" ht="15.75" customHeight="1" x14ac:dyDescent="0.2">
      <c r="B9" s="430"/>
      <c r="C9" s="482"/>
      <c r="D9" s="431"/>
      <c r="E9" s="88">
        <v>1</v>
      </c>
      <c r="F9" s="88">
        <v>2</v>
      </c>
      <c r="G9" s="88" t="s">
        <v>152</v>
      </c>
      <c r="H9" s="88">
        <v>4</v>
      </c>
      <c r="I9" s="88">
        <v>5</v>
      </c>
      <c r="J9" s="88">
        <v>6</v>
      </c>
      <c r="K9" s="88">
        <v>7</v>
      </c>
      <c r="L9" s="88" t="s">
        <v>295</v>
      </c>
    </row>
    <row r="10" spans="2:12" ht="15" customHeight="1" x14ac:dyDescent="0.2">
      <c r="B10" s="476" t="s">
        <v>193</v>
      </c>
      <c r="C10" s="469"/>
      <c r="D10" s="477"/>
      <c r="E10" s="183"/>
      <c r="F10" s="184"/>
      <c r="G10" s="184"/>
      <c r="H10" s="184"/>
      <c r="I10" s="184"/>
      <c r="J10" s="184"/>
      <c r="K10" s="184"/>
      <c r="L10" s="184"/>
    </row>
    <row r="11" spans="2:12" x14ac:dyDescent="0.2">
      <c r="B11" s="89"/>
      <c r="C11" s="478" t="s">
        <v>194</v>
      </c>
      <c r="D11" s="479"/>
      <c r="E11" s="185">
        <f>SUM(E12:E13)</f>
        <v>1</v>
      </c>
      <c r="F11" s="185">
        <f t="shared" ref="F11:L11" si="0">SUM(F12:F13)</f>
        <v>5</v>
      </c>
      <c r="G11" s="185">
        <f t="shared" si="0"/>
        <v>6</v>
      </c>
      <c r="H11" s="185">
        <f t="shared" si="0"/>
        <v>6</v>
      </c>
      <c r="I11" s="185">
        <f t="shared" si="0"/>
        <v>5</v>
      </c>
      <c r="J11" s="185">
        <f t="shared" si="0"/>
        <v>4</v>
      </c>
      <c r="K11" s="185">
        <f t="shared" si="0"/>
        <v>4</v>
      </c>
      <c r="L11" s="185">
        <f t="shared" si="0"/>
        <v>1</v>
      </c>
    </row>
    <row r="12" spans="2:12" x14ac:dyDescent="0.2">
      <c r="B12" s="89"/>
      <c r="C12" s="173"/>
      <c r="D12" s="90" t="s">
        <v>195</v>
      </c>
      <c r="E12" s="93">
        <v>1</v>
      </c>
      <c r="F12" s="93">
        <v>5</v>
      </c>
      <c r="G12" s="93">
        <f>+E12+F12</f>
        <v>6</v>
      </c>
      <c r="H12" s="93">
        <v>6</v>
      </c>
      <c r="I12" s="93">
        <v>5</v>
      </c>
      <c r="J12" s="93">
        <v>4</v>
      </c>
      <c r="K12" s="93">
        <v>4</v>
      </c>
      <c r="L12" s="93">
        <f t="shared" ref="L12:L39" si="1">+G12-I12</f>
        <v>1</v>
      </c>
    </row>
    <row r="13" spans="2:12" x14ac:dyDescent="0.2">
      <c r="B13" s="89"/>
      <c r="C13" s="173"/>
      <c r="D13" s="90" t="s">
        <v>196</v>
      </c>
      <c r="E13" s="183"/>
      <c r="F13" s="184"/>
      <c r="G13" s="184"/>
      <c r="H13" s="184"/>
      <c r="I13" s="184"/>
      <c r="J13" s="184"/>
      <c r="K13" s="184"/>
      <c r="L13" s="184">
        <f t="shared" si="1"/>
        <v>0</v>
      </c>
    </row>
    <row r="14" spans="2:12" x14ac:dyDescent="0.2">
      <c r="B14" s="89"/>
      <c r="C14" s="478" t="s">
        <v>197</v>
      </c>
      <c r="D14" s="479"/>
      <c r="E14" s="186">
        <f>SUM(E15:E22)</f>
        <v>0</v>
      </c>
      <c r="F14" s="186">
        <f>SUM(F15:F22)</f>
        <v>0</v>
      </c>
      <c r="G14" s="187"/>
      <c r="H14" s="186"/>
      <c r="I14" s="186">
        <f>SUM(I15:I22)</f>
        <v>0</v>
      </c>
      <c r="J14" s="186"/>
      <c r="K14" s="186">
        <f>SUM(K15:K22)</f>
        <v>0</v>
      </c>
      <c r="L14" s="187">
        <f t="shared" si="1"/>
        <v>0</v>
      </c>
    </row>
    <row r="15" spans="2:12" x14ac:dyDescent="0.2">
      <c r="B15" s="89"/>
      <c r="C15" s="173"/>
      <c r="D15" s="90" t="s">
        <v>198</v>
      </c>
      <c r="E15" s="183"/>
      <c r="F15" s="184"/>
      <c r="G15" s="184"/>
      <c r="H15" s="184"/>
      <c r="I15" s="184"/>
      <c r="J15" s="184"/>
      <c r="K15" s="184"/>
      <c r="L15" s="184">
        <f t="shared" si="1"/>
        <v>0</v>
      </c>
    </row>
    <row r="16" spans="2:12" x14ac:dyDescent="0.2">
      <c r="B16" s="89"/>
      <c r="C16" s="173"/>
      <c r="D16" s="90" t="s">
        <v>199</v>
      </c>
      <c r="E16" s="183"/>
      <c r="F16" s="184"/>
      <c r="G16" s="184"/>
      <c r="H16" s="184"/>
      <c r="I16" s="184"/>
      <c r="J16" s="184"/>
      <c r="K16" s="184"/>
      <c r="L16" s="184">
        <f t="shared" si="1"/>
        <v>0</v>
      </c>
    </row>
    <row r="17" spans="2:12" x14ac:dyDescent="0.2">
      <c r="B17" s="89"/>
      <c r="C17" s="173"/>
      <c r="D17" s="90" t="s">
        <v>200</v>
      </c>
      <c r="E17" s="183"/>
      <c r="F17" s="184"/>
      <c r="G17" s="184"/>
      <c r="H17" s="184"/>
      <c r="I17" s="184"/>
      <c r="J17" s="184"/>
      <c r="K17" s="184"/>
      <c r="L17" s="184">
        <f t="shared" si="1"/>
        <v>0</v>
      </c>
    </row>
    <row r="18" spans="2:12" x14ac:dyDescent="0.2">
      <c r="B18" s="89"/>
      <c r="C18" s="173"/>
      <c r="D18" s="90" t="s">
        <v>201</v>
      </c>
      <c r="E18" s="183"/>
      <c r="F18" s="184"/>
      <c r="G18" s="184"/>
      <c r="H18" s="184"/>
      <c r="I18" s="184"/>
      <c r="J18" s="184"/>
      <c r="K18" s="184"/>
      <c r="L18" s="184">
        <f t="shared" si="1"/>
        <v>0</v>
      </c>
    </row>
    <row r="19" spans="2:12" x14ac:dyDescent="0.2">
      <c r="B19" s="89"/>
      <c r="C19" s="173"/>
      <c r="D19" s="90" t="s">
        <v>202</v>
      </c>
      <c r="E19" s="183"/>
      <c r="F19" s="184"/>
      <c r="G19" s="184"/>
      <c r="H19" s="184"/>
      <c r="I19" s="184"/>
      <c r="J19" s="184"/>
      <c r="K19" s="184"/>
      <c r="L19" s="184">
        <f t="shared" si="1"/>
        <v>0</v>
      </c>
    </row>
    <row r="20" spans="2:12" x14ac:dyDescent="0.2">
      <c r="B20" s="89"/>
      <c r="C20" s="173"/>
      <c r="D20" s="90" t="s">
        <v>203</v>
      </c>
      <c r="E20" s="183"/>
      <c r="F20" s="184"/>
      <c r="G20" s="184"/>
      <c r="H20" s="184"/>
      <c r="I20" s="184"/>
      <c r="J20" s="184"/>
      <c r="K20" s="184"/>
      <c r="L20" s="184">
        <f t="shared" si="1"/>
        <v>0</v>
      </c>
    </row>
    <row r="21" spans="2:12" x14ac:dyDescent="0.2">
      <c r="B21" s="89"/>
      <c r="C21" s="173"/>
      <c r="D21" s="90" t="s">
        <v>204</v>
      </c>
      <c r="E21" s="183"/>
      <c r="F21" s="184"/>
      <c r="G21" s="184"/>
      <c r="H21" s="184"/>
      <c r="I21" s="184"/>
      <c r="J21" s="184"/>
      <c r="K21" s="184"/>
      <c r="L21" s="184">
        <f t="shared" si="1"/>
        <v>0</v>
      </c>
    </row>
    <row r="22" spans="2:12" x14ac:dyDescent="0.2">
      <c r="B22" s="89"/>
      <c r="C22" s="173"/>
      <c r="D22" s="90" t="s">
        <v>205</v>
      </c>
      <c r="E22" s="183"/>
      <c r="F22" s="184"/>
      <c r="G22" s="184"/>
      <c r="H22" s="184"/>
      <c r="I22" s="184"/>
      <c r="J22" s="184"/>
      <c r="K22" s="184"/>
      <c r="L22" s="184">
        <f t="shared" si="1"/>
        <v>0</v>
      </c>
    </row>
    <row r="23" spans="2:12" x14ac:dyDescent="0.2">
      <c r="B23" s="89"/>
      <c r="C23" s="478" t="s">
        <v>206</v>
      </c>
      <c r="D23" s="479"/>
      <c r="E23" s="186">
        <f>SUM(E24:E26)</f>
        <v>0</v>
      </c>
      <c r="F23" s="186"/>
      <c r="G23" s="187"/>
      <c r="H23" s="186"/>
      <c r="I23" s="186"/>
      <c r="J23" s="186"/>
      <c r="K23" s="186"/>
      <c r="L23" s="187">
        <f t="shared" si="1"/>
        <v>0</v>
      </c>
    </row>
    <row r="24" spans="2:12" x14ac:dyDescent="0.2">
      <c r="B24" s="89"/>
      <c r="C24" s="173"/>
      <c r="D24" s="90" t="s">
        <v>207</v>
      </c>
      <c r="E24" s="183"/>
      <c r="F24" s="184"/>
      <c r="G24" s="184"/>
      <c r="H24" s="184"/>
      <c r="I24" s="184"/>
      <c r="J24" s="184"/>
      <c r="K24" s="184"/>
      <c r="L24" s="184">
        <f t="shared" si="1"/>
        <v>0</v>
      </c>
    </row>
    <row r="25" spans="2:12" x14ac:dyDescent="0.2">
      <c r="B25" s="89"/>
      <c r="C25" s="173"/>
      <c r="D25" s="90" t="s">
        <v>208</v>
      </c>
      <c r="E25" s="183"/>
      <c r="F25" s="184"/>
      <c r="G25" s="184"/>
      <c r="H25" s="184"/>
      <c r="I25" s="184"/>
      <c r="J25" s="184"/>
      <c r="K25" s="184"/>
      <c r="L25" s="184">
        <f t="shared" si="1"/>
        <v>0</v>
      </c>
    </row>
    <row r="26" spans="2:12" x14ac:dyDescent="0.2">
      <c r="B26" s="89"/>
      <c r="C26" s="173"/>
      <c r="D26" s="90" t="s">
        <v>209</v>
      </c>
      <c r="E26" s="183"/>
      <c r="F26" s="184"/>
      <c r="G26" s="184"/>
      <c r="H26" s="184"/>
      <c r="I26" s="184"/>
      <c r="J26" s="184"/>
      <c r="K26" s="184"/>
      <c r="L26" s="184">
        <f t="shared" si="1"/>
        <v>0</v>
      </c>
    </row>
    <row r="27" spans="2:12" x14ac:dyDescent="0.2">
      <c r="B27" s="89"/>
      <c r="C27" s="478" t="s">
        <v>210</v>
      </c>
      <c r="D27" s="479"/>
      <c r="E27" s="186">
        <f>SUM(E28:E29)</f>
        <v>0</v>
      </c>
      <c r="F27" s="186"/>
      <c r="G27" s="187"/>
      <c r="H27" s="186"/>
      <c r="I27" s="186"/>
      <c r="J27" s="186"/>
      <c r="K27" s="186"/>
      <c r="L27" s="187">
        <f t="shared" si="1"/>
        <v>0</v>
      </c>
    </row>
    <row r="28" spans="2:12" x14ac:dyDescent="0.2">
      <c r="B28" s="89"/>
      <c r="C28" s="173"/>
      <c r="D28" s="90" t="s">
        <v>211</v>
      </c>
      <c r="E28" s="183"/>
      <c r="F28" s="184"/>
      <c r="G28" s="184"/>
      <c r="H28" s="184"/>
      <c r="I28" s="184"/>
      <c r="J28" s="184"/>
      <c r="K28" s="184"/>
      <c r="L28" s="184">
        <f t="shared" si="1"/>
        <v>0</v>
      </c>
    </row>
    <row r="29" spans="2:12" x14ac:dyDescent="0.2">
      <c r="B29" s="89"/>
      <c r="C29" s="173"/>
      <c r="D29" s="90" t="s">
        <v>212</v>
      </c>
      <c r="E29" s="183"/>
      <c r="F29" s="184"/>
      <c r="G29" s="184"/>
      <c r="H29" s="184"/>
      <c r="I29" s="184"/>
      <c r="J29" s="184"/>
      <c r="K29" s="184"/>
      <c r="L29" s="184">
        <f t="shared" si="1"/>
        <v>0</v>
      </c>
    </row>
    <row r="30" spans="2:12" x14ac:dyDescent="0.2">
      <c r="B30" s="89"/>
      <c r="C30" s="478" t="s">
        <v>213</v>
      </c>
      <c r="D30" s="479"/>
      <c r="E30" s="186">
        <f>SUM(E31:E34)</f>
        <v>0</v>
      </c>
      <c r="F30" s="186"/>
      <c r="G30" s="187"/>
      <c r="H30" s="186"/>
      <c r="I30" s="186"/>
      <c r="J30" s="186"/>
      <c r="K30" s="186"/>
      <c r="L30" s="187">
        <f t="shared" si="1"/>
        <v>0</v>
      </c>
    </row>
    <row r="31" spans="2:12" x14ac:dyDescent="0.2">
      <c r="B31" s="89"/>
      <c r="C31" s="173"/>
      <c r="D31" s="90" t="s">
        <v>214</v>
      </c>
      <c r="E31" s="183"/>
      <c r="F31" s="184"/>
      <c r="G31" s="184"/>
      <c r="H31" s="184"/>
      <c r="I31" s="184"/>
      <c r="J31" s="184"/>
      <c r="K31" s="184"/>
      <c r="L31" s="184">
        <f t="shared" si="1"/>
        <v>0</v>
      </c>
    </row>
    <row r="32" spans="2:12" x14ac:dyDescent="0.2">
      <c r="B32" s="89"/>
      <c r="C32" s="173"/>
      <c r="D32" s="90" t="s">
        <v>215</v>
      </c>
      <c r="E32" s="183"/>
      <c r="F32" s="184"/>
      <c r="G32" s="184"/>
      <c r="H32" s="184"/>
      <c r="I32" s="184"/>
      <c r="J32" s="184"/>
      <c r="K32" s="184"/>
      <c r="L32" s="184">
        <f t="shared" si="1"/>
        <v>0</v>
      </c>
    </row>
    <row r="33" spans="1:13" x14ac:dyDescent="0.2">
      <c r="B33" s="89"/>
      <c r="C33" s="173"/>
      <c r="D33" s="90" t="s">
        <v>216</v>
      </c>
      <c r="E33" s="183"/>
      <c r="F33" s="184"/>
      <c r="G33" s="184"/>
      <c r="H33" s="184"/>
      <c r="I33" s="184"/>
      <c r="J33" s="184"/>
      <c r="K33" s="184"/>
      <c r="L33" s="184">
        <f t="shared" si="1"/>
        <v>0</v>
      </c>
    </row>
    <row r="34" spans="1:13" x14ac:dyDescent="0.2">
      <c r="B34" s="89"/>
      <c r="C34" s="173"/>
      <c r="D34" s="90" t="s">
        <v>217</v>
      </c>
      <c r="E34" s="183"/>
      <c r="F34" s="184"/>
      <c r="G34" s="184"/>
      <c r="H34" s="184"/>
      <c r="I34" s="184"/>
      <c r="J34" s="184"/>
      <c r="K34" s="184"/>
      <c r="L34" s="184">
        <f t="shared" si="1"/>
        <v>0</v>
      </c>
    </row>
    <row r="35" spans="1:13" x14ac:dyDescent="0.2">
      <c r="B35" s="89"/>
      <c r="C35" s="478" t="s">
        <v>218</v>
      </c>
      <c r="D35" s="479"/>
      <c r="E35" s="186">
        <f>SUM(E36)</f>
        <v>0</v>
      </c>
      <c r="F35" s="186"/>
      <c r="G35" s="187"/>
      <c r="H35" s="186"/>
      <c r="I35" s="186"/>
      <c r="J35" s="186"/>
      <c r="K35" s="186"/>
      <c r="L35" s="187">
        <f t="shared" si="1"/>
        <v>0</v>
      </c>
    </row>
    <row r="36" spans="1:13" x14ac:dyDescent="0.2">
      <c r="B36" s="89"/>
      <c r="C36" s="173"/>
      <c r="D36" s="90" t="s">
        <v>219</v>
      </c>
      <c r="E36" s="183"/>
      <c r="F36" s="184"/>
      <c r="G36" s="184"/>
      <c r="H36" s="184"/>
      <c r="I36" s="184"/>
      <c r="J36" s="184"/>
      <c r="K36" s="184"/>
      <c r="L36" s="184">
        <f t="shared" si="1"/>
        <v>0</v>
      </c>
    </row>
    <row r="37" spans="1:13" ht="15" customHeight="1" x14ac:dyDescent="0.2">
      <c r="B37" s="476" t="s">
        <v>220</v>
      </c>
      <c r="C37" s="469"/>
      <c r="D37" s="477"/>
      <c r="E37" s="183"/>
      <c r="F37" s="184"/>
      <c r="G37" s="184"/>
      <c r="H37" s="184"/>
      <c r="I37" s="184"/>
      <c r="J37" s="184"/>
      <c r="K37" s="184"/>
      <c r="L37" s="184">
        <f t="shared" si="1"/>
        <v>0</v>
      </c>
    </row>
    <row r="38" spans="1:13" ht="15" customHeight="1" x14ac:dyDescent="0.2">
      <c r="B38" s="476" t="s">
        <v>221</v>
      </c>
      <c r="C38" s="469"/>
      <c r="D38" s="477"/>
      <c r="E38" s="183"/>
      <c r="F38" s="184"/>
      <c r="G38" s="184"/>
      <c r="H38" s="184"/>
      <c r="I38" s="184"/>
      <c r="J38" s="184"/>
      <c r="K38" s="184"/>
      <c r="L38" s="184">
        <f t="shared" si="1"/>
        <v>0</v>
      </c>
    </row>
    <row r="39" spans="1:13" ht="15.75" customHeight="1" x14ac:dyDescent="0.2">
      <c r="B39" s="476" t="s">
        <v>222</v>
      </c>
      <c r="C39" s="469"/>
      <c r="D39" s="477"/>
      <c r="E39" s="183"/>
      <c r="F39" s="184"/>
      <c r="G39" s="184"/>
      <c r="H39" s="184"/>
      <c r="I39" s="184"/>
      <c r="J39" s="184"/>
      <c r="K39" s="184"/>
      <c r="L39" s="184">
        <f t="shared" si="1"/>
        <v>0</v>
      </c>
    </row>
    <row r="40" spans="1:13" x14ac:dyDescent="0.2">
      <c r="B40" s="188"/>
      <c r="C40" s="189"/>
      <c r="D40" s="190"/>
      <c r="E40" s="191"/>
      <c r="F40" s="192"/>
      <c r="G40" s="192"/>
      <c r="H40" s="192"/>
      <c r="I40" s="192"/>
      <c r="J40" s="192"/>
      <c r="K40" s="192"/>
      <c r="L40" s="192"/>
    </row>
    <row r="41" spans="1:13" s="86" customFormat="1" ht="16.5" customHeight="1" x14ac:dyDescent="0.2">
      <c r="A41" s="46"/>
      <c r="B41" s="115"/>
      <c r="C41" s="483" t="s">
        <v>153</v>
      </c>
      <c r="D41" s="484"/>
      <c r="E41" s="193">
        <f>+E11+E14+E23+E27+E30+E35+E37+E38+E39</f>
        <v>1</v>
      </c>
      <c r="F41" s="193">
        <f t="shared" ref="F41:L41" si="2">+F11+F14+F23+F27+F30+F35+F37+F38+F39</f>
        <v>5</v>
      </c>
      <c r="G41" s="193">
        <f t="shared" si="2"/>
        <v>6</v>
      </c>
      <c r="H41" s="193">
        <f t="shared" si="2"/>
        <v>6</v>
      </c>
      <c r="I41" s="193">
        <f t="shared" si="2"/>
        <v>5</v>
      </c>
      <c r="J41" s="193">
        <f t="shared" si="2"/>
        <v>4</v>
      </c>
      <c r="K41" s="193">
        <f t="shared" si="2"/>
        <v>4</v>
      </c>
      <c r="L41" s="193">
        <f t="shared" si="2"/>
        <v>1</v>
      </c>
      <c r="M41" s="46"/>
    </row>
    <row r="42" spans="1:13" x14ac:dyDescent="0.2"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</row>
    <row r="43" spans="1:13" x14ac:dyDescent="0.2">
      <c r="B43" s="16" t="s">
        <v>74</v>
      </c>
      <c r="F43" s="17"/>
      <c r="G43" s="17"/>
      <c r="H43" s="17"/>
      <c r="I43" s="17"/>
      <c r="J43" s="17"/>
      <c r="K43" s="17"/>
      <c r="L43" s="17"/>
    </row>
    <row r="46" spans="1:13" x14ac:dyDescent="0.2">
      <c r="D46" s="39"/>
    </row>
    <row r="47" spans="1:13" x14ac:dyDescent="0.2">
      <c r="D47" s="42" t="s">
        <v>75</v>
      </c>
      <c r="G47" s="385" t="s">
        <v>78</v>
      </c>
      <c r="H47" s="385"/>
      <c r="I47" s="385"/>
      <c r="J47" s="385"/>
      <c r="K47" s="385"/>
      <c r="L47" s="385"/>
    </row>
    <row r="48" spans="1:13" x14ac:dyDescent="0.2">
      <c r="D48" s="42" t="s">
        <v>76</v>
      </c>
      <c r="G48" s="418" t="s">
        <v>77</v>
      </c>
      <c r="H48" s="418"/>
      <c r="I48" s="418"/>
      <c r="J48" s="418"/>
      <c r="K48" s="418"/>
      <c r="L48" s="418"/>
    </row>
  </sheetData>
  <mergeCells count="20">
    <mergeCell ref="B39:D39"/>
    <mergeCell ref="C41:D41"/>
    <mergeCell ref="G47:L47"/>
    <mergeCell ref="G48:L48"/>
    <mergeCell ref="C30:D30"/>
    <mergeCell ref="C35:D35"/>
    <mergeCell ref="B37:D37"/>
    <mergeCell ref="B38:D38"/>
    <mergeCell ref="B1:L1"/>
    <mergeCell ref="B2:L2"/>
    <mergeCell ref="B3:L3"/>
    <mergeCell ref="B7:D9"/>
    <mergeCell ref="E7:K7"/>
    <mergeCell ref="L7:L8"/>
    <mergeCell ref="E5:F5"/>
    <mergeCell ref="B10:D10"/>
    <mergeCell ref="C11:D11"/>
    <mergeCell ref="C14:D14"/>
    <mergeCell ref="C23:D23"/>
    <mergeCell ref="C27:D27"/>
  </mergeCells>
  <pageMargins left="0.25" right="0.7" top="0.44" bottom="0.75" header="0.3" footer="0.3"/>
  <pageSetup scale="70" fitToHeight="0" orientation="landscape" r:id="rId1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Q48"/>
  <sheetViews>
    <sheetView showGridLines="0" zoomScale="85" zoomScaleNormal="85" workbookViewId="0">
      <selection activeCell="B4" sqref="B4"/>
    </sheetView>
  </sheetViews>
  <sheetFormatPr baseColWidth="10" defaultRowHeight="12.75" x14ac:dyDescent="0.2"/>
  <cols>
    <col min="1" max="1" width="2.140625" style="17" customWidth="1"/>
    <col min="2" max="3" width="3.7109375" style="34" customWidth="1"/>
    <col min="4" max="4" width="29.42578125" style="34" customWidth="1"/>
    <col min="5" max="5" width="12.7109375" style="34" customWidth="1"/>
    <col min="6" max="6" width="14.42578125" style="34" customWidth="1"/>
    <col min="7" max="7" width="12.42578125" style="34" customWidth="1"/>
    <col min="8" max="13" width="12.7109375" style="34" customWidth="1"/>
    <col min="14" max="14" width="11.42578125" style="34" customWidth="1"/>
    <col min="15" max="15" width="12.85546875" style="34" customWidth="1"/>
    <col min="16" max="16" width="14.5703125" style="17" customWidth="1"/>
    <col min="17" max="17" width="14" style="34" customWidth="1"/>
    <col min="18" max="16384" width="11.42578125" style="34"/>
  </cols>
  <sheetData>
    <row r="1" spans="2:17" ht="6" customHeight="1" x14ac:dyDescent="0.2">
      <c r="B1" s="407"/>
      <c r="C1" s="407"/>
      <c r="D1" s="407"/>
      <c r="E1" s="407"/>
      <c r="F1" s="407"/>
      <c r="G1" s="407"/>
      <c r="H1" s="407"/>
      <c r="I1" s="407"/>
      <c r="J1" s="407"/>
      <c r="K1" s="407"/>
      <c r="L1" s="407"/>
      <c r="M1" s="407"/>
      <c r="N1" s="407"/>
      <c r="O1" s="407"/>
    </row>
    <row r="2" spans="2:17" ht="13.5" customHeight="1" x14ac:dyDescent="0.2">
      <c r="B2" s="407" t="s">
        <v>290</v>
      </c>
      <c r="C2" s="407"/>
      <c r="D2" s="407"/>
      <c r="E2" s="407"/>
      <c r="F2" s="407"/>
      <c r="G2" s="407"/>
      <c r="H2" s="407"/>
      <c r="I2" s="407"/>
      <c r="J2" s="407"/>
      <c r="K2" s="407"/>
      <c r="L2" s="407"/>
      <c r="M2" s="407"/>
      <c r="N2" s="407"/>
      <c r="O2" s="407"/>
    </row>
    <row r="3" spans="2:17" ht="20.25" customHeight="1" x14ac:dyDescent="0.2">
      <c r="B3" s="407" t="s">
        <v>342</v>
      </c>
      <c r="C3" s="407"/>
      <c r="D3" s="407"/>
      <c r="E3" s="407"/>
      <c r="F3" s="407"/>
      <c r="G3" s="407"/>
      <c r="H3" s="407"/>
      <c r="I3" s="407"/>
      <c r="J3" s="407"/>
      <c r="K3" s="407"/>
      <c r="L3" s="407"/>
      <c r="M3" s="407"/>
      <c r="N3" s="407"/>
      <c r="O3" s="407"/>
    </row>
    <row r="4" spans="2:17" s="17" customFormat="1" ht="8.25" customHeight="1" x14ac:dyDescent="0.2"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</row>
    <row r="5" spans="2:17" s="17" customFormat="1" ht="24" customHeight="1" x14ac:dyDescent="0.2">
      <c r="D5" s="19" t="s">
        <v>2</v>
      </c>
      <c r="E5" s="386" t="s">
        <v>340</v>
      </c>
      <c r="F5" s="386"/>
      <c r="G5" s="43"/>
      <c r="H5" s="44"/>
      <c r="I5" s="44"/>
      <c r="J5" s="44"/>
      <c r="K5" s="44"/>
      <c r="L5" s="24"/>
      <c r="M5" s="24"/>
      <c r="N5" s="25"/>
      <c r="O5" s="33"/>
    </row>
    <row r="6" spans="2:17" s="17" customFormat="1" ht="8.25" customHeight="1" x14ac:dyDescent="0.2"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</row>
    <row r="7" spans="2:17" ht="15" customHeight="1" x14ac:dyDescent="0.2">
      <c r="B7" s="426" t="s">
        <v>291</v>
      </c>
      <c r="C7" s="480"/>
      <c r="D7" s="427"/>
      <c r="E7" s="488" t="s">
        <v>292</v>
      </c>
      <c r="F7" s="194"/>
      <c r="G7" s="488" t="s">
        <v>289</v>
      </c>
      <c r="H7" s="491" t="s">
        <v>147</v>
      </c>
      <c r="I7" s="492"/>
      <c r="J7" s="492"/>
      <c r="K7" s="492"/>
      <c r="L7" s="492"/>
      <c r="M7" s="492"/>
      <c r="N7" s="493"/>
      <c r="O7" s="425" t="s">
        <v>148</v>
      </c>
      <c r="P7" s="485" t="s">
        <v>328</v>
      </c>
      <c r="Q7" s="408"/>
    </row>
    <row r="8" spans="2:17" ht="51" x14ac:dyDescent="0.2">
      <c r="B8" s="428"/>
      <c r="C8" s="481"/>
      <c r="D8" s="429"/>
      <c r="E8" s="489"/>
      <c r="F8" s="195" t="s">
        <v>293</v>
      </c>
      <c r="G8" s="489"/>
      <c r="H8" s="88" t="s">
        <v>149</v>
      </c>
      <c r="I8" s="88" t="s">
        <v>150</v>
      </c>
      <c r="J8" s="88" t="s">
        <v>128</v>
      </c>
      <c r="K8" s="88" t="s">
        <v>246</v>
      </c>
      <c r="L8" s="88" t="s">
        <v>129</v>
      </c>
      <c r="M8" s="88" t="s">
        <v>247</v>
      </c>
      <c r="N8" s="88" t="s">
        <v>151</v>
      </c>
      <c r="O8" s="425"/>
      <c r="P8" s="196" t="s">
        <v>329</v>
      </c>
      <c r="Q8" s="196" t="s">
        <v>330</v>
      </c>
    </row>
    <row r="9" spans="2:17" ht="15.75" customHeight="1" x14ac:dyDescent="0.2">
      <c r="B9" s="430"/>
      <c r="C9" s="482"/>
      <c r="D9" s="431"/>
      <c r="E9" s="490"/>
      <c r="F9" s="197"/>
      <c r="G9" s="490"/>
      <c r="H9" s="88">
        <v>1</v>
      </c>
      <c r="I9" s="88">
        <v>2</v>
      </c>
      <c r="J9" s="88" t="s">
        <v>152</v>
      </c>
      <c r="K9" s="88">
        <v>4</v>
      </c>
      <c r="L9" s="88">
        <v>5</v>
      </c>
      <c r="M9" s="88">
        <v>6</v>
      </c>
      <c r="N9" s="88">
        <v>7</v>
      </c>
      <c r="O9" s="88" t="s">
        <v>295</v>
      </c>
      <c r="P9" s="47" t="s">
        <v>331</v>
      </c>
      <c r="Q9" s="47" t="s">
        <v>332</v>
      </c>
    </row>
    <row r="10" spans="2:17" ht="15" customHeight="1" x14ac:dyDescent="0.2">
      <c r="B10" s="476"/>
      <c r="C10" s="469"/>
      <c r="D10" s="477"/>
      <c r="E10" s="183"/>
      <c r="F10" s="183"/>
      <c r="G10" s="184"/>
      <c r="H10" s="184"/>
      <c r="I10" s="184"/>
      <c r="J10" s="184"/>
      <c r="K10" s="184"/>
      <c r="L10" s="184"/>
      <c r="M10" s="184"/>
      <c r="N10" s="184"/>
      <c r="O10" s="184"/>
      <c r="P10" s="48"/>
      <c r="Q10" s="198"/>
    </row>
    <row r="11" spans="2:17" x14ac:dyDescent="0.2">
      <c r="B11" s="89"/>
      <c r="C11" s="478"/>
      <c r="D11" s="479"/>
      <c r="E11" s="186"/>
      <c r="F11" s="186"/>
      <c r="G11" s="186">
        <f>+G12+G13</f>
        <v>101</v>
      </c>
      <c r="H11" s="199">
        <f>+H12</f>
        <v>10</v>
      </c>
      <c r="I11" s="199">
        <f t="shared" ref="I11:O11" si="0">+I12</f>
        <v>5</v>
      </c>
      <c r="J11" s="199">
        <f t="shared" si="0"/>
        <v>15</v>
      </c>
      <c r="K11" s="199">
        <f t="shared" si="0"/>
        <v>6</v>
      </c>
      <c r="L11" s="199">
        <f t="shared" si="0"/>
        <v>5</v>
      </c>
      <c r="M11" s="199">
        <f t="shared" si="0"/>
        <v>4</v>
      </c>
      <c r="N11" s="199">
        <f t="shared" si="0"/>
        <v>4</v>
      </c>
      <c r="O11" s="199">
        <f t="shared" si="0"/>
        <v>10</v>
      </c>
      <c r="P11" s="200">
        <f>L11/H11</f>
        <v>0.5</v>
      </c>
      <c r="Q11" s="201">
        <f>L11/J11</f>
        <v>0.33333333333333331</v>
      </c>
    </row>
    <row r="12" spans="2:17" x14ac:dyDescent="0.2">
      <c r="B12" s="89"/>
      <c r="C12" s="173"/>
      <c r="D12" s="90" t="s">
        <v>326</v>
      </c>
      <c r="E12" s="183"/>
      <c r="F12" s="183"/>
      <c r="G12" s="184"/>
      <c r="H12" s="93">
        <v>10</v>
      </c>
      <c r="I12" s="93">
        <v>5</v>
      </c>
      <c r="J12" s="93">
        <f>+H12+I12</f>
        <v>15</v>
      </c>
      <c r="K12" s="93">
        <v>6</v>
      </c>
      <c r="L12" s="93">
        <v>5</v>
      </c>
      <c r="M12" s="93">
        <v>4</v>
      </c>
      <c r="N12" s="93">
        <v>4</v>
      </c>
      <c r="O12" s="93">
        <f>+J12-L12</f>
        <v>10</v>
      </c>
      <c r="P12" s="200">
        <f t="shared" ref="P12:P39" si="1">L12/H12</f>
        <v>0.5</v>
      </c>
      <c r="Q12" s="201">
        <f t="shared" ref="Q12:Q39" si="2">L12/J12</f>
        <v>0.33333333333333331</v>
      </c>
    </row>
    <row r="13" spans="2:17" x14ac:dyDescent="0.2">
      <c r="B13" s="89"/>
      <c r="C13" s="173"/>
      <c r="D13" s="90"/>
      <c r="E13" s="183" t="s">
        <v>325</v>
      </c>
      <c r="F13" s="183" t="s">
        <v>324</v>
      </c>
      <c r="G13" s="202" t="s">
        <v>327</v>
      </c>
      <c r="H13" s="184"/>
      <c r="I13" s="184"/>
      <c r="J13" s="184"/>
      <c r="K13" s="184"/>
      <c r="L13" s="184"/>
      <c r="M13" s="184"/>
      <c r="N13" s="184"/>
      <c r="O13" s="184">
        <f t="shared" ref="O13:O39" si="3">+H13-L13</f>
        <v>0</v>
      </c>
      <c r="P13" s="200" t="e">
        <f>L13/H13</f>
        <v>#DIV/0!</v>
      </c>
      <c r="Q13" s="201" t="e">
        <f t="shared" si="2"/>
        <v>#DIV/0!</v>
      </c>
    </row>
    <row r="14" spans="2:17" x14ac:dyDescent="0.2">
      <c r="B14" s="89"/>
      <c r="C14" s="478"/>
      <c r="D14" s="479"/>
      <c r="E14" s="186">
        <f>SUM(E15:E22)</f>
        <v>0</v>
      </c>
      <c r="F14" s="186"/>
      <c r="G14" s="186">
        <f>SUM(G15:G22)</f>
        <v>0</v>
      </c>
      <c r="H14" s="187"/>
      <c r="I14" s="186"/>
      <c r="J14" s="186"/>
      <c r="K14" s="186"/>
      <c r="L14" s="186">
        <f>SUM(L15:L22)</f>
        <v>0</v>
      </c>
      <c r="M14" s="186"/>
      <c r="N14" s="186">
        <f>SUM(N15:N22)</f>
        <v>0</v>
      </c>
      <c r="O14" s="187">
        <f t="shared" si="3"/>
        <v>0</v>
      </c>
      <c r="P14" s="200" t="e">
        <f t="shared" si="1"/>
        <v>#DIV/0!</v>
      </c>
      <c r="Q14" s="201" t="e">
        <f t="shared" si="2"/>
        <v>#DIV/0!</v>
      </c>
    </row>
    <row r="15" spans="2:17" x14ac:dyDescent="0.2">
      <c r="B15" s="89"/>
      <c r="C15" s="173"/>
      <c r="D15" s="90"/>
      <c r="E15" s="183"/>
      <c r="F15" s="183"/>
      <c r="G15" s="184"/>
      <c r="H15" s="184"/>
      <c r="I15" s="184"/>
      <c r="J15" s="184"/>
      <c r="K15" s="184"/>
      <c r="L15" s="184"/>
      <c r="M15" s="184"/>
      <c r="N15" s="184"/>
      <c r="O15" s="184">
        <f t="shared" si="3"/>
        <v>0</v>
      </c>
      <c r="P15" s="200" t="e">
        <f t="shared" si="1"/>
        <v>#DIV/0!</v>
      </c>
      <c r="Q15" s="201" t="e">
        <f t="shared" si="2"/>
        <v>#DIV/0!</v>
      </c>
    </row>
    <row r="16" spans="2:17" x14ac:dyDescent="0.2">
      <c r="B16" s="89"/>
      <c r="C16" s="173"/>
      <c r="D16" s="90"/>
      <c r="E16" s="183"/>
      <c r="F16" s="183"/>
      <c r="G16" s="184"/>
      <c r="H16" s="184"/>
      <c r="I16" s="184"/>
      <c r="J16" s="184"/>
      <c r="K16" s="184"/>
      <c r="L16" s="184"/>
      <c r="M16" s="184"/>
      <c r="N16" s="184"/>
      <c r="O16" s="184">
        <f t="shared" si="3"/>
        <v>0</v>
      </c>
      <c r="P16" s="200" t="e">
        <f t="shared" si="1"/>
        <v>#DIV/0!</v>
      </c>
      <c r="Q16" s="201" t="e">
        <f t="shared" si="2"/>
        <v>#DIV/0!</v>
      </c>
    </row>
    <row r="17" spans="2:17" x14ac:dyDescent="0.2">
      <c r="B17" s="89"/>
      <c r="C17" s="173"/>
      <c r="D17" s="90"/>
      <c r="E17" s="183"/>
      <c r="F17" s="183"/>
      <c r="G17" s="184"/>
      <c r="H17" s="184"/>
      <c r="I17" s="184"/>
      <c r="J17" s="184"/>
      <c r="K17" s="184"/>
      <c r="L17" s="184"/>
      <c r="M17" s="184"/>
      <c r="N17" s="184"/>
      <c r="O17" s="184">
        <f t="shared" si="3"/>
        <v>0</v>
      </c>
      <c r="P17" s="200" t="e">
        <f t="shared" si="1"/>
        <v>#DIV/0!</v>
      </c>
      <c r="Q17" s="201" t="e">
        <f t="shared" si="2"/>
        <v>#DIV/0!</v>
      </c>
    </row>
    <row r="18" spans="2:17" x14ac:dyDescent="0.2">
      <c r="B18" s="89"/>
      <c r="C18" s="173"/>
      <c r="D18" s="90"/>
      <c r="E18" s="183"/>
      <c r="F18" s="183"/>
      <c r="G18" s="184"/>
      <c r="H18" s="184"/>
      <c r="I18" s="184"/>
      <c r="J18" s="184"/>
      <c r="K18" s="184"/>
      <c r="L18" s="184"/>
      <c r="M18" s="184"/>
      <c r="N18" s="184"/>
      <c r="O18" s="184">
        <f t="shared" si="3"/>
        <v>0</v>
      </c>
      <c r="P18" s="200" t="e">
        <f t="shared" si="1"/>
        <v>#DIV/0!</v>
      </c>
      <c r="Q18" s="201" t="e">
        <f t="shared" si="2"/>
        <v>#DIV/0!</v>
      </c>
    </row>
    <row r="19" spans="2:17" x14ac:dyDescent="0.2">
      <c r="B19" s="89"/>
      <c r="C19" s="173"/>
      <c r="D19" s="90"/>
      <c r="E19" s="183"/>
      <c r="F19" s="183"/>
      <c r="G19" s="184"/>
      <c r="H19" s="184"/>
      <c r="I19" s="184"/>
      <c r="J19" s="184"/>
      <c r="K19" s="184"/>
      <c r="L19" s="184"/>
      <c r="M19" s="184"/>
      <c r="N19" s="184"/>
      <c r="O19" s="184">
        <f t="shared" si="3"/>
        <v>0</v>
      </c>
      <c r="P19" s="200" t="e">
        <f t="shared" si="1"/>
        <v>#DIV/0!</v>
      </c>
      <c r="Q19" s="201" t="e">
        <f t="shared" si="2"/>
        <v>#DIV/0!</v>
      </c>
    </row>
    <row r="20" spans="2:17" x14ac:dyDescent="0.2">
      <c r="B20" s="89"/>
      <c r="C20" s="173"/>
      <c r="D20" s="90"/>
      <c r="E20" s="183"/>
      <c r="F20" s="183"/>
      <c r="G20" s="184"/>
      <c r="H20" s="184"/>
      <c r="I20" s="184"/>
      <c r="J20" s="184"/>
      <c r="K20" s="184"/>
      <c r="L20" s="184"/>
      <c r="M20" s="184"/>
      <c r="N20" s="184"/>
      <c r="O20" s="184">
        <f t="shared" si="3"/>
        <v>0</v>
      </c>
      <c r="P20" s="200" t="e">
        <f t="shared" si="1"/>
        <v>#DIV/0!</v>
      </c>
      <c r="Q20" s="201" t="e">
        <f t="shared" si="2"/>
        <v>#DIV/0!</v>
      </c>
    </row>
    <row r="21" spans="2:17" x14ac:dyDescent="0.2">
      <c r="B21" s="89"/>
      <c r="C21" s="173"/>
      <c r="D21" s="90"/>
      <c r="E21" s="183"/>
      <c r="F21" s="183"/>
      <c r="G21" s="184"/>
      <c r="H21" s="184"/>
      <c r="I21" s="184"/>
      <c r="J21" s="184"/>
      <c r="K21" s="184"/>
      <c r="L21" s="184"/>
      <c r="M21" s="184"/>
      <c r="N21" s="184"/>
      <c r="O21" s="184">
        <f t="shared" si="3"/>
        <v>0</v>
      </c>
      <c r="P21" s="200" t="e">
        <f t="shared" si="1"/>
        <v>#DIV/0!</v>
      </c>
      <c r="Q21" s="201" t="e">
        <f t="shared" si="2"/>
        <v>#DIV/0!</v>
      </c>
    </row>
    <row r="22" spans="2:17" x14ac:dyDescent="0.2">
      <c r="B22" s="89"/>
      <c r="C22" s="173"/>
      <c r="D22" s="90"/>
      <c r="E22" s="183"/>
      <c r="F22" s="183"/>
      <c r="G22" s="184"/>
      <c r="H22" s="184"/>
      <c r="I22" s="184"/>
      <c r="J22" s="184"/>
      <c r="K22" s="184"/>
      <c r="L22" s="184"/>
      <c r="M22" s="184"/>
      <c r="N22" s="184"/>
      <c r="O22" s="184">
        <f t="shared" si="3"/>
        <v>0</v>
      </c>
      <c r="P22" s="200" t="e">
        <f t="shared" si="1"/>
        <v>#DIV/0!</v>
      </c>
      <c r="Q22" s="201" t="e">
        <f t="shared" si="2"/>
        <v>#DIV/0!</v>
      </c>
    </row>
    <row r="23" spans="2:17" x14ac:dyDescent="0.2">
      <c r="B23" s="89"/>
      <c r="C23" s="478"/>
      <c r="D23" s="479"/>
      <c r="E23" s="186">
        <f>SUM(E24:E26)</f>
        <v>0</v>
      </c>
      <c r="F23" s="186"/>
      <c r="G23" s="186">
        <f>SUM(G24:G26)</f>
        <v>0</v>
      </c>
      <c r="H23" s="187"/>
      <c r="I23" s="186"/>
      <c r="J23" s="186"/>
      <c r="K23" s="186"/>
      <c r="L23" s="186">
        <f>SUM(L24:L26)</f>
        <v>0</v>
      </c>
      <c r="M23" s="186"/>
      <c r="N23" s="186">
        <f>SUM(N24:N26)</f>
        <v>0</v>
      </c>
      <c r="O23" s="187">
        <f t="shared" si="3"/>
        <v>0</v>
      </c>
      <c r="P23" s="200" t="e">
        <f t="shared" si="1"/>
        <v>#DIV/0!</v>
      </c>
      <c r="Q23" s="201" t="e">
        <f t="shared" si="2"/>
        <v>#DIV/0!</v>
      </c>
    </row>
    <row r="24" spans="2:17" x14ac:dyDescent="0.2">
      <c r="B24" s="89"/>
      <c r="C24" s="173"/>
      <c r="D24" s="90"/>
      <c r="E24" s="183"/>
      <c r="F24" s="183"/>
      <c r="G24" s="184"/>
      <c r="H24" s="184"/>
      <c r="I24" s="184"/>
      <c r="J24" s="184"/>
      <c r="K24" s="184"/>
      <c r="L24" s="184"/>
      <c r="M24" s="184"/>
      <c r="N24" s="184"/>
      <c r="O24" s="184">
        <f t="shared" si="3"/>
        <v>0</v>
      </c>
      <c r="P24" s="200" t="e">
        <f t="shared" si="1"/>
        <v>#DIV/0!</v>
      </c>
      <c r="Q24" s="201" t="e">
        <f t="shared" si="2"/>
        <v>#DIV/0!</v>
      </c>
    </row>
    <row r="25" spans="2:17" x14ac:dyDescent="0.2">
      <c r="B25" s="89"/>
      <c r="C25" s="173"/>
      <c r="D25" s="90"/>
      <c r="E25" s="183"/>
      <c r="F25" s="183"/>
      <c r="G25" s="184"/>
      <c r="H25" s="184"/>
      <c r="I25" s="184"/>
      <c r="J25" s="184"/>
      <c r="K25" s="184"/>
      <c r="L25" s="184"/>
      <c r="M25" s="184"/>
      <c r="N25" s="184"/>
      <c r="O25" s="184">
        <f t="shared" si="3"/>
        <v>0</v>
      </c>
      <c r="P25" s="200" t="e">
        <f t="shared" si="1"/>
        <v>#DIV/0!</v>
      </c>
      <c r="Q25" s="201" t="e">
        <f t="shared" si="2"/>
        <v>#DIV/0!</v>
      </c>
    </row>
    <row r="26" spans="2:17" x14ac:dyDescent="0.2">
      <c r="B26" s="89"/>
      <c r="C26" s="173"/>
      <c r="D26" s="90"/>
      <c r="E26" s="183"/>
      <c r="F26" s="183"/>
      <c r="G26" s="184"/>
      <c r="H26" s="184"/>
      <c r="I26" s="184"/>
      <c r="J26" s="184"/>
      <c r="K26" s="184"/>
      <c r="L26" s="184"/>
      <c r="M26" s="184"/>
      <c r="N26" s="184"/>
      <c r="O26" s="184">
        <f t="shared" si="3"/>
        <v>0</v>
      </c>
      <c r="P26" s="200" t="e">
        <f t="shared" si="1"/>
        <v>#DIV/0!</v>
      </c>
      <c r="Q26" s="201" t="e">
        <f t="shared" si="2"/>
        <v>#DIV/0!</v>
      </c>
    </row>
    <row r="27" spans="2:17" x14ac:dyDescent="0.2">
      <c r="B27" s="89"/>
      <c r="C27" s="478"/>
      <c r="D27" s="479"/>
      <c r="E27" s="186">
        <f>SUM(E28:E29)</f>
        <v>0</v>
      </c>
      <c r="F27" s="186"/>
      <c r="G27" s="186">
        <f>SUM(G28:G29)</f>
        <v>0</v>
      </c>
      <c r="H27" s="187"/>
      <c r="I27" s="186"/>
      <c r="J27" s="186"/>
      <c r="K27" s="186"/>
      <c r="L27" s="186">
        <f>SUM(L28:L29)</f>
        <v>0</v>
      </c>
      <c r="M27" s="186"/>
      <c r="N27" s="186">
        <f>SUM(N28:N29)</f>
        <v>0</v>
      </c>
      <c r="O27" s="187">
        <f t="shared" si="3"/>
        <v>0</v>
      </c>
      <c r="P27" s="200" t="e">
        <f t="shared" si="1"/>
        <v>#DIV/0!</v>
      </c>
      <c r="Q27" s="201" t="e">
        <f t="shared" si="2"/>
        <v>#DIV/0!</v>
      </c>
    </row>
    <row r="28" spans="2:17" x14ac:dyDescent="0.2">
      <c r="B28" s="89"/>
      <c r="C28" s="173"/>
      <c r="D28" s="90"/>
      <c r="E28" s="183"/>
      <c r="F28" s="183"/>
      <c r="G28" s="184"/>
      <c r="H28" s="184"/>
      <c r="I28" s="184"/>
      <c r="J28" s="184"/>
      <c r="K28" s="184"/>
      <c r="L28" s="184"/>
      <c r="M28" s="184"/>
      <c r="N28" s="184"/>
      <c r="O28" s="184">
        <f t="shared" si="3"/>
        <v>0</v>
      </c>
      <c r="P28" s="200" t="e">
        <f t="shared" si="1"/>
        <v>#DIV/0!</v>
      </c>
      <c r="Q28" s="201" t="e">
        <f t="shared" si="2"/>
        <v>#DIV/0!</v>
      </c>
    </row>
    <row r="29" spans="2:17" x14ac:dyDescent="0.2">
      <c r="B29" s="89"/>
      <c r="C29" s="173"/>
      <c r="D29" s="90"/>
      <c r="E29" s="183"/>
      <c r="F29" s="183"/>
      <c r="G29" s="184"/>
      <c r="H29" s="184"/>
      <c r="I29" s="184"/>
      <c r="J29" s="184"/>
      <c r="K29" s="184"/>
      <c r="L29" s="184"/>
      <c r="M29" s="184"/>
      <c r="N29" s="184"/>
      <c r="O29" s="184">
        <f t="shared" si="3"/>
        <v>0</v>
      </c>
      <c r="P29" s="200" t="e">
        <f t="shared" si="1"/>
        <v>#DIV/0!</v>
      </c>
      <c r="Q29" s="201" t="e">
        <f t="shared" si="2"/>
        <v>#DIV/0!</v>
      </c>
    </row>
    <row r="30" spans="2:17" x14ac:dyDescent="0.2">
      <c r="B30" s="89"/>
      <c r="C30" s="478"/>
      <c r="D30" s="479"/>
      <c r="E30" s="186">
        <f>SUM(E31:E34)</f>
        <v>0</v>
      </c>
      <c r="F30" s="186"/>
      <c r="G30" s="186">
        <f>SUM(G31:G34)</f>
        <v>0</v>
      </c>
      <c r="H30" s="187"/>
      <c r="I30" s="186"/>
      <c r="J30" s="186"/>
      <c r="K30" s="186"/>
      <c r="L30" s="186">
        <f>SUM(L31:L34)</f>
        <v>0</v>
      </c>
      <c r="M30" s="186"/>
      <c r="N30" s="186">
        <f>SUM(N31:N34)</f>
        <v>0</v>
      </c>
      <c r="O30" s="187">
        <f t="shared" si="3"/>
        <v>0</v>
      </c>
      <c r="P30" s="200" t="e">
        <f t="shared" si="1"/>
        <v>#DIV/0!</v>
      </c>
      <c r="Q30" s="201" t="e">
        <f t="shared" si="2"/>
        <v>#DIV/0!</v>
      </c>
    </row>
    <row r="31" spans="2:17" x14ac:dyDescent="0.2">
      <c r="B31" s="89"/>
      <c r="C31" s="173"/>
      <c r="D31" s="90"/>
      <c r="E31" s="183"/>
      <c r="F31" s="183"/>
      <c r="G31" s="184"/>
      <c r="H31" s="184"/>
      <c r="I31" s="184"/>
      <c r="J31" s="184"/>
      <c r="K31" s="184"/>
      <c r="L31" s="184"/>
      <c r="M31" s="184"/>
      <c r="N31" s="184"/>
      <c r="O31" s="184">
        <f t="shared" si="3"/>
        <v>0</v>
      </c>
      <c r="P31" s="200" t="e">
        <f t="shared" si="1"/>
        <v>#DIV/0!</v>
      </c>
      <c r="Q31" s="201" t="e">
        <f t="shared" si="2"/>
        <v>#DIV/0!</v>
      </c>
    </row>
    <row r="32" spans="2:17" x14ac:dyDescent="0.2">
      <c r="B32" s="89"/>
      <c r="C32" s="173"/>
      <c r="D32" s="90"/>
      <c r="E32" s="183"/>
      <c r="F32" s="183"/>
      <c r="G32" s="184"/>
      <c r="H32" s="184"/>
      <c r="I32" s="184"/>
      <c r="J32" s="184"/>
      <c r="K32" s="184"/>
      <c r="L32" s="184"/>
      <c r="M32" s="184"/>
      <c r="N32" s="184"/>
      <c r="O32" s="184">
        <f t="shared" si="3"/>
        <v>0</v>
      </c>
      <c r="P32" s="200" t="e">
        <f t="shared" si="1"/>
        <v>#DIV/0!</v>
      </c>
      <c r="Q32" s="201" t="e">
        <f t="shared" si="2"/>
        <v>#DIV/0!</v>
      </c>
    </row>
    <row r="33" spans="1:17" x14ac:dyDescent="0.2">
      <c r="B33" s="89"/>
      <c r="C33" s="173"/>
      <c r="D33" s="90"/>
      <c r="E33" s="183"/>
      <c r="F33" s="183"/>
      <c r="G33" s="184"/>
      <c r="H33" s="184"/>
      <c r="I33" s="184"/>
      <c r="J33" s="184"/>
      <c r="K33" s="184"/>
      <c r="L33" s="184"/>
      <c r="M33" s="184"/>
      <c r="N33" s="184"/>
      <c r="O33" s="184">
        <f t="shared" si="3"/>
        <v>0</v>
      </c>
      <c r="P33" s="200" t="e">
        <f t="shared" si="1"/>
        <v>#DIV/0!</v>
      </c>
      <c r="Q33" s="201" t="e">
        <f t="shared" si="2"/>
        <v>#DIV/0!</v>
      </c>
    </row>
    <row r="34" spans="1:17" x14ac:dyDescent="0.2">
      <c r="B34" s="89"/>
      <c r="C34" s="173"/>
      <c r="D34" s="90"/>
      <c r="E34" s="183"/>
      <c r="F34" s="183"/>
      <c r="G34" s="184"/>
      <c r="H34" s="184"/>
      <c r="I34" s="184"/>
      <c r="J34" s="184"/>
      <c r="K34" s="184"/>
      <c r="L34" s="184"/>
      <c r="M34" s="184"/>
      <c r="N34" s="184"/>
      <c r="O34" s="184">
        <f t="shared" si="3"/>
        <v>0</v>
      </c>
      <c r="P34" s="200" t="e">
        <f t="shared" si="1"/>
        <v>#DIV/0!</v>
      </c>
      <c r="Q34" s="201" t="e">
        <f t="shared" si="2"/>
        <v>#DIV/0!</v>
      </c>
    </row>
    <row r="35" spans="1:17" x14ac:dyDescent="0.2">
      <c r="B35" s="89"/>
      <c r="C35" s="478"/>
      <c r="D35" s="479"/>
      <c r="E35" s="186">
        <f>SUM(E36)</f>
        <v>0</v>
      </c>
      <c r="F35" s="186"/>
      <c r="G35" s="186">
        <f>SUM(G36)</f>
        <v>0</v>
      </c>
      <c r="H35" s="187"/>
      <c r="I35" s="186"/>
      <c r="J35" s="186"/>
      <c r="K35" s="186"/>
      <c r="L35" s="186">
        <f>SUM(L36)</f>
        <v>0</v>
      </c>
      <c r="M35" s="186"/>
      <c r="N35" s="186">
        <f>SUM(N36)</f>
        <v>0</v>
      </c>
      <c r="O35" s="187">
        <f t="shared" si="3"/>
        <v>0</v>
      </c>
      <c r="P35" s="200" t="e">
        <f t="shared" si="1"/>
        <v>#DIV/0!</v>
      </c>
      <c r="Q35" s="201" t="e">
        <f t="shared" si="2"/>
        <v>#DIV/0!</v>
      </c>
    </row>
    <row r="36" spans="1:17" x14ac:dyDescent="0.2">
      <c r="B36" s="89"/>
      <c r="C36" s="173"/>
      <c r="D36" s="90"/>
      <c r="E36" s="183"/>
      <c r="F36" s="183"/>
      <c r="G36" s="184"/>
      <c r="H36" s="184"/>
      <c r="I36" s="184"/>
      <c r="J36" s="184"/>
      <c r="K36" s="184"/>
      <c r="L36" s="184"/>
      <c r="M36" s="184"/>
      <c r="N36" s="184"/>
      <c r="O36" s="184">
        <f t="shared" si="3"/>
        <v>0</v>
      </c>
      <c r="P36" s="200" t="e">
        <f t="shared" si="1"/>
        <v>#DIV/0!</v>
      </c>
      <c r="Q36" s="201" t="e">
        <f t="shared" si="2"/>
        <v>#DIV/0!</v>
      </c>
    </row>
    <row r="37" spans="1:17" ht="15" customHeight="1" x14ac:dyDescent="0.2">
      <c r="B37" s="476"/>
      <c r="C37" s="469"/>
      <c r="D37" s="477"/>
      <c r="E37" s="183"/>
      <c r="F37" s="183"/>
      <c r="G37" s="184"/>
      <c r="H37" s="184"/>
      <c r="I37" s="184"/>
      <c r="J37" s="184"/>
      <c r="K37" s="184"/>
      <c r="L37" s="184"/>
      <c r="M37" s="184"/>
      <c r="N37" s="184"/>
      <c r="O37" s="184">
        <f t="shared" si="3"/>
        <v>0</v>
      </c>
      <c r="P37" s="200" t="e">
        <f t="shared" si="1"/>
        <v>#DIV/0!</v>
      </c>
      <c r="Q37" s="201" t="e">
        <f t="shared" si="2"/>
        <v>#DIV/0!</v>
      </c>
    </row>
    <row r="38" spans="1:17" ht="15" customHeight="1" x14ac:dyDescent="0.2">
      <c r="B38" s="476"/>
      <c r="C38" s="469"/>
      <c r="D38" s="477"/>
      <c r="E38" s="183"/>
      <c r="F38" s="183"/>
      <c r="G38" s="184"/>
      <c r="H38" s="184"/>
      <c r="I38" s="184"/>
      <c r="J38" s="184"/>
      <c r="K38" s="184"/>
      <c r="L38" s="184"/>
      <c r="M38" s="184"/>
      <c r="N38" s="184"/>
      <c r="O38" s="184">
        <f t="shared" si="3"/>
        <v>0</v>
      </c>
      <c r="P38" s="200" t="e">
        <f t="shared" si="1"/>
        <v>#DIV/0!</v>
      </c>
      <c r="Q38" s="201" t="e">
        <f t="shared" si="2"/>
        <v>#DIV/0!</v>
      </c>
    </row>
    <row r="39" spans="1:17" ht="15.75" customHeight="1" x14ac:dyDescent="0.2">
      <c r="B39" s="476"/>
      <c r="C39" s="469"/>
      <c r="D39" s="477"/>
      <c r="E39" s="183"/>
      <c r="F39" s="183"/>
      <c r="G39" s="184"/>
      <c r="H39" s="184"/>
      <c r="I39" s="184"/>
      <c r="J39" s="184"/>
      <c r="K39" s="184"/>
      <c r="L39" s="184"/>
      <c r="M39" s="184"/>
      <c r="N39" s="184"/>
      <c r="O39" s="184">
        <f t="shared" si="3"/>
        <v>0</v>
      </c>
      <c r="P39" s="200" t="e">
        <f t="shared" si="1"/>
        <v>#DIV/0!</v>
      </c>
      <c r="Q39" s="201" t="e">
        <f t="shared" si="2"/>
        <v>#DIV/0!</v>
      </c>
    </row>
    <row r="40" spans="1:17" x14ac:dyDescent="0.2">
      <c r="B40" s="188"/>
      <c r="C40" s="189"/>
      <c r="D40" s="190"/>
      <c r="E40" s="191"/>
      <c r="F40" s="191"/>
      <c r="G40" s="192"/>
      <c r="H40" s="192"/>
      <c r="I40" s="192"/>
      <c r="J40" s="192"/>
      <c r="K40" s="192"/>
      <c r="L40" s="192"/>
      <c r="M40" s="192"/>
      <c r="N40" s="192"/>
      <c r="O40" s="192"/>
      <c r="P40" s="200"/>
      <c r="Q40" s="201"/>
    </row>
    <row r="41" spans="1:17" s="86" customFormat="1" x14ac:dyDescent="0.2">
      <c r="A41" s="46"/>
      <c r="B41" s="115"/>
      <c r="C41" s="483" t="s">
        <v>153</v>
      </c>
      <c r="D41" s="484"/>
      <c r="E41" s="193">
        <v>0</v>
      </c>
      <c r="F41" s="193">
        <v>0</v>
      </c>
      <c r="G41" s="193">
        <v>0</v>
      </c>
      <c r="H41" s="193">
        <v>0</v>
      </c>
      <c r="I41" s="193">
        <v>0</v>
      </c>
      <c r="J41" s="193">
        <v>0</v>
      </c>
      <c r="K41" s="193">
        <v>0</v>
      </c>
      <c r="L41" s="193">
        <v>0</v>
      </c>
      <c r="M41" s="193">
        <v>0</v>
      </c>
      <c r="N41" s="193">
        <v>0</v>
      </c>
      <c r="O41" s="193">
        <v>0</v>
      </c>
      <c r="P41" s="486"/>
      <c r="Q41" s="487"/>
    </row>
    <row r="42" spans="1:17" x14ac:dyDescent="0.2"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</row>
    <row r="43" spans="1:17" x14ac:dyDescent="0.2">
      <c r="B43" s="16" t="s">
        <v>74</v>
      </c>
      <c r="G43" s="17"/>
      <c r="H43" s="17"/>
      <c r="I43" s="17"/>
      <c r="J43" s="17"/>
      <c r="K43" s="17"/>
      <c r="L43" s="17"/>
      <c r="M43" s="17"/>
      <c r="N43" s="17"/>
      <c r="O43" s="17"/>
    </row>
    <row r="46" spans="1:17" x14ac:dyDescent="0.2">
      <c r="D46" s="39"/>
    </row>
    <row r="47" spans="1:17" x14ac:dyDescent="0.2">
      <c r="D47" s="42" t="s">
        <v>75</v>
      </c>
      <c r="H47" s="385" t="s">
        <v>78</v>
      </c>
      <c r="I47" s="385"/>
      <c r="J47" s="385"/>
      <c r="K47" s="385"/>
      <c r="L47" s="385"/>
      <c r="M47" s="385"/>
      <c r="N47" s="385"/>
      <c r="O47" s="385"/>
    </row>
    <row r="48" spans="1:17" x14ac:dyDescent="0.2">
      <c r="D48" s="42" t="s">
        <v>76</v>
      </c>
      <c r="H48" s="418" t="s">
        <v>77</v>
      </c>
      <c r="I48" s="418"/>
      <c r="J48" s="418"/>
      <c r="K48" s="418"/>
      <c r="L48" s="418"/>
      <c r="M48" s="418"/>
      <c r="N48" s="418"/>
      <c r="O48" s="418"/>
    </row>
  </sheetData>
  <mergeCells count="24">
    <mergeCell ref="H48:O48"/>
    <mergeCell ref="G7:G9"/>
    <mergeCell ref="E7:E9"/>
    <mergeCell ref="H7:N7"/>
    <mergeCell ref="C35:D35"/>
    <mergeCell ref="B37:D37"/>
    <mergeCell ref="B38:D38"/>
    <mergeCell ref="B39:D39"/>
    <mergeCell ref="C41:D41"/>
    <mergeCell ref="H47:O47"/>
    <mergeCell ref="B10:D10"/>
    <mergeCell ref="C11:D11"/>
    <mergeCell ref="C14:D14"/>
    <mergeCell ref="C23:D23"/>
    <mergeCell ref="C27:D27"/>
    <mergeCell ref="C30:D30"/>
    <mergeCell ref="P7:Q7"/>
    <mergeCell ref="P41:Q41"/>
    <mergeCell ref="B1:O1"/>
    <mergeCell ref="B2:O2"/>
    <mergeCell ref="B3:O3"/>
    <mergeCell ref="B7:D9"/>
    <mergeCell ref="O7:O8"/>
    <mergeCell ref="E5:F5"/>
  </mergeCells>
  <dataValidations count="1">
    <dataValidation allowBlank="1" showInputMessage="1" showErrorMessage="1" prompt="Valor absoluto y/o relativo que registren los indicadores con relación a su meta anual correspondiente al programa, proyecto o actividad que se trate. (DOF 9-dic-09)" sqref="P7"/>
  </dataValidations>
  <pageMargins left="0.25" right="0.7" top="0.44" bottom="0.75" header="0.3" footer="0.3"/>
  <pageSetup scale="70" fitToHeight="0" orientation="landscape" r:id="rId1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Y48"/>
  <sheetViews>
    <sheetView showGridLines="0" zoomScale="85" zoomScaleNormal="85" workbookViewId="0">
      <selection activeCell="B4" sqref="B4"/>
    </sheetView>
  </sheetViews>
  <sheetFormatPr baseColWidth="10" defaultRowHeight="12.75" x14ac:dyDescent="0.2"/>
  <cols>
    <col min="1" max="1" width="2.140625" style="17" customWidth="1"/>
    <col min="2" max="2" width="5.85546875" style="34" customWidth="1"/>
    <col min="3" max="3" width="15.7109375" style="34" customWidth="1"/>
    <col min="4" max="8" width="5.42578125" style="34" customWidth="1"/>
    <col min="9" max="13" width="12.7109375" style="34" customWidth="1"/>
    <col min="14" max="14" width="11.42578125" style="34" customWidth="1"/>
    <col min="15" max="15" width="12.85546875" style="34" customWidth="1"/>
    <col min="16" max="16" width="10.85546875" style="17" customWidth="1"/>
    <col min="17" max="16384" width="11.42578125" style="34"/>
  </cols>
  <sheetData>
    <row r="1" spans="2:25" ht="6" customHeight="1" x14ac:dyDescent="0.2">
      <c r="B1" s="407" t="s">
        <v>323</v>
      </c>
      <c r="C1" s="407"/>
      <c r="D1" s="407"/>
      <c r="E1" s="407"/>
      <c r="F1" s="407"/>
      <c r="G1" s="407"/>
      <c r="H1" s="407"/>
      <c r="I1" s="407"/>
      <c r="J1" s="407"/>
      <c r="K1" s="407"/>
      <c r="L1" s="407"/>
      <c r="M1" s="407"/>
      <c r="N1" s="407"/>
      <c r="O1" s="407"/>
      <c r="P1" s="407"/>
      <c r="Q1" s="407"/>
      <c r="R1" s="407"/>
      <c r="S1" s="407"/>
      <c r="T1" s="407"/>
      <c r="U1" s="407"/>
      <c r="V1" s="407"/>
      <c r="W1" s="407"/>
      <c r="X1" s="407"/>
      <c r="Y1" s="407"/>
    </row>
    <row r="2" spans="2:25" ht="13.5" customHeight="1" x14ac:dyDescent="0.2">
      <c r="B2" s="407"/>
      <c r="C2" s="407"/>
      <c r="D2" s="407"/>
      <c r="E2" s="407"/>
      <c r="F2" s="407"/>
      <c r="G2" s="407"/>
      <c r="H2" s="407"/>
      <c r="I2" s="407"/>
      <c r="J2" s="407"/>
      <c r="K2" s="407"/>
      <c r="L2" s="407"/>
      <c r="M2" s="407"/>
      <c r="N2" s="407"/>
      <c r="O2" s="407"/>
      <c r="P2" s="407"/>
      <c r="Q2" s="407"/>
      <c r="R2" s="407"/>
      <c r="S2" s="407"/>
      <c r="T2" s="407"/>
      <c r="U2" s="407"/>
      <c r="V2" s="407"/>
      <c r="W2" s="407"/>
      <c r="X2" s="407"/>
      <c r="Y2" s="407"/>
    </row>
    <row r="3" spans="2:25" ht="20.25" customHeight="1" x14ac:dyDescent="0.2">
      <c r="B3" s="407" t="s">
        <v>346</v>
      </c>
      <c r="C3" s="407"/>
      <c r="D3" s="407"/>
      <c r="E3" s="407"/>
      <c r="F3" s="407"/>
      <c r="G3" s="407"/>
      <c r="H3" s="407"/>
      <c r="I3" s="407"/>
      <c r="J3" s="407"/>
      <c r="K3" s="407"/>
      <c r="L3" s="407"/>
      <c r="M3" s="407"/>
      <c r="N3" s="407"/>
      <c r="O3" s="407"/>
      <c r="P3" s="407"/>
      <c r="Q3" s="407"/>
      <c r="R3" s="407"/>
      <c r="S3" s="407"/>
      <c r="T3" s="407"/>
      <c r="U3" s="407"/>
      <c r="V3" s="407"/>
      <c r="W3" s="407"/>
      <c r="X3" s="407"/>
      <c r="Y3" s="407"/>
    </row>
    <row r="4" spans="2:25" s="17" customFormat="1" ht="8.25" customHeight="1" x14ac:dyDescent="0.2"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</row>
    <row r="5" spans="2:25" s="17" customFormat="1" ht="24" customHeight="1" x14ac:dyDescent="0.2">
      <c r="D5" s="19" t="s">
        <v>2</v>
      </c>
      <c r="E5" s="44" t="s">
        <v>340</v>
      </c>
      <c r="F5" s="44"/>
      <c r="G5" s="43"/>
      <c r="H5" s="44"/>
      <c r="I5" s="44"/>
      <c r="J5" s="44"/>
      <c r="K5" s="44"/>
      <c r="L5" s="24"/>
      <c r="M5" s="24"/>
      <c r="N5" s="25"/>
      <c r="O5" s="33"/>
    </row>
    <row r="6" spans="2:25" s="17" customFormat="1" ht="8.25" customHeight="1" x14ac:dyDescent="0.2"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</row>
    <row r="7" spans="2:25" ht="15" customHeight="1" x14ac:dyDescent="0.2">
      <c r="B7" s="502" t="s">
        <v>296</v>
      </c>
      <c r="C7" s="503"/>
      <c r="D7" s="504" t="s">
        <v>297</v>
      </c>
      <c r="E7" s="394"/>
      <c r="F7" s="394"/>
      <c r="G7" s="394"/>
      <c r="H7" s="505"/>
      <c r="I7" s="500" t="s">
        <v>298</v>
      </c>
      <c r="J7" s="500"/>
      <c r="K7" s="500"/>
      <c r="L7" s="500"/>
      <c r="M7" s="500"/>
      <c r="N7" s="500"/>
      <c r="O7" s="500"/>
      <c r="P7" s="500" t="s">
        <v>299</v>
      </c>
      <c r="Q7" s="500"/>
      <c r="R7" s="500"/>
      <c r="S7" s="500"/>
      <c r="T7" s="500"/>
      <c r="U7" s="500" t="s">
        <v>300</v>
      </c>
      <c r="V7" s="500"/>
      <c r="W7" s="500"/>
      <c r="X7" s="500"/>
      <c r="Y7" s="500"/>
    </row>
    <row r="8" spans="2:25" x14ac:dyDescent="0.2">
      <c r="B8" s="506" t="s">
        <v>301</v>
      </c>
      <c r="C8" s="506" t="s">
        <v>302</v>
      </c>
      <c r="D8" s="498" t="s">
        <v>303</v>
      </c>
      <c r="E8" s="498" t="s">
        <v>304</v>
      </c>
      <c r="F8" s="498" t="s">
        <v>305</v>
      </c>
      <c r="G8" s="498" t="s">
        <v>306</v>
      </c>
      <c r="H8" s="498" t="s">
        <v>289</v>
      </c>
      <c r="I8" s="494" t="s">
        <v>307</v>
      </c>
      <c r="J8" s="494" t="s">
        <v>308</v>
      </c>
      <c r="K8" s="494" t="s">
        <v>309</v>
      </c>
      <c r="L8" s="494" t="s">
        <v>310</v>
      </c>
      <c r="M8" s="494" t="s">
        <v>311</v>
      </c>
      <c r="N8" s="494" t="s">
        <v>312</v>
      </c>
      <c r="O8" s="494" t="s">
        <v>313</v>
      </c>
      <c r="P8" s="494" t="s">
        <v>314</v>
      </c>
      <c r="Q8" s="494" t="s">
        <v>315</v>
      </c>
      <c r="R8" s="494" t="s">
        <v>316</v>
      </c>
      <c r="S8" s="496" t="s">
        <v>317</v>
      </c>
      <c r="T8" s="497"/>
      <c r="U8" s="494" t="s">
        <v>149</v>
      </c>
      <c r="V8" s="494" t="s">
        <v>128</v>
      </c>
      <c r="W8" s="494" t="s">
        <v>129</v>
      </c>
      <c r="X8" s="496" t="s">
        <v>318</v>
      </c>
      <c r="Y8" s="497"/>
    </row>
    <row r="9" spans="2:25" ht="15.75" customHeight="1" x14ac:dyDescent="0.2">
      <c r="B9" s="507"/>
      <c r="C9" s="507"/>
      <c r="D9" s="499"/>
      <c r="E9" s="499"/>
      <c r="F9" s="499"/>
      <c r="G9" s="499"/>
      <c r="H9" s="499"/>
      <c r="I9" s="495"/>
      <c r="J9" s="495"/>
      <c r="K9" s="495"/>
      <c r="L9" s="495"/>
      <c r="M9" s="495"/>
      <c r="N9" s="495"/>
      <c r="O9" s="495"/>
      <c r="P9" s="495"/>
      <c r="Q9" s="495"/>
      <c r="R9" s="495"/>
      <c r="S9" s="203" t="s">
        <v>319</v>
      </c>
      <c r="T9" s="203" t="s">
        <v>320</v>
      </c>
      <c r="U9" s="501"/>
      <c r="V9" s="501"/>
      <c r="W9" s="501"/>
      <c r="X9" s="204" t="s">
        <v>321</v>
      </c>
      <c r="Y9" s="204" t="s">
        <v>322</v>
      </c>
    </row>
    <row r="10" spans="2:25" ht="15" customHeight="1" x14ac:dyDescent="0.2">
      <c r="B10" s="205"/>
      <c r="C10" s="206"/>
      <c r="D10" s="207"/>
      <c r="E10" s="183"/>
      <c r="F10" s="183"/>
      <c r="G10" s="184"/>
      <c r="H10" s="208"/>
      <c r="I10" s="209"/>
      <c r="J10" s="210"/>
      <c r="K10" s="210"/>
      <c r="L10" s="210"/>
      <c r="M10" s="210"/>
      <c r="N10" s="210"/>
      <c r="O10" s="211"/>
      <c r="P10" s="212"/>
      <c r="Q10" s="35"/>
      <c r="R10" s="35"/>
      <c r="S10" s="35"/>
      <c r="T10" s="36"/>
      <c r="U10" s="35"/>
      <c r="V10" s="35"/>
      <c r="W10" s="35"/>
      <c r="X10" s="35"/>
      <c r="Y10" s="36"/>
    </row>
    <row r="11" spans="2:25" x14ac:dyDescent="0.2">
      <c r="B11" s="213"/>
      <c r="C11" s="214"/>
      <c r="D11" s="215"/>
      <c r="E11" s="186"/>
      <c r="F11" s="186"/>
      <c r="G11" s="186"/>
      <c r="H11" s="216"/>
      <c r="I11" s="216"/>
      <c r="J11" s="217"/>
      <c r="K11" s="217"/>
      <c r="L11" s="217"/>
      <c r="M11" s="217"/>
      <c r="N11" s="217"/>
      <c r="O11" s="185"/>
      <c r="P11" s="21"/>
      <c r="Q11" s="37"/>
      <c r="R11" s="37"/>
      <c r="S11" s="37"/>
      <c r="T11" s="38"/>
      <c r="U11" s="37"/>
      <c r="V11" s="37"/>
      <c r="W11" s="37"/>
      <c r="X11" s="37"/>
      <c r="Y11" s="38"/>
    </row>
    <row r="12" spans="2:25" x14ac:dyDescent="0.2">
      <c r="B12" s="213"/>
      <c r="C12" s="214"/>
      <c r="D12" s="215"/>
      <c r="E12" s="183"/>
      <c r="F12" s="183"/>
      <c r="G12" s="184"/>
      <c r="H12" s="218"/>
      <c r="I12" s="218"/>
      <c r="J12" s="219"/>
      <c r="K12" s="219"/>
      <c r="L12" s="219"/>
      <c r="M12" s="219"/>
      <c r="N12" s="219"/>
      <c r="O12" s="220"/>
      <c r="P12" s="21"/>
      <c r="Q12" s="37"/>
      <c r="R12" s="37"/>
      <c r="S12" s="37"/>
      <c r="T12" s="38"/>
      <c r="U12" s="37"/>
      <c r="V12" s="37"/>
      <c r="W12" s="37"/>
      <c r="X12" s="37"/>
      <c r="Y12" s="38"/>
    </row>
    <row r="13" spans="2:25" x14ac:dyDescent="0.2">
      <c r="B13" s="213"/>
      <c r="C13" s="214"/>
      <c r="D13" s="215"/>
      <c r="E13" s="183"/>
      <c r="F13" s="183"/>
      <c r="G13" s="184"/>
      <c r="H13" s="208"/>
      <c r="I13" s="208"/>
      <c r="J13" s="158"/>
      <c r="K13" s="158"/>
      <c r="L13" s="158"/>
      <c r="M13" s="158"/>
      <c r="N13" s="158"/>
      <c r="O13" s="183"/>
      <c r="P13" s="21"/>
      <c r="Q13" s="37"/>
      <c r="R13" s="37"/>
      <c r="S13" s="37"/>
      <c r="T13" s="38"/>
      <c r="U13" s="37"/>
      <c r="V13" s="37"/>
      <c r="W13" s="37"/>
      <c r="X13" s="37"/>
      <c r="Y13" s="38"/>
    </row>
    <row r="14" spans="2:25" x14ac:dyDescent="0.2">
      <c r="B14" s="213"/>
      <c r="C14" s="214"/>
      <c r="D14" s="215"/>
      <c r="E14" s="186"/>
      <c r="F14" s="186"/>
      <c r="G14" s="186"/>
      <c r="H14" s="221"/>
      <c r="I14" s="221"/>
      <c r="J14" s="222"/>
      <c r="K14" s="222"/>
      <c r="L14" s="222"/>
      <c r="M14" s="222"/>
      <c r="N14" s="222"/>
      <c r="O14" s="186"/>
      <c r="P14" s="21"/>
      <c r="Q14" s="37"/>
      <c r="R14" s="37"/>
      <c r="S14" s="37"/>
      <c r="T14" s="38"/>
      <c r="U14" s="37"/>
      <c r="V14" s="37"/>
      <c r="W14" s="37"/>
      <c r="X14" s="37"/>
      <c r="Y14" s="38"/>
    </row>
    <row r="15" spans="2:25" x14ac:dyDescent="0.2">
      <c r="B15" s="213"/>
      <c r="C15" s="214"/>
      <c r="D15" s="215"/>
      <c r="E15" s="183"/>
      <c r="F15" s="183"/>
      <c r="G15" s="184"/>
      <c r="H15" s="208"/>
      <c r="I15" s="208"/>
      <c r="J15" s="158"/>
      <c r="K15" s="158"/>
      <c r="L15" s="158"/>
      <c r="M15" s="158"/>
      <c r="N15" s="158"/>
      <c r="O15" s="183"/>
      <c r="P15" s="21"/>
      <c r="Q15" s="37"/>
      <c r="R15" s="37"/>
      <c r="S15" s="37"/>
      <c r="T15" s="38"/>
      <c r="U15" s="37"/>
      <c r="V15" s="37"/>
      <c r="W15" s="37"/>
      <c r="X15" s="37"/>
      <c r="Y15" s="38"/>
    </row>
    <row r="16" spans="2:25" x14ac:dyDescent="0.2">
      <c r="B16" s="213"/>
      <c r="C16" s="214"/>
      <c r="D16" s="215"/>
      <c r="E16" s="183"/>
      <c r="F16" s="183"/>
      <c r="G16" s="184"/>
      <c r="H16" s="208"/>
      <c r="I16" s="208"/>
      <c r="J16" s="158"/>
      <c r="K16" s="158"/>
      <c r="L16" s="158"/>
      <c r="M16" s="158"/>
      <c r="N16" s="158"/>
      <c r="O16" s="183"/>
      <c r="P16" s="21"/>
      <c r="Q16" s="37"/>
      <c r="R16" s="37"/>
      <c r="S16" s="37"/>
      <c r="T16" s="38"/>
      <c r="U16" s="37"/>
      <c r="V16" s="37"/>
      <c r="W16" s="37"/>
      <c r="X16" s="37"/>
      <c r="Y16" s="38"/>
    </row>
    <row r="17" spans="2:25" x14ac:dyDescent="0.2">
      <c r="B17" s="213"/>
      <c r="C17" s="214"/>
      <c r="D17" s="215"/>
      <c r="E17" s="183"/>
      <c r="F17" s="183"/>
      <c r="G17" s="184"/>
      <c r="H17" s="208"/>
      <c r="I17" s="208"/>
      <c r="J17" s="158"/>
      <c r="K17" s="158"/>
      <c r="L17" s="158"/>
      <c r="M17" s="158"/>
      <c r="N17" s="158"/>
      <c r="O17" s="183"/>
      <c r="P17" s="21"/>
      <c r="Q17" s="37"/>
      <c r="R17" s="37"/>
      <c r="S17" s="37"/>
      <c r="T17" s="38"/>
      <c r="U17" s="37"/>
      <c r="V17" s="37"/>
      <c r="W17" s="37"/>
      <c r="X17" s="37"/>
      <c r="Y17" s="38"/>
    </row>
    <row r="18" spans="2:25" x14ac:dyDescent="0.2">
      <c r="B18" s="213"/>
      <c r="C18" s="214"/>
      <c r="D18" s="215"/>
      <c r="E18" s="183"/>
      <c r="F18" s="183"/>
      <c r="G18" s="184"/>
      <c r="H18" s="208"/>
      <c r="I18" s="208"/>
      <c r="J18" s="158"/>
      <c r="K18" s="158"/>
      <c r="L18" s="158"/>
      <c r="M18" s="158"/>
      <c r="N18" s="158"/>
      <c r="O18" s="183"/>
      <c r="P18" s="21"/>
      <c r="Q18" s="37"/>
      <c r="R18" s="37"/>
      <c r="S18" s="37"/>
      <c r="T18" s="38"/>
      <c r="U18" s="37"/>
      <c r="V18" s="37"/>
      <c r="W18" s="37"/>
      <c r="X18" s="37"/>
      <c r="Y18" s="38"/>
    </row>
    <row r="19" spans="2:25" x14ac:dyDescent="0.2">
      <c r="B19" s="213"/>
      <c r="C19" s="214"/>
      <c r="D19" s="215"/>
      <c r="E19" s="183"/>
      <c r="F19" s="183"/>
      <c r="G19" s="184"/>
      <c r="H19" s="208"/>
      <c r="I19" s="208"/>
      <c r="J19" s="158"/>
      <c r="K19" s="158"/>
      <c r="L19" s="158"/>
      <c r="M19" s="158"/>
      <c r="N19" s="158"/>
      <c r="O19" s="183"/>
      <c r="P19" s="21"/>
      <c r="Q19" s="37"/>
      <c r="R19" s="37"/>
      <c r="S19" s="37"/>
      <c r="T19" s="38"/>
      <c r="U19" s="37"/>
      <c r="V19" s="37"/>
      <c r="W19" s="37"/>
      <c r="X19" s="37"/>
      <c r="Y19" s="38"/>
    </row>
    <row r="20" spans="2:25" x14ac:dyDescent="0.2">
      <c r="B20" s="213"/>
      <c r="C20" s="214"/>
      <c r="D20" s="215"/>
      <c r="E20" s="183"/>
      <c r="F20" s="183"/>
      <c r="G20" s="184"/>
      <c r="H20" s="208"/>
      <c r="I20" s="208"/>
      <c r="J20" s="158"/>
      <c r="K20" s="158"/>
      <c r="L20" s="158"/>
      <c r="M20" s="158"/>
      <c r="N20" s="158"/>
      <c r="O20" s="183"/>
      <c r="P20" s="21"/>
      <c r="Q20" s="37"/>
      <c r="R20" s="37"/>
      <c r="S20" s="37"/>
      <c r="T20" s="38"/>
      <c r="U20" s="37"/>
      <c r="V20" s="37"/>
      <c r="W20" s="37"/>
      <c r="X20" s="37"/>
      <c r="Y20" s="38"/>
    </row>
    <row r="21" spans="2:25" x14ac:dyDescent="0.2">
      <c r="B21" s="213"/>
      <c r="C21" s="214"/>
      <c r="D21" s="215"/>
      <c r="E21" s="183"/>
      <c r="F21" s="183"/>
      <c r="G21" s="184"/>
      <c r="H21" s="208"/>
      <c r="I21" s="208"/>
      <c r="J21" s="158"/>
      <c r="K21" s="158"/>
      <c r="L21" s="158"/>
      <c r="M21" s="158"/>
      <c r="N21" s="158"/>
      <c r="O21" s="183"/>
      <c r="P21" s="21"/>
      <c r="Q21" s="37"/>
      <c r="R21" s="37"/>
      <c r="S21" s="37"/>
      <c r="T21" s="38"/>
      <c r="U21" s="37"/>
      <c r="V21" s="37"/>
      <c r="W21" s="37"/>
      <c r="X21" s="37"/>
      <c r="Y21" s="38"/>
    </row>
    <row r="22" spans="2:25" x14ac:dyDescent="0.2">
      <c r="B22" s="213"/>
      <c r="C22" s="214"/>
      <c r="D22" s="215"/>
      <c r="E22" s="183"/>
      <c r="F22" s="183"/>
      <c r="G22" s="184"/>
      <c r="H22" s="208"/>
      <c r="I22" s="208"/>
      <c r="J22" s="158"/>
      <c r="K22" s="158"/>
      <c r="L22" s="158"/>
      <c r="M22" s="158"/>
      <c r="N22" s="158"/>
      <c r="O22" s="183"/>
      <c r="P22" s="21"/>
      <c r="Q22" s="37"/>
      <c r="R22" s="37"/>
      <c r="S22" s="37"/>
      <c r="T22" s="38"/>
      <c r="U22" s="37"/>
      <c r="V22" s="37"/>
      <c r="W22" s="37"/>
      <c r="X22" s="37"/>
      <c r="Y22" s="38"/>
    </row>
    <row r="23" spans="2:25" x14ac:dyDescent="0.2">
      <c r="B23" s="213"/>
      <c r="C23" s="214"/>
      <c r="D23" s="215"/>
      <c r="E23" s="186"/>
      <c r="F23" s="186"/>
      <c r="G23" s="186"/>
      <c r="H23" s="221"/>
      <c r="I23" s="221"/>
      <c r="J23" s="222"/>
      <c r="K23" s="222"/>
      <c r="L23" s="222"/>
      <c r="M23" s="222"/>
      <c r="N23" s="222"/>
      <c r="O23" s="186"/>
      <c r="P23" s="21"/>
      <c r="Q23" s="37"/>
      <c r="R23" s="37"/>
      <c r="S23" s="37"/>
      <c r="T23" s="38"/>
      <c r="U23" s="37"/>
      <c r="V23" s="37"/>
      <c r="W23" s="37"/>
      <c r="X23" s="37"/>
      <c r="Y23" s="38"/>
    </row>
    <row r="24" spans="2:25" x14ac:dyDescent="0.2">
      <c r="B24" s="213"/>
      <c r="C24" s="214"/>
      <c r="D24" s="215"/>
      <c r="E24" s="183"/>
      <c r="F24" s="183"/>
      <c r="G24" s="184"/>
      <c r="H24" s="208"/>
      <c r="I24" s="208"/>
      <c r="J24" s="158"/>
      <c r="K24" s="158"/>
      <c r="L24" s="158"/>
      <c r="M24" s="158"/>
      <c r="N24" s="158"/>
      <c r="O24" s="183"/>
      <c r="P24" s="21"/>
      <c r="Q24" s="37"/>
      <c r="R24" s="37"/>
      <c r="S24" s="37"/>
      <c r="T24" s="38"/>
      <c r="U24" s="37"/>
      <c r="V24" s="37"/>
      <c r="W24" s="37"/>
      <c r="X24" s="37"/>
      <c r="Y24" s="38"/>
    </row>
    <row r="25" spans="2:25" x14ac:dyDescent="0.2">
      <c r="B25" s="213"/>
      <c r="C25" s="214"/>
      <c r="D25" s="215"/>
      <c r="E25" s="183"/>
      <c r="F25" s="183"/>
      <c r="G25" s="184"/>
      <c r="H25" s="208"/>
      <c r="I25" s="208"/>
      <c r="J25" s="158"/>
      <c r="K25" s="158"/>
      <c r="L25" s="158"/>
      <c r="M25" s="158"/>
      <c r="N25" s="158"/>
      <c r="O25" s="183"/>
      <c r="P25" s="21"/>
      <c r="Q25" s="37"/>
      <c r="R25" s="37"/>
      <c r="S25" s="37"/>
      <c r="T25" s="38"/>
      <c r="U25" s="37"/>
      <c r="V25" s="37"/>
      <c r="W25" s="37"/>
      <c r="X25" s="37"/>
      <c r="Y25" s="38"/>
    </row>
    <row r="26" spans="2:25" x14ac:dyDescent="0.2">
      <c r="B26" s="213"/>
      <c r="C26" s="214"/>
      <c r="D26" s="215"/>
      <c r="E26" s="183"/>
      <c r="F26" s="183"/>
      <c r="G26" s="184"/>
      <c r="H26" s="208"/>
      <c r="I26" s="208"/>
      <c r="J26" s="158"/>
      <c r="K26" s="158"/>
      <c r="L26" s="158"/>
      <c r="M26" s="158"/>
      <c r="N26" s="158"/>
      <c r="O26" s="183"/>
      <c r="P26" s="21"/>
      <c r="Q26" s="37"/>
      <c r="R26" s="37"/>
      <c r="S26" s="37"/>
      <c r="T26" s="38"/>
      <c r="U26" s="37"/>
      <c r="V26" s="37"/>
      <c r="W26" s="37"/>
      <c r="X26" s="37"/>
      <c r="Y26" s="38"/>
    </row>
    <row r="27" spans="2:25" x14ac:dyDescent="0.2">
      <c r="B27" s="213"/>
      <c r="C27" s="214"/>
      <c r="D27" s="215"/>
      <c r="E27" s="186"/>
      <c r="F27" s="186"/>
      <c r="G27" s="186"/>
      <c r="H27" s="221"/>
      <c r="I27" s="221"/>
      <c r="J27" s="222"/>
      <c r="K27" s="222"/>
      <c r="L27" s="222"/>
      <c r="M27" s="222"/>
      <c r="N27" s="222"/>
      <c r="O27" s="186"/>
      <c r="P27" s="21"/>
      <c r="Q27" s="37"/>
      <c r="R27" s="37"/>
      <c r="S27" s="37"/>
      <c r="T27" s="38"/>
      <c r="U27" s="37"/>
      <c r="V27" s="37"/>
      <c r="W27" s="37"/>
      <c r="X27" s="37"/>
      <c r="Y27" s="38"/>
    </row>
    <row r="28" spans="2:25" x14ac:dyDescent="0.2">
      <c r="B28" s="213"/>
      <c r="C28" s="214"/>
      <c r="D28" s="215"/>
      <c r="E28" s="183"/>
      <c r="F28" s="183"/>
      <c r="G28" s="184"/>
      <c r="H28" s="208"/>
      <c r="I28" s="208"/>
      <c r="J28" s="158"/>
      <c r="K28" s="158"/>
      <c r="L28" s="158"/>
      <c r="M28" s="158"/>
      <c r="N28" s="158"/>
      <c r="O28" s="183"/>
      <c r="P28" s="21"/>
      <c r="Q28" s="37"/>
      <c r="R28" s="37"/>
      <c r="S28" s="37"/>
      <c r="T28" s="38"/>
      <c r="U28" s="37"/>
      <c r="V28" s="37"/>
      <c r="W28" s="37"/>
      <c r="X28" s="37"/>
      <c r="Y28" s="38"/>
    </row>
    <row r="29" spans="2:25" x14ac:dyDescent="0.2">
      <c r="B29" s="213"/>
      <c r="C29" s="214"/>
      <c r="D29" s="215"/>
      <c r="E29" s="183"/>
      <c r="F29" s="183"/>
      <c r="G29" s="184"/>
      <c r="H29" s="208"/>
      <c r="I29" s="208"/>
      <c r="J29" s="158"/>
      <c r="K29" s="158"/>
      <c r="L29" s="158"/>
      <c r="M29" s="158"/>
      <c r="N29" s="158"/>
      <c r="O29" s="183"/>
      <c r="P29" s="21"/>
      <c r="Q29" s="37"/>
      <c r="R29" s="37"/>
      <c r="S29" s="37"/>
      <c r="T29" s="38"/>
      <c r="U29" s="37"/>
      <c r="V29" s="37"/>
      <c r="W29" s="37"/>
      <c r="X29" s="37"/>
      <c r="Y29" s="38"/>
    </row>
    <row r="30" spans="2:25" x14ac:dyDescent="0.2">
      <c r="B30" s="213"/>
      <c r="C30" s="214"/>
      <c r="D30" s="215"/>
      <c r="E30" s="186"/>
      <c r="F30" s="186"/>
      <c r="G30" s="186"/>
      <c r="H30" s="221"/>
      <c r="I30" s="221"/>
      <c r="J30" s="222"/>
      <c r="K30" s="222"/>
      <c r="L30" s="222"/>
      <c r="M30" s="222"/>
      <c r="N30" s="222"/>
      <c r="O30" s="186"/>
      <c r="P30" s="21"/>
      <c r="Q30" s="37"/>
      <c r="R30" s="37"/>
      <c r="S30" s="37"/>
      <c r="T30" s="38"/>
      <c r="U30" s="37"/>
      <c r="V30" s="37"/>
      <c r="W30" s="37"/>
      <c r="X30" s="37"/>
      <c r="Y30" s="38"/>
    </row>
    <row r="31" spans="2:25" x14ac:dyDescent="0.2">
      <c r="B31" s="213"/>
      <c r="C31" s="214"/>
      <c r="D31" s="215"/>
      <c r="E31" s="183"/>
      <c r="F31" s="183"/>
      <c r="G31" s="184"/>
      <c r="H31" s="208"/>
      <c r="I31" s="208"/>
      <c r="J31" s="158"/>
      <c r="K31" s="158"/>
      <c r="L31" s="158"/>
      <c r="M31" s="158"/>
      <c r="N31" s="158"/>
      <c r="O31" s="183"/>
      <c r="P31" s="21"/>
      <c r="Q31" s="37"/>
      <c r="R31" s="37"/>
      <c r="S31" s="37"/>
      <c r="T31" s="38"/>
      <c r="U31" s="37"/>
      <c r="V31" s="37"/>
      <c r="W31" s="37"/>
      <c r="X31" s="37"/>
      <c r="Y31" s="38"/>
    </row>
    <row r="32" spans="2:25" x14ac:dyDescent="0.2">
      <c r="B32" s="213"/>
      <c r="C32" s="214"/>
      <c r="D32" s="215"/>
      <c r="E32" s="183"/>
      <c r="F32" s="183"/>
      <c r="G32" s="184"/>
      <c r="H32" s="208"/>
      <c r="I32" s="208"/>
      <c r="J32" s="158"/>
      <c r="K32" s="158"/>
      <c r="L32" s="158"/>
      <c r="M32" s="158"/>
      <c r="N32" s="158"/>
      <c r="O32" s="183"/>
      <c r="P32" s="21"/>
      <c r="Q32" s="37"/>
      <c r="R32" s="37"/>
      <c r="S32" s="37"/>
      <c r="T32" s="38"/>
      <c r="U32" s="37"/>
      <c r="V32" s="37"/>
      <c r="W32" s="37"/>
      <c r="X32" s="37"/>
      <c r="Y32" s="38"/>
    </row>
    <row r="33" spans="1:25" x14ac:dyDescent="0.2">
      <c r="B33" s="213"/>
      <c r="C33" s="214"/>
      <c r="D33" s="215"/>
      <c r="E33" s="183"/>
      <c r="F33" s="183"/>
      <c r="G33" s="184"/>
      <c r="H33" s="208"/>
      <c r="I33" s="208"/>
      <c r="J33" s="158"/>
      <c r="K33" s="158"/>
      <c r="L33" s="158"/>
      <c r="M33" s="158"/>
      <c r="N33" s="158"/>
      <c r="O33" s="183"/>
      <c r="P33" s="21"/>
      <c r="Q33" s="37"/>
      <c r="R33" s="37"/>
      <c r="S33" s="37"/>
      <c r="T33" s="38"/>
      <c r="U33" s="37"/>
      <c r="V33" s="37"/>
      <c r="W33" s="37"/>
      <c r="X33" s="37"/>
      <c r="Y33" s="38"/>
    </row>
    <row r="34" spans="1:25" x14ac:dyDescent="0.2">
      <c r="B34" s="213"/>
      <c r="C34" s="214"/>
      <c r="D34" s="215"/>
      <c r="E34" s="183"/>
      <c r="F34" s="183"/>
      <c r="G34" s="184"/>
      <c r="H34" s="208"/>
      <c r="I34" s="208"/>
      <c r="J34" s="158"/>
      <c r="K34" s="158"/>
      <c r="L34" s="158"/>
      <c r="M34" s="158"/>
      <c r="N34" s="158"/>
      <c r="O34" s="183"/>
      <c r="P34" s="21"/>
      <c r="Q34" s="37"/>
      <c r="R34" s="37"/>
      <c r="S34" s="37"/>
      <c r="T34" s="38"/>
      <c r="U34" s="37"/>
      <c r="V34" s="37"/>
      <c r="W34" s="37"/>
      <c r="X34" s="37"/>
      <c r="Y34" s="38"/>
    </row>
    <row r="35" spans="1:25" x14ac:dyDescent="0.2">
      <c r="B35" s="213"/>
      <c r="C35" s="214"/>
      <c r="D35" s="215"/>
      <c r="E35" s="186"/>
      <c r="F35" s="186"/>
      <c r="G35" s="186"/>
      <c r="H35" s="221"/>
      <c r="I35" s="221"/>
      <c r="J35" s="222"/>
      <c r="K35" s="222"/>
      <c r="L35" s="222"/>
      <c r="M35" s="222"/>
      <c r="N35" s="222"/>
      <c r="O35" s="186"/>
      <c r="P35" s="21"/>
      <c r="Q35" s="37"/>
      <c r="R35" s="37"/>
      <c r="S35" s="37"/>
      <c r="T35" s="38"/>
      <c r="U35" s="37"/>
      <c r="V35" s="37"/>
      <c r="W35" s="37"/>
      <c r="X35" s="37"/>
      <c r="Y35" s="38"/>
    </row>
    <row r="36" spans="1:25" x14ac:dyDescent="0.2">
      <c r="B36" s="213"/>
      <c r="C36" s="214"/>
      <c r="D36" s="215"/>
      <c r="E36" s="183"/>
      <c r="F36" s="183"/>
      <c r="G36" s="184"/>
      <c r="H36" s="208"/>
      <c r="I36" s="208"/>
      <c r="J36" s="158"/>
      <c r="K36" s="158"/>
      <c r="L36" s="158"/>
      <c r="M36" s="158"/>
      <c r="N36" s="158"/>
      <c r="O36" s="183"/>
      <c r="P36" s="21"/>
      <c r="Q36" s="37"/>
      <c r="R36" s="37"/>
      <c r="S36" s="37"/>
      <c r="T36" s="38"/>
      <c r="U36" s="37"/>
      <c r="V36" s="37"/>
      <c r="W36" s="37"/>
      <c r="X36" s="37"/>
      <c r="Y36" s="38"/>
    </row>
    <row r="37" spans="1:25" ht="15" customHeight="1" x14ac:dyDescent="0.2">
      <c r="B37" s="213"/>
      <c r="C37" s="214"/>
      <c r="D37" s="215"/>
      <c r="E37" s="183"/>
      <c r="F37" s="183"/>
      <c r="G37" s="184"/>
      <c r="H37" s="208"/>
      <c r="I37" s="208"/>
      <c r="J37" s="158"/>
      <c r="K37" s="158"/>
      <c r="L37" s="158"/>
      <c r="M37" s="158"/>
      <c r="N37" s="158"/>
      <c r="O37" s="183"/>
      <c r="P37" s="21"/>
      <c r="Q37" s="37"/>
      <c r="R37" s="37"/>
      <c r="S37" s="37"/>
      <c r="T37" s="38"/>
      <c r="U37" s="37"/>
      <c r="V37" s="37"/>
      <c r="W37" s="37"/>
      <c r="X37" s="37"/>
      <c r="Y37" s="38"/>
    </row>
    <row r="38" spans="1:25" ht="15" customHeight="1" x14ac:dyDescent="0.2">
      <c r="B38" s="213"/>
      <c r="C38" s="214"/>
      <c r="D38" s="215"/>
      <c r="E38" s="183"/>
      <c r="F38" s="183"/>
      <c r="G38" s="184"/>
      <c r="H38" s="208"/>
      <c r="I38" s="208"/>
      <c r="J38" s="158"/>
      <c r="K38" s="158"/>
      <c r="L38" s="158"/>
      <c r="M38" s="158"/>
      <c r="N38" s="158"/>
      <c r="O38" s="183"/>
      <c r="P38" s="21"/>
      <c r="Q38" s="37"/>
      <c r="R38" s="37"/>
      <c r="S38" s="37"/>
      <c r="T38" s="38"/>
      <c r="U38" s="37"/>
      <c r="V38" s="37"/>
      <c r="W38" s="37"/>
      <c r="X38" s="37"/>
      <c r="Y38" s="38"/>
    </row>
    <row r="39" spans="1:25" ht="15.75" customHeight="1" x14ac:dyDescent="0.2">
      <c r="B39" s="213"/>
      <c r="C39" s="214"/>
      <c r="D39" s="215"/>
      <c r="E39" s="183"/>
      <c r="F39" s="183"/>
      <c r="G39" s="184"/>
      <c r="H39" s="208"/>
      <c r="I39" s="208"/>
      <c r="J39" s="158"/>
      <c r="K39" s="158"/>
      <c r="L39" s="158"/>
      <c r="M39" s="158"/>
      <c r="N39" s="158"/>
      <c r="O39" s="183"/>
      <c r="P39" s="21"/>
      <c r="Q39" s="37"/>
      <c r="R39" s="37"/>
      <c r="S39" s="37"/>
      <c r="T39" s="38"/>
      <c r="U39" s="37"/>
      <c r="V39" s="37"/>
      <c r="W39" s="37"/>
      <c r="X39" s="37"/>
      <c r="Y39" s="38"/>
    </row>
    <row r="40" spans="1:25" x14ac:dyDescent="0.2">
      <c r="B40" s="223"/>
      <c r="C40" s="224"/>
      <c r="D40" s="225"/>
      <c r="E40" s="191"/>
      <c r="F40" s="191"/>
      <c r="G40" s="192"/>
      <c r="H40" s="226"/>
      <c r="I40" s="226"/>
      <c r="J40" s="227"/>
      <c r="K40" s="227"/>
      <c r="L40" s="227"/>
      <c r="M40" s="227"/>
      <c r="N40" s="227"/>
      <c r="O40" s="191"/>
      <c r="P40" s="24"/>
      <c r="Q40" s="39"/>
      <c r="R40" s="39"/>
      <c r="S40" s="39"/>
      <c r="T40" s="40"/>
      <c r="U40" s="37"/>
      <c r="V40" s="37"/>
      <c r="W40" s="37"/>
      <c r="X40" s="37"/>
      <c r="Y40" s="38"/>
    </row>
    <row r="41" spans="1:25" s="86" customFormat="1" x14ac:dyDescent="0.2">
      <c r="A41" s="46"/>
      <c r="B41" s="115"/>
      <c r="C41" s="483" t="s">
        <v>153</v>
      </c>
      <c r="D41" s="484"/>
      <c r="E41" s="193">
        <f>+E11+E14+E23+E27+E30+E35+E37+E38+E39</f>
        <v>0</v>
      </c>
      <c r="F41" s="193"/>
      <c r="G41" s="193">
        <f>+G11+G14+G23+G27+G30+G35+G37+G38+G39</f>
        <v>0</v>
      </c>
      <c r="H41" s="193">
        <f>+H11+H14+H23+H27+H30+H35+H37+H38+H39</f>
        <v>0</v>
      </c>
      <c r="I41" s="193">
        <v>0</v>
      </c>
      <c r="J41" s="193">
        <v>0</v>
      </c>
      <c r="K41" s="193">
        <v>0</v>
      </c>
      <c r="L41" s="193">
        <v>0</v>
      </c>
      <c r="M41" s="193">
        <v>0</v>
      </c>
      <c r="N41" s="193">
        <v>0</v>
      </c>
      <c r="O41" s="193">
        <v>0</v>
      </c>
      <c r="P41" s="228">
        <v>0</v>
      </c>
      <c r="Q41" s="229">
        <v>0</v>
      </c>
      <c r="R41" s="230">
        <v>0</v>
      </c>
      <c r="S41" s="231">
        <v>0</v>
      </c>
      <c r="T41" s="232">
        <v>0</v>
      </c>
      <c r="U41" s="232">
        <v>0</v>
      </c>
      <c r="V41" s="232">
        <v>0</v>
      </c>
      <c r="W41" s="232">
        <v>0</v>
      </c>
      <c r="X41" s="232">
        <v>0</v>
      </c>
      <c r="Y41" s="232">
        <v>0</v>
      </c>
    </row>
    <row r="42" spans="1:25" x14ac:dyDescent="0.2"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</row>
    <row r="43" spans="1:25" x14ac:dyDescent="0.2">
      <c r="B43" s="16" t="s">
        <v>74</v>
      </c>
      <c r="G43" s="17"/>
      <c r="H43" s="17"/>
      <c r="I43" s="17"/>
      <c r="J43" s="17"/>
      <c r="K43" s="17"/>
      <c r="L43" s="17"/>
      <c r="M43" s="17"/>
      <c r="N43" s="17"/>
      <c r="O43" s="17"/>
    </row>
    <row r="46" spans="1:25" x14ac:dyDescent="0.2">
      <c r="D46" s="39"/>
    </row>
    <row r="47" spans="1:25" x14ac:dyDescent="0.2">
      <c r="D47" s="42" t="s">
        <v>75</v>
      </c>
      <c r="H47" s="385" t="s">
        <v>78</v>
      </c>
      <c r="I47" s="385"/>
      <c r="J47" s="385"/>
      <c r="K47" s="385"/>
      <c r="L47" s="385"/>
      <c r="M47" s="385"/>
      <c r="N47" s="385"/>
      <c r="O47" s="385"/>
    </row>
    <row r="48" spans="1:25" x14ac:dyDescent="0.2">
      <c r="D48" s="42" t="s">
        <v>76</v>
      </c>
      <c r="H48" s="418" t="s">
        <v>77</v>
      </c>
      <c r="I48" s="418"/>
      <c r="J48" s="418"/>
      <c r="K48" s="418"/>
      <c r="L48" s="418"/>
      <c r="M48" s="418"/>
      <c r="N48" s="418"/>
      <c r="O48" s="418"/>
    </row>
  </sheetData>
  <mergeCells count="32">
    <mergeCell ref="W8:W9"/>
    <mergeCell ref="X8:Y8"/>
    <mergeCell ref="H48:O48"/>
    <mergeCell ref="B7:C7"/>
    <mergeCell ref="D7:H7"/>
    <mergeCell ref="I7:O7"/>
    <mergeCell ref="C41:D41"/>
    <mergeCell ref="H47:O47"/>
    <mergeCell ref="B8:B9"/>
    <mergeCell ref="C8:C9"/>
    <mergeCell ref="D8:D9"/>
    <mergeCell ref="E8:E9"/>
    <mergeCell ref="F8:F9"/>
    <mergeCell ref="G8:G9"/>
    <mergeCell ref="L8:L9"/>
    <mergeCell ref="M8:M9"/>
    <mergeCell ref="B1:Y2"/>
    <mergeCell ref="B3:Y3"/>
    <mergeCell ref="N8:N9"/>
    <mergeCell ref="O8:O9"/>
    <mergeCell ref="P8:P9"/>
    <mergeCell ref="Q8:Q9"/>
    <mergeCell ref="R8:R9"/>
    <mergeCell ref="S8:T8"/>
    <mergeCell ref="H8:H9"/>
    <mergeCell ref="I8:I9"/>
    <mergeCell ref="J8:J9"/>
    <mergeCell ref="K8:K9"/>
    <mergeCell ref="P7:T7"/>
    <mergeCell ref="U7:Y7"/>
    <mergeCell ref="U8:U9"/>
    <mergeCell ref="V8:V9"/>
  </mergeCells>
  <dataValidations count="16">
    <dataValidation allowBlank="1" showInputMessage="1" showErrorMessage="1" prompt="Señalar la dimensión bajo la cual se mide el objetivo. Ej: eficiencia, eficacia, economía, calidad." sqref="L8:L9"/>
    <dataValidation allowBlank="1" showInputMessage="1" showErrorMessage="1" prompt="Se refiere a la expresión matemática del indicador. Determina la forma en que se relacionan las variables." sqref="O8:O9"/>
    <dataValidation allowBlank="1" showInputMessage="1" showErrorMessage="1" prompt="Hace referencia a la determinación concreta de la unidad de medición en que se quiere expresar el resultado del indicador. Ej: porcentaje, becas otorgadas, etc." sqref="N8:N9"/>
    <dataValidation allowBlank="1" showInputMessage="1" showErrorMessage="1" prompt="Hace referencia a la periodicidad en el tiempo con que se realiza la medición del indicador." sqref="M8:M9"/>
    <dataValidation allowBlank="1" showInputMessage="1" showErrorMessage="1" prompt="Indicar si el indicador es estratégico o de gestión." sqref="K8:K9"/>
    <dataValidation allowBlank="1" showInputMessage="1" showErrorMessage="1" prompt="Señalar el nivel de objetivos de la MIR con el que se relaciona el indicador.  Ej: Actividad, componente, propósito, fin." sqref="J8:J9"/>
    <dataValidation allowBlank="1" showInputMessage="1" showErrorMessage="1" prompt="La expresión que identifica al indicador y que manifiesta lo que se desea medir con él." sqref="I8:I9"/>
    <dataValidation allowBlank="1" showInputMessage="1" showErrorMessage="1" prompt="Unidad responsable del programa." sqref="H8:H9"/>
    <dataValidation allowBlank="1" showInputMessage="1" showErrorMessage="1" prompt="Señalar la codificación del programa presupuestario,  tomando en cuenta la clasificación programática publicada en el DOF el 8 de agosto de 2013 y seguida del consecutivo que le corresponde. Ejemplo: S204." sqref="G8:G9"/>
    <dataValidation allowBlank="1" showInputMessage="1" showErrorMessage="1" prompt="Señalar el código de la subfunción de acuerdo a la clasificación funcional del gasto publicada en el DOF el 27 de diciembre de 2010." sqref="F8:F9"/>
    <dataValidation allowBlank="1" showInputMessage="1" showErrorMessage="1" prompt="Señalarel código de la función de acuerdo a la clasificación funcional del gasto publicada en el DOF el 27 de diciembre de 2010." sqref="E8:E9"/>
    <dataValidation allowBlank="1" showInputMessage="1" showErrorMessage="1" prompt="Señalar el código de la finalidad de acuerdo a la clasificación funcional del gasto publicada en el DOF el 27 de diciembre de 2010." sqref="D8:D9"/>
    <dataValidation allowBlank="1" showInputMessage="1" showErrorMessage="1" prompt="Señalar la estrategia transversal a la que se encuentra alineada el programa." sqref="C8:C9"/>
    <dataValidation allowBlank="1" showInputMessage="1" showErrorMessage="1" prompt="Señalar el eje al que se encuentra alineado el programa." sqref="B8:B9"/>
    <dataValidation allowBlank="1" showInputMessage="1" showErrorMessage="1" prompt="Valor absoluto y relativo que registre el gasto con relación a la meta anual." sqref="U7:Y7"/>
    <dataValidation allowBlank="1" showInputMessage="1" showErrorMessage="1" prompt="Nivel cuantificable anual de las metas aprobadas y modificadas." sqref="P7:T7"/>
  </dataValidations>
  <pageMargins left="0.25" right="0.7" top="0.44" bottom="0.75" header="0.3" footer="0.3"/>
  <pageSetup scale="70" fitToHeight="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15"/>
  <sheetViews>
    <sheetView topLeftCell="A238" zoomScaleNormal="100" workbookViewId="0">
      <selection activeCell="A334" sqref="A334"/>
    </sheetView>
  </sheetViews>
  <sheetFormatPr baseColWidth="10" defaultColWidth="10.28515625" defaultRowHeight="11.25" x14ac:dyDescent="0.2"/>
  <cols>
    <col min="1" max="1" width="4" style="252" customWidth="1"/>
    <col min="2" max="2" width="13.85546875" style="252" customWidth="1"/>
    <col min="3" max="3" width="14.28515625" style="252" customWidth="1"/>
    <col min="4" max="4" width="7.28515625" style="252" customWidth="1"/>
    <col min="5" max="5" width="8" style="252" customWidth="1"/>
    <col min="6" max="6" width="16.7109375" style="252" customWidth="1"/>
    <col min="7" max="7" width="13.7109375" style="252" customWidth="1"/>
    <col min="8" max="8" width="20.42578125" style="252" customWidth="1"/>
    <col min="9" max="9" width="4.28515625" style="252" customWidth="1"/>
    <col min="10" max="10" width="14" style="251" bestFit="1" customWidth="1"/>
    <col min="11" max="11" width="2.85546875" style="252" customWidth="1"/>
    <col min="12" max="12" width="2.7109375" style="252" customWidth="1"/>
    <col min="13" max="13" width="10.85546875" style="252" bestFit="1" customWidth="1"/>
    <col min="14" max="16384" width="10.28515625" style="252"/>
  </cols>
  <sheetData>
    <row r="1" spans="1:14" x14ac:dyDescent="0.2">
      <c r="A1" s="248"/>
      <c r="B1" s="249"/>
      <c r="C1" s="249"/>
      <c r="D1" s="249"/>
      <c r="E1" s="249"/>
      <c r="F1" s="249"/>
      <c r="G1" s="249"/>
      <c r="H1" s="249"/>
      <c r="I1" s="250"/>
    </row>
    <row r="2" spans="1:14" x14ac:dyDescent="0.2">
      <c r="A2" s="253"/>
      <c r="B2" s="254"/>
      <c r="C2" s="254"/>
      <c r="D2" s="254"/>
      <c r="E2" s="254"/>
      <c r="F2" s="254"/>
      <c r="G2" s="254"/>
      <c r="H2" s="254"/>
      <c r="I2" s="255"/>
    </row>
    <row r="3" spans="1:14" ht="3.75" customHeight="1" x14ac:dyDescent="0.2">
      <c r="A3" s="253"/>
      <c r="B3" s="254"/>
      <c r="C3" s="254"/>
      <c r="D3" s="254"/>
      <c r="E3" s="254"/>
      <c r="F3" s="254"/>
      <c r="G3" s="254"/>
      <c r="H3" s="254"/>
      <c r="I3" s="255"/>
    </row>
    <row r="4" spans="1:14" x14ac:dyDescent="0.2">
      <c r="A4" s="510" t="s">
        <v>278</v>
      </c>
      <c r="B4" s="511"/>
      <c r="C4" s="511"/>
      <c r="D4" s="511"/>
      <c r="E4" s="511"/>
      <c r="F4" s="511"/>
      <c r="G4" s="511"/>
      <c r="H4" s="511"/>
      <c r="I4" s="512"/>
    </row>
    <row r="5" spans="1:14" x14ac:dyDescent="0.2">
      <c r="A5" s="510" t="s">
        <v>546</v>
      </c>
      <c r="B5" s="511"/>
      <c r="C5" s="511"/>
      <c r="D5" s="511"/>
      <c r="E5" s="511"/>
      <c r="F5" s="511"/>
      <c r="G5" s="511"/>
      <c r="H5" s="511"/>
      <c r="I5" s="512"/>
    </row>
    <row r="6" spans="1:14" x14ac:dyDescent="0.2">
      <c r="A6" s="253"/>
      <c r="B6" s="254"/>
      <c r="C6" s="254"/>
      <c r="D6" s="254"/>
      <c r="E6" s="254"/>
      <c r="F6" s="254"/>
      <c r="G6" s="254"/>
      <c r="H6" s="254"/>
      <c r="I6" s="255"/>
    </row>
    <row r="7" spans="1:14" ht="12" thickBot="1" x14ac:dyDescent="0.25">
      <c r="A7" s="513" t="s">
        <v>347</v>
      </c>
      <c r="B7" s="514"/>
      <c r="C7" s="514"/>
      <c r="D7" s="514"/>
      <c r="E7" s="514"/>
      <c r="F7" s="514"/>
      <c r="G7" s="514"/>
      <c r="H7" s="514"/>
      <c r="I7" s="515"/>
    </row>
    <row r="8" spans="1:14" ht="12" thickBot="1" x14ac:dyDescent="0.25">
      <c r="A8" s="256"/>
      <c r="B8" s="257"/>
      <c r="C8" s="257"/>
      <c r="D8" s="257"/>
      <c r="E8" s="257"/>
      <c r="F8" s="257"/>
      <c r="G8" s="257"/>
      <c r="H8" s="257"/>
      <c r="I8" s="258"/>
    </row>
    <row r="9" spans="1:14" x14ac:dyDescent="0.2">
      <c r="A9" s="248"/>
      <c r="B9" s="249"/>
      <c r="C9" s="249"/>
      <c r="D9" s="249"/>
      <c r="E9" s="249"/>
      <c r="F9" s="249"/>
      <c r="G9" s="249"/>
      <c r="H9" s="249"/>
      <c r="I9" s="250"/>
    </row>
    <row r="10" spans="1:14" x14ac:dyDescent="0.2">
      <c r="A10" s="259" t="s">
        <v>348</v>
      </c>
      <c r="B10" s="260" t="s">
        <v>349</v>
      </c>
      <c r="C10" s="261"/>
      <c r="D10" s="261"/>
      <c r="E10" s="261"/>
      <c r="F10" s="261"/>
      <c r="G10" s="261"/>
      <c r="H10" s="261"/>
      <c r="I10" s="262"/>
      <c r="J10" s="263"/>
      <c r="K10" s="264"/>
      <c r="L10" s="261"/>
      <c r="M10" s="261"/>
      <c r="N10" s="261"/>
    </row>
    <row r="11" spans="1:14" x14ac:dyDescent="0.2">
      <c r="A11" s="265"/>
      <c r="B11" s="261"/>
      <c r="C11" s="261"/>
      <c r="D11" s="261"/>
      <c r="E11" s="261"/>
      <c r="F11" s="261"/>
      <c r="G11" s="261"/>
      <c r="H11" s="261"/>
      <c r="I11" s="262"/>
      <c r="J11" s="263"/>
      <c r="K11" s="264"/>
      <c r="L11" s="261"/>
      <c r="M11" s="261"/>
      <c r="N11" s="266"/>
    </row>
    <row r="12" spans="1:14" x14ac:dyDescent="0.2">
      <c r="A12" s="259" t="s">
        <v>350</v>
      </c>
      <c r="B12" s="260" t="s">
        <v>351</v>
      </c>
      <c r="C12" s="261"/>
      <c r="D12" s="261"/>
      <c r="E12" s="261"/>
      <c r="F12" s="261"/>
      <c r="G12" s="261"/>
      <c r="H12" s="261"/>
      <c r="I12" s="262"/>
      <c r="J12" s="263"/>
      <c r="K12" s="264"/>
      <c r="L12" s="261"/>
      <c r="M12" s="261"/>
      <c r="N12" s="266"/>
    </row>
    <row r="13" spans="1:14" ht="5.25" customHeight="1" x14ac:dyDescent="0.2">
      <c r="A13" s="265"/>
      <c r="B13" s="261"/>
      <c r="C13" s="261"/>
      <c r="D13" s="261"/>
      <c r="E13" s="261"/>
      <c r="F13" s="261"/>
      <c r="G13" s="261"/>
      <c r="H13" s="261"/>
      <c r="I13" s="262"/>
      <c r="J13" s="263"/>
      <c r="K13" s="264"/>
      <c r="L13" s="261"/>
      <c r="M13" s="261"/>
      <c r="N13" s="261"/>
    </row>
    <row r="14" spans="1:14" x14ac:dyDescent="0.2">
      <c r="A14" s="265"/>
      <c r="B14" s="267" t="s">
        <v>352</v>
      </c>
      <c r="C14" s="261"/>
      <c r="D14" s="261"/>
      <c r="E14" s="261"/>
      <c r="F14" s="261"/>
      <c r="G14" s="261"/>
      <c r="H14" s="261"/>
      <c r="I14" s="262"/>
      <c r="J14" s="263"/>
      <c r="K14" s="264"/>
      <c r="L14" s="261"/>
      <c r="M14" s="261"/>
      <c r="N14" s="266"/>
    </row>
    <row r="15" spans="1:14" x14ac:dyDescent="0.2">
      <c r="A15" s="265"/>
      <c r="B15" s="267" t="s">
        <v>353</v>
      </c>
      <c r="C15" s="261"/>
      <c r="D15" s="261"/>
      <c r="E15" s="261"/>
      <c r="F15" s="261"/>
      <c r="G15" s="261"/>
      <c r="H15" s="261"/>
      <c r="I15" s="262"/>
      <c r="J15" s="263"/>
      <c r="K15" s="264"/>
      <c r="L15" s="261"/>
      <c r="M15" s="261"/>
      <c r="N15" s="266"/>
    </row>
    <row r="16" spans="1:14" x14ac:dyDescent="0.2">
      <c r="A16" s="265"/>
      <c r="B16" s="267" t="s">
        <v>354</v>
      </c>
      <c r="C16" s="261"/>
      <c r="D16" s="261"/>
      <c r="E16" s="261"/>
      <c r="F16" s="261"/>
      <c r="G16" s="261"/>
      <c r="H16" s="261"/>
      <c r="I16" s="262"/>
      <c r="J16" s="263"/>
      <c r="K16" s="264"/>
      <c r="L16" s="261"/>
      <c r="M16" s="261"/>
      <c r="N16" s="266"/>
    </row>
    <row r="17" spans="1:14" x14ac:dyDescent="0.2">
      <c r="A17" s="265"/>
      <c r="B17" s="267" t="s">
        <v>355</v>
      </c>
      <c r="C17" s="261"/>
      <c r="D17" s="261"/>
      <c r="E17" s="261"/>
      <c r="F17" s="261"/>
      <c r="G17" s="261"/>
      <c r="H17" s="261"/>
      <c r="I17" s="262"/>
      <c r="J17" s="263"/>
      <c r="K17" s="264"/>
      <c r="L17" s="261"/>
      <c r="M17" s="261"/>
      <c r="N17" s="266"/>
    </row>
    <row r="18" spans="1:14" ht="6.75" customHeight="1" x14ac:dyDescent="0.2">
      <c r="A18" s="265"/>
      <c r="B18" s="261"/>
      <c r="C18" s="261"/>
      <c r="D18" s="261"/>
      <c r="E18" s="261"/>
      <c r="F18" s="261"/>
      <c r="G18" s="261"/>
      <c r="H18" s="261"/>
      <c r="I18" s="262"/>
      <c r="J18" s="263"/>
      <c r="K18" s="264"/>
      <c r="L18" s="261"/>
      <c r="M18" s="261"/>
      <c r="N18" s="261"/>
    </row>
    <row r="19" spans="1:14" x14ac:dyDescent="0.2">
      <c r="A19" s="265"/>
      <c r="B19" s="267" t="s">
        <v>356</v>
      </c>
      <c r="C19" s="261"/>
      <c r="D19" s="261"/>
      <c r="E19" s="261"/>
      <c r="F19" s="261"/>
      <c r="G19" s="261"/>
      <c r="H19" s="261"/>
      <c r="I19" s="262"/>
      <c r="J19" s="263"/>
      <c r="K19" s="264"/>
      <c r="L19" s="261"/>
      <c r="M19" s="261"/>
      <c r="N19" s="266"/>
    </row>
    <row r="20" spans="1:14" x14ac:dyDescent="0.2">
      <c r="A20" s="268"/>
      <c r="B20" s="267" t="s">
        <v>357</v>
      </c>
      <c r="C20" s="261"/>
      <c r="D20" s="261"/>
      <c r="E20" s="261"/>
      <c r="F20" s="261"/>
      <c r="G20" s="261"/>
      <c r="H20" s="261"/>
      <c r="I20" s="262"/>
      <c r="J20" s="263"/>
      <c r="K20" s="264"/>
      <c r="L20" s="261"/>
      <c r="M20" s="261"/>
      <c r="N20" s="269"/>
    </row>
    <row r="21" spans="1:14" ht="6" customHeight="1" x14ac:dyDescent="0.2">
      <c r="A21" s="265"/>
      <c r="B21" s="261"/>
      <c r="C21" s="261"/>
      <c r="D21" s="261"/>
      <c r="E21" s="261"/>
      <c r="F21" s="261"/>
      <c r="G21" s="261"/>
      <c r="H21" s="261"/>
      <c r="I21" s="262"/>
      <c r="J21" s="263"/>
      <c r="K21" s="264"/>
      <c r="L21" s="261"/>
      <c r="M21" s="261"/>
      <c r="N21" s="266"/>
    </row>
    <row r="22" spans="1:14" x14ac:dyDescent="0.2">
      <c r="A22" s="265"/>
      <c r="B22" s="267" t="s">
        <v>358</v>
      </c>
      <c r="C22" s="261"/>
      <c r="D22" s="261"/>
      <c r="E22" s="261"/>
      <c r="F22" s="261"/>
      <c r="G22" s="261"/>
      <c r="H22" s="261"/>
      <c r="I22" s="262"/>
      <c r="J22" s="263"/>
      <c r="K22" s="264"/>
      <c r="L22" s="261"/>
      <c r="M22" s="261"/>
      <c r="N22" s="261"/>
    </row>
    <row r="23" spans="1:14" x14ac:dyDescent="0.2">
      <c r="A23" s="265"/>
      <c r="B23" s="267" t="s">
        <v>359</v>
      </c>
      <c r="C23" s="261"/>
      <c r="D23" s="261"/>
      <c r="E23" s="261"/>
      <c r="F23" s="261"/>
      <c r="G23" s="261"/>
      <c r="H23" s="261"/>
      <c r="I23" s="262"/>
      <c r="J23" s="263"/>
      <c r="K23" s="264"/>
      <c r="L23" s="261"/>
      <c r="M23" s="261"/>
      <c r="N23" s="261"/>
    </row>
    <row r="24" spans="1:14" ht="7.5" customHeight="1" x14ac:dyDescent="0.2">
      <c r="A24" s="265"/>
      <c r="B24" s="261"/>
      <c r="C24" s="261"/>
      <c r="D24" s="261"/>
      <c r="E24" s="261"/>
      <c r="F24" s="261"/>
      <c r="G24" s="261"/>
      <c r="H24" s="261"/>
      <c r="I24" s="262"/>
      <c r="J24" s="263"/>
      <c r="K24" s="264"/>
      <c r="L24" s="261"/>
      <c r="M24" s="261"/>
      <c r="N24" s="261"/>
    </row>
    <row r="25" spans="1:14" x14ac:dyDescent="0.2">
      <c r="A25" s="265"/>
      <c r="B25" s="267" t="s">
        <v>360</v>
      </c>
      <c r="C25" s="261"/>
      <c r="D25" s="261"/>
      <c r="E25" s="261"/>
      <c r="F25" s="261"/>
      <c r="G25" s="261"/>
      <c r="H25" s="261"/>
      <c r="I25" s="262"/>
      <c r="J25" s="263"/>
      <c r="K25" s="264"/>
      <c r="L25" s="261"/>
      <c r="M25" s="261"/>
      <c r="N25" s="261"/>
    </row>
    <row r="26" spans="1:14" ht="6.75" customHeight="1" x14ac:dyDescent="0.2">
      <c r="A26" s="265"/>
      <c r="B26" s="261"/>
      <c r="C26" s="261"/>
      <c r="D26" s="261"/>
      <c r="E26" s="261"/>
      <c r="F26" s="261"/>
      <c r="G26" s="261"/>
      <c r="H26" s="261"/>
      <c r="I26" s="262"/>
      <c r="J26" s="263"/>
      <c r="K26" s="264"/>
      <c r="L26" s="261"/>
      <c r="M26" s="261"/>
      <c r="N26" s="261"/>
    </row>
    <row r="27" spans="1:14" x14ac:dyDescent="0.2">
      <c r="A27" s="265"/>
      <c r="B27" s="270" t="s">
        <v>361</v>
      </c>
      <c r="C27" s="267" t="s">
        <v>362</v>
      </c>
      <c r="D27" s="261"/>
      <c r="E27" s="261"/>
      <c r="F27" s="261"/>
      <c r="G27" s="261"/>
      <c r="H27" s="261"/>
      <c r="I27" s="262"/>
      <c r="J27" s="263"/>
      <c r="K27" s="264"/>
      <c r="L27" s="261"/>
      <c r="M27" s="261"/>
      <c r="N27" s="261"/>
    </row>
    <row r="28" spans="1:14" x14ac:dyDescent="0.2">
      <c r="A28" s="265"/>
      <c r="B28" s="261"/>
      <c r="C28" s="267" t="s">
        <v>363</v>
      </c>
      <c r="D28" s="261"/>
      <c r="E28" s="261"/>
      <c r="F28" s="261"/>
      <c r="G28" s="261"/>
      <c r="H28" s="261"/>
      <c r="I28" s="262"/>
      <c r="J28" s="263"/>
      <c r="K28" s="264"/>
      <c r="L28" s="261"/>
      <c r="M28" s="261"/>
      <c r="N28" s="261"/>
    </row>
    <row r="29" spans="1:14" x14ac:dyDescent="0.2">
      <c r="A29" s="265"/>
      <c r="B29" s="261"/>
      <c r="C29" s="267" t="s">
        <v>364</v>
      </c>
      <c r="D29" s="261"/>
      <c r="E29" s="261"/>
      <c r="F29" s="261"/>
      <c r="G29" s="261"/>
      <c r="H29" s="261"/>
      <c r="I29" s="262"/>
      <c r="J29" s="263"/>
      <c r="K29" s="264"/>
      <c r="L29" s="261"/>
      <c r="M29" s="261"/>
      <c r="N29" s="261"/>
    </row>
    <row r="30" spans="1:14" x14ac:dyDescent="0.2">
      <c r="A30" s="265"/>
      <c r="B30" s="261"/>
      <c r="C30" s="261"/>
      <c r="D30" s="261"/>
      <c r="E30" s="261"/>
      <c r="F30" s="261"/>
      <c r="G30" s="261"/>
      <c r="H30" s="261"/>
      <c r="I30" s="262"/>
      <c r="J30" s="263"/>
      <c r="K30" s="264"/>
      <c r="L30" s="261"/>
      <c r="M30" s="261"/>
      <c r="N30" s="261"/>
    </row>
    <row r="31" spans="1:14" x14ac:dyDescent="0.2">
      <c r="A31" s="265"/>
      <c r="B31" s="270" t="s">
        <v>361</v>
      </c>
      <c r="C31" s="267" t="s">
        <v>365</v>
      </c>
      <c r="D31" s="261"/>
      <c r="E31" s="261"/>
      <c r="F31" s="261"/>
      <c r="G31" s="261"/>
      <c r="H31" s="261"/>
      <c r="I31" s="262"/>
      <c r="J31" s="263"/>
      <c r="K31" s="264"/>
      <c r="L31" s="261"/>
      <c r="M31" s="261"/>
      <c r="N31" s="261"/>
    </row>
    <row r="32" spans="1:14" x14ac:dyDescent="0.2">
      <c r="A32" s="265"/>
      <c r="B32" s="261"/>
      <c r="C32" s="267" t="s">
        <v>366</v>
      </c>
      <c r="D32" s="261"/>
      <c r="E32" s="261"/>
      <c r="F32" s="261"/>
      <c r="G32" s="261"/>
      <c r="H32" s="261"/>
      <c r="I32" s="262"/>
      <c r="J32" s="263"/>
      <c r="K32" s="264"/>
      <c r="L32" s="261"/>
      <c r="M32" s="261"/>
      <c r="N32" s="261"/>
    </row>
    <row r="33" spans="1:14" x14ac:dyDescent="0.2">
      <c r="A33" s="265"/>
      <c r="B33" s="261"/>
      <c r="C33" s="267" t="s">
        <v>367</v>
      </c>
      <c r="D33" s="261"/>
      <c r="E33" s="261"/>
      <c r="F33" s="261"/>
      <c r="G33" s="261"/>
      <c r="H33" s="261"/>
      <c r="I33" s="262"/>
      <c r="J33" s="263"/>
      <c r="K33" s="264"/>
      <c r="L33" s="261"/>
      <c r="M33" s="261"/>
      <c r="N33" s="261"/>
    </row>
    <row r="34" spans="1:14" x14ac:dyDescent="0.2">
      <c r="A34" s="265"/>
      <c r="B34" s="261"/>
      <c r="C34" s="261"/>
      <c r="D34" s="261"/>
      <c r="E34" s="261"/>
      <c r="F34" s="261"/>
      <c r="G34" s="261"/>
      <c r="H34" s="261"/>
      <c r="I34" s="262"/>
      <c r="J34" s="263"/>
      <c r="K34" s="264"/>
      <c r="L34" s="261"/>
      <c r="M34" s="261"/>
      <c r="N34" s="261"/>
    </row>
    <row r="35" spans="1:14" x14ac:dyDescent="0.2">
      <c r="A35" s="265"/>
      <c r="B35" s="270" t="s">
        <v>361</v>
      </c>
      <c r="C35" s="267" t="s">
        <v>368</v>
      </c>
      <c r="D35" s="261"/>
      <c r="E35" s="261"/>
      <c r="F35" s="261"/>
      <c r="G35" s="261"/>
      <c r="H35" s="261"/>
      <c r="I35" s="262"/>
      <c r="J35" s="263"/>
      <c r="K35" s="264"/>
      <c r="L35" s="261"/>
      <c r="M35" s="261"/>
      <c r="N35" s="261"/>
    </row>
    <row r="36" spans="1:14" x14ac:dyDescent="0.2">
      <c r="A36" s="265"/>
      <c r="B36" s="261"/>
      <c r="C36" s="261"/>
      <c r="D36" s="261"/>
      <c r="E36" s="261"/>
      <c r="F36" s="261"/>
      <c r="G36" s="261"/>
      <c r="H36" s="261"/>
      <c r="I36" s="262"/>
      <c r="J36" s="263"/>
      <c r="K36" s="264"/>
      <c r="L36" s="261"/>
      <c r="M36" s="261"/>
      <c r="N36" s="261"/>
    </row>
    <row r="37" spans="1:14" x14ac:dyDescent="0.2">
      <c r="A37" s="265"/>
      <c r="B37" s="270" t="s">
        <v>361</v>
      </c>
      <c r="C37" s="267" t="s">
        <v>369</v>
      </c>
      <c r="D37" s="261"/>
      <c r="E37" s="261"/>
      <c r="F37" s="261"/>
      <c r="G37" s="261"/>
      <c r="H37" s="261"/>
      <c r="I37" s="262"/>
      <c r="J37" s="263"/>
      <c r="K37" s="264"/>
      <c r="L37" s="261"/>
      <c r="M37" s="261"/>
      <c r="N37" s="261"/>
    </row>
    <row r="38" spans="1:14" x14ac:dyDescent="0.2">
      <c r="A38" s="265"/>
      <c r="B38" s="261"/>
      <c r="C38" s="261"/>
      <c r="D38" s="261"/>
      <c r="E38" s="261"/>
      <c r="F38" s="261"/>
      <c r="G38" s="261"/>
      <c r="H38" s="261"/>
      <c r="I38" s="262"/>
      <c r="J38" s="263"/>
      <c r="K38" s="264"/>
      <c r="L38" s="261"/>
      <c r="M38" s="261"/>
      <c r="N38" s="261"/>
    </row>
    <row r="39" spans="1:14" x14ac:dyDescent="0.2">
      <c r="A39" s="265"/>
      <c r="B39" s="270" t="s">
        <v>361</v>
      </c>
      <c r="C39" s="267" t="s">
        <v>370</v>
      </c>
      <c r="D39" s="261"/>
      <c r="E39" s="261"/>
      <c r="F39" s="261"/>
      <c r="G39" s="261"/>
      <c r="H39" s="261"/>
      <c r="I39" s="262"/>
      <c r="J39" s="263"/>
      <c r="K39" s="264"/>
      <c r="L39" s="261"/>
      <c r="M39" s="261"/>
      <c r="N39" s="261"/>
    </row>
    <row r="40" spans="1:14" x14ac:dyDescent="0.2">
      <c r="A40" s="265"/>
      <c r="B40" s="261"/>
      <c r="C40" s="267" t="s">
        <v>371</v>
      </c>
      <c r="D40" s="261"/>
      <c r="E40" s="261"/>
      <c r="F40" s="261"/>
      <c r="G40" s="261"/>
      <c r="H40" s="261"/>
      <c r="I40" s="262"/>
      <c r="J40" s="263"/>
      <c r="K40" s="264"/>
      <c r="L40" s="261"/>
      <c r="M40" s="261"/>
      <c r="N40" s="261"/>
    </row>
    <row r="41" spans="1:14" x14ac:dyDescent="0.2">
      <c r="A41" s="265"/>
      <c r="B41" s="261"/>
      <c r="C41" s="261"/>
      <c r="D41" s="261"/>
      <c r="E41" s="261"/>
      <c r="F41" s="261"/>
      <c r="G41" s="261"/>
      <c r="H41" s="261"/>
      <c r="I41" s="262"/>
      <c r="J41" s="263"/>
      <c r="K41" s="264"/>
      <c r="L41" s="261"/>
      <c r="M41" s="261"/>
      <c r="N41" s="261"/>
    </row>
    <row r="42" spans="1:14" x14ac:dyDescent="0.2">
      <c r="A42" s="265"/>
      <c r="B42" s="267" t="s">
        <v>372</v>
      </c>
      <c r="C42" s="261"/>
      <c r="D42" s="261"/>
      <c r="E42" s="261"/>
      <c r="F42" s="261"/>
      <c r="G42" s="261"/>
      <c r="H42" s="261"/>
      <c r="I42" s="262"/>
      <c r="J42" s="263"/>
      <c r="K42" s="264"/>
      <c r="L42" s="261"/>
      <c r="M42" s="261"/>
      <c r="N42" s="261"/>
    </row>
    <row r="43" spans="1:14" x14ac:dyDescent="0.2">
      <c r="A43" s="265"/>
      <c r="B43" s="261"/>
      <c r="C43" s="261"/>
      <c r="D43" s="261"/>
      <c r="E43" s="261"/>
      <c r="F43" s="261"/>
      <c r="G43" s="261"/>
      <c r="H43" s="261"/>
      <c r="I43" s="262"/>
      <c r="J43" s="263"/>
      <c r="K43" s="264"/>
      <c r="L43" s="261"/>
      <c r="M43" s="261"/>
      <c r="N43" s="261"/>
    </row>
    <row r="44" spans="1:14" x14ac:dyDescent="0.2">
      <c r="A44" s="259" t="s">
        <v>373</v>
      </c>
      <c r="B44" s="260" t="s">
        <v>374</v>
      </c>
      <c r="C44" s="261"/>
      <c r="D44" s="261"/>
      <c r="E44" s="261"/>
      <c r="F44" s="261"/>
      <c r="G44" s="261"/>
      <c r="H44" s="261"/>
      <c r="I44" s="262"/>
      <c r="J44" s="263"/>
      <c r="K44" s="264"/>
      <c r="L44" s="261"/>
      <c r="M44" s="261"/>
      <c r="N44" s="261"/>
    </row>
    <row r="45" spans="1:14" x14ac:dyDescent="0.2">
      <c r="A45" s="265"/>
      <c r="B45" s="261"/>
      <c r="C45" s="261"/>
      <c r="D45" s="261"/>
      <c r="E45" s="261"/>
      <c r="F45" s="261"/>
      <c r="G45" s="261"/>
      <c r="H45" s="261"/>
      <c r="I45" s="262"/>
      <c r="J45" s="263"/>
      <c r="K45" s="264"/>
      <c r="L45" s="261"/>
      <c r="M45" s="261"/>
      <c r="N45" s="261"/>
    </row>
    <row r="46" spans="1:14" x14ac:dyDescent="0.2">
      <c r="A46" s="259" t="s">
        <v>375</v>
      </c>
      <c r="B46" s="260" t="s">
        <v>376</v>
      </c>
      <c r="C46" s="261"/>
      <c r="D46" s="261"/>
      <c r="E46" s="261"/>
      <c r="F46" s="261"/>
      <c r="G46" s="261"/>
      <c r="H46" s="261"/>
      <c r="I46" s="262"/>
      <c r="J46" s="263"/>
      <c r="K46" s="264"/>
      <c r="L46" s="261"/>
      <c r="M46" s="261"/>
      <c r="N46" s="261"/>
    </row>
    <row r="47" spans="1:14" x14ac:dyDescent="0.2">
      <c r="A47" s="265"/>
      <c r="B47" s="261"/>
      <c r="C47" s="261"/>
      <c r="D47" s="261"/>
      <c r="E47" s="261"/>
      <c r="F47" s="261"/>
      <c r="G47" s="261"/>
      <c r="H47" s="261"/>
      <c r="I47" s="262"/>
      <c r="J47" s="263"/>
      <c r="K47" s="264"/>
      <c r="L47" s="261"/>
      <c r="M47" s="261"/>
      <c r="N47" s="261"/>
    </row>
    <row r="48" spans="1:14" x14ac:dyDescent="0.2">
      <c r="A48" s="265"/>
      <c r="B48" s="267" t="s">
        <v>377</v>
      </c>
      <c r="C48" s="261"/>
      <c r="D48" s="261"/>
      <c r="E48" s="261"/>
      <c r="F48" s="261"/>
      <c r="G48" s="261"/>
      <c r="H48" s="261"/>
      <c r="I48" s="262"/>
      <c r="J48" s="263"/>
      <c r="K48" s="264"/>
      <c r="L48" s="261"/>
      <c r="M48" s="261"/>
      <c r="N48" s="261"/>
    </row>
    <row r="49" spans="1:14" x14ac:dyDescent="0.2">
      <c r="A49" s="265"/>
      <c r="B49" s="261"/>
      <c r="C49" s="261"/>
      <c r="D49" s="261"/>
      <c r="E49" s="261"/>
      <c r="F49" s="261"/>
      <c r="G49" s="261"/>
      <c r="H49" s="261"/>
      <c r="I49" s="262"/>
      <c r="J49" s="263"/>
      <c r="K49" s="264"/>
      <c r="L49" s="261"/>
      <c r="M49" s="261"/>
      <c r="N49" s="261"/>
    </row>
    <row r="50" spans="1:14" x14ac:dyDescent="0.2">
      <c r="A50" s="259" t="s">
        <v>378</v>
      </c>
      <c r="B50" s="260" t="s">
        <v>379</v>
      </c>
      <c r="C50" s="261"/>
      <c r="D50" s="261"/>
      <c r="E50" s="261"/>
      <c r="F50" s="261"/>
      <c r="G50" s="261"/>
      <c r="H50" s="261"/>
      <c r="I50" s="262"/>
      <c r="J50" s="263"/>
      <c r="K50" s="264"/>
      <c r="L50" s="261"/>
      <c r="M50" s="261"/>
      <c r="N50" s="261"/>
    </row>
    <row r="51" spans="1:14" x14ac:dyDescent="0.2">
      <c r="A51" s="265"/>
      <c r="B51" s="261"/>
      <c r="C51" s="261"/>
      <c r="D51" s="261"/>
      <c r="E51" s="261"/>
      <c r="F51" s="261"/>
      <c r="G51" s="261"/>
      <c r="H51" s="261"/>
      <c r="I51" s="262"/>
      <c r="J51" s="263"/>
      <c r="K51" s="264"/>
      <c r="L51" s="261"/>
      <c r="M51" s="261"/>
      <c r="N51" s="261"/>
    </row>
    <row r="52" spans="1:14" x14ac:dyDescent="0.2">
      <c r="A52" s="265"/>
      <c r="B52" s="267" t="s">
        <v>380</v>
      </c>
      <c r="C52" s="261"/>
      <c r="D52" s="261"/>
      <c r="E52" s="261"/>
      <c r="F52" s="261"/>
      <c r="G52" s="261"/>
      <c r="H52" s="261"/>
      <c r="I52" s="262"/>
      <c r="J52" s="263"/>
      <c r="K52" s="264"/>
      <c r="L52" s="261"/>
      <c r="M52" s="261"/>
      <c r="N52" s="261"/>
    </row>
    <row r="53" spans="1:14" x14ac:dyDescent="0.2">
      <c r="A53" s="265"/>
      <c r="B53" s="261"/>
      <c r="C53" s="261"/>
      <c r="D53" s="261"/>
      <c r="E53" s="261"/>
      <c r="F53" s="261"/>
      <c r="G53" s="261"/>
      <c r="H53" s="261"/>
      <c r="I53" s="262"/>
      <c r="J53" s="263"/>
      <c r="K53" s="264"/>
      <c r="L53" s="261"/>
      <c r="M53" s="261"/>
      <c r="N53" s="261"/>
    </row>
    <row r="54" spans="1:14" x14ac:dyDescent="0.2">
      <c r="A54" s="259" t="s">
        <v>381</v>
      </c>
      <c r="B54" s="260" t="s">
        <v>382</v>
      </c>
      <c r="C54" s="261"/>
      <c r="D54" s="261"/>
      <c r="E54" s="261"/>
      <c r="F54" s="261"/>
      <c r="G54" s="261"/>
      <c r="H54" s="261"/>
      <c r="I54" s="262"/>
      <c r="J54" s="263"/>
      <c r="K54" s="264"/>
      <c r="L54" s="261"/>
      <c r="M54" s="261"/>
      <c r="N54" s="261"/>
    </row>
    <row r="55" spans="1:14" x14ac:dyDescent="0.2">
      <c r="A55" s="265"/>
      <c r="B55" s="261"/>
      <c r="C55" s="261"/>
      <c r="D55" s="261"/>
      <c r="E55" s="261"/>
      <c r="F55" s="261"/>
      <c r="G55" s="261"/>
      <c r="H55" s="261"/>
      <c r="I55" s="262"/>
      <c r="J55" s="263"/>
      <c r="K55" s="264"/>
      <c r="L55" s="261"/>
      <c r="M55" s="261"/>
      <c r="N55" s="261"/>
    </row>
    <row r="56" spans="1:14" x14ac:dyDescent="0.2">
      <c r="A56" s="268"/>
      <c r="B56" s="267" t="s">
        <v>383</v>
      </c>
      <c r="C56" s="261"/>
      <c r="D56" s="261"/>
      <c r="E56" s="261"/>
      <c r="F56" s="261"/>
      <c r="G56" s="261"/>
      <c r="H56" s="261"/>
      <c r="I56" s="262"/>
      <c r="J56" s="263"/>
      <c r="K56" s="264"/>
      <c r="L56" s="261"/>
      <c r="M56" s="261"/>
      <c r="N56" s="261"/>
    </row>
    <row r="57" spans="1:14" x14ac:dyDescent="0.2">
      <c r="A57" s="265"/>
      <c r="B57" s="267" t="s">
        <v>384</v>
      </c>
      <c r="C57" s="261"/>
      <c r="D57" s="261"/>
      <c r="E57" s="261"/>
      <c r="F57" s="261"/>
      <c r="G57" s="261"/>
      <c r="H57" s="261"/>
      <c r="I57" s="262"/>
      <c r="J57" s="263"/>
      <c r="K57" s="264"/>
      <c r="L57" s="261"/>
      <c r="M57" s="261"/>
      <c r="N57" s="261"/>
    </row>
    <row r="58" spans="1:14" x14ac:dyDescent="0.2">
      <c r="A58" s="265"/>
      <c r="B58" s="267"/>
      <c r="C58" s="261"/>
      <c r="D58" s="261"/>
      <c r="E58" s="261"/>
      <c r="F58" s="261"/>
      <c r="G58" s="261"/>
      <c r="H58" s="261"/>
      <c r="I58" s="262"/>
      <c r="J58" s="263"/>
      <c r="K58" s="264"/>
      <c r="L58" s="261"/>
      <c r="M58" s="261"/>
      <c r="N58" s="261"/>
    </row>
    <row r="59" spans="1:14" x14ac:dyDescent="0.2">
      <c r="A59" s="259" t="s">
        <v>385</v>
      </c>
      <c r="B59" s="271" t="s">
        <v>386</v>
      </c>
      <c r="C59" s="261"/>
      <c r="D59" s="261"/>
      <c r="E59" s="261"/>
      <c r="F59" s="261"/>
      <c r="G59" s="261"/>
      <c r="H59" s="261"/>
      <c r="I59" s="262"/>
      <c r="J59" s="263"/>
      <c r="K59" s="264"/>
      <c r="L59" s="261"/>
      <c r="M59" s="261"/>
      <c r="N59" s="261"/>
    </row>
    <row r="60" spans="1:14" ht="7.5" customHeight="1" x14ac:dyDescent="0.2">
      <c r="A60" s="265"/>
      <c r="B60" s="261"/>
      <c r="C60" s="261"/>
      <c r="D60" s="261"/>
      <c r="E60" s="261"/>
      <c r="F60" s="261"/>
      <c r="G60" s="261"/>
      <c r="H60" s="261"/>
      <c r="I60" s="262"/>
      <c r="J60" s="263"/>
      <c r="K60" s="264"/>
      <c r="L60" s="261"/>
      <c r="M60" s="261"/>
      <c r="N60" s="261"/>
    </row>
    <row r="61" spans="1:14" x14ac:dyDescent="0.2">
      <c r="A61" s="268"/>
      <c r="B61" s="260" t="s">
        <v>387</v>
      </c>
      <c r="C61" s="261"/>
      <c r="D61" s="261"/>
      <c r="E61" s="261"/>
      <c r="F61" s="261"/>
      <c r="G61" s="261"/>
      <c r="H61" s="261"/>
      <c r="I61" s="262"/>
      <c r="J61" s="263"/>
      <c r="K61" s="264"/>
      <c r="L61" s="261"/>
      <c r="M61" s="261"/>
      <c r="N61" s="261"/>
    </row>
    <row r="62" spans="1:14" x14ac:dyDescent="0.2">
      <c r="A62" s="265"/>
      <c r="B62" s="267" t="s">
        <v>388</v>
      </c>
      <c r="C62" s="261"/>
      <c r="D62" s="261"/>
      <c r="E62" s="261"/>
      <c r="F62" s="261"/>
      <c r="G62" s="261"/>
      <c r="H62" s="261"/>
      <c r="I62" s="262"/>
      <c r="J62" s="263"/>
      <c r="K62" s="264"/>
      <c r="L62" s="261"/>
      <c r="M62" s="261"/>
      <c r="N62" s="261"/>
    </row>
    <row r="63" spans="1:14" ht="7.5" customHeight="1" x14ac:dyDescent="0.2">
      <c r="A63" s="272"/>
      <c r="B63" s="267"/>
      <c r="C63" s="261"/>
      <c r="D63" s="261"/>
      <c r="E63" s="261"/>
      <c r="F63" s="261"/>
      <c r="G63" s="261"/>
      <c r="H63" s="261"/>
      <c r="I63" s="262"/>
      <c r="J63" s="263"/>
      <c r="K63" s="264"/>
      <c r="L63" s="261"/>
      <c r="M63" s="261"/>
      <c r="N63" s="261"/>
    </row>
    <row r="64" spans="1:14" x14ac:dyDescent="0.2">
      <c r="A64" s="259" t="s">
        <v>389</v>
      </c>
      <c r="B64" s="271" t="s">
        <v>390</v>
      </c>
      <c r="C64" s="261"/>
      <c r="D64" s="261"/>
      <c r="E64" s="261"/>
      <c r="F64" s="261"/>
      <c r="G64" s="261"/>
      <c r="H64" s="261"/>
      <c r="I64" s="262"/>
      <c r="J64" s="263"/>
      <c r="K64" s="264"/>
      <c r="L64" s="261"/>
      <c r="M64" s="261"/>
      <c r="N64" s="261"/>
    </row>
    <row r="65" spans="1:14" ht="6" customHeight="1" x14ac:dyDescent="0.2">
      <c r="A65" s="265"/>
      <c r="B65" s="261"/>
      <c r="C65" s="261"/>
      <c r="D65" s="261"/>
      <c r="E65" s="261"/>
      <c r="F65" s="261"/>
      <c r="G65" s="261"/>
      <c r="H65" s="261"/>
      <c r="I65" s="262"/>
      <c r="J65" s="263"/>
      <c r="K65" s="264"/>
      <c r="L65" s="261"/>
      <c r="M65" s="261"/>
      <c r="N65" s="261"/>
    </row>
    <row r="66" spans="1:14" x14ac:dyDescent="0.2">
      <c r="A66" s="268"/>
      <c r="B66" s="260" t="s">
        <v>391</v>
      </c>
      <c r="C66" s="261"/>
      <c r="D66" s="261"/>
      <c r="E66" s="261"/>
      <c r="F66" s="261"/>
      <c r="G66" s="261"/>
      <c r="H66" s="261"/>
      <c r="I66" s="262"/>
      <c r="J66" s="263"/>
      <c r="K66" s="264"/>
      <c r="L66" s="261"/>
      <c r="M66" s="261"/>
      <c r="N66" s="261"/>
    </row>
    <row r="67" spans="1:14" x14ac:dyDescent="0.2">
      <c r="A67" s="265"/>
      <c r="B67" s="267" t="s">
        <v>392</v>
      </c>
      <c r="C67" s="261"/>
      <c r="D67" s="261"/>
      <c r="E67" s="261"/>
      <c r="F67" s="261"/>
      <c r="G67" s="261"/>
      <c r="H67" s="261"/>
      <c r="I67" s="262"/>
      <c r="J67" s="263"/>
      <c r="K67" s="264"/>
      <c r="L67" s="261"/>
      <c r="M67" s="261"/>
      <c r="N67" s="261"/>
    </row>
    <row r="68" spans="1:14" ht="6" customHeight="1" x14ac:dyDescent="0.2">
      <c r="A68" s="265"/>
      <c r="B68" s="267"/>
      <c r="C68" s="261"/>
      <c r="D68" s="261"/>
      <c r="E68" s="261"/>
      <c r="F68" s="261"/>
      <c r="G68" s="261"/>
      <c r="H68" s="261"/>
      <c r="I68" s="262"/>
      <c r="J68" s="263"/>
      <c r="K68" s="264"/>
      <c r="L68" s="261"/>
      <c r="M68" s="261"/>
      <c r="N68" s="261"/>
    </row>
    <row r="69" spans="1:14" ht="6" customHeight="1" x14ac:dyDescent="0.2">
      <c r="A69" s="265"/>
      <c r="B69" s="267"/>
      <c r="C69" s="261"/>
      <c r="D69" s="261"/>
      <c r="E69" s="261"/>
      <c r="F69" s="261"/>
      <c r="G69" s="261"/>
      <c r="H69" s="261"/>
      <c r="I69" s="262"/>
      <c r="J69" s="263"/>
      <c r="K69" s="264"/>
      <c r="L69" s="261"/>
      <c r="M69" s="261"/>
      <c r="N69" s="261"/>
    </row>
    <row r="70" spans="1:14" x14ac:dyDescent="0.2">
      <c r="A70" s="259" t="s">
        <v>393</v>
      </c>
      <c r="B70" s="271" t="s">
        <v>394</v>
      </c>
      <c r="C70" s="261"/>
      <c r="D70" s="261"/>
      <c r="E70" s="261"/>
      <c r="F70" s="261"/>
      <c r="G70" s="261"/>
      <c r="H70" s="261"/>
      <c r="I70" s="262"/>
      <c r="J70" s="263"/>
      <c r="K70" s="264"/>
      <c r="L70" s="261"/>
      <c r="M70" s="261"/>
      <c r="N70" s="261"/>
    </row>
    <row r="71" spans="1:14" ht="5.25" customHeight="1" x14ac:dyDescent="0.2">
      <c r="A71" s="265"/>
      <c r="B71" s="261"/>
      <c r="C71" s="261"/>
      <c r="D71" s="261"/>
      <c r="E71" s="261"/>
      <c r="F71" s="261"/>
      <c r="G71" s="261"/>
      <c r="H71" s="261"/>
      <c r="I71" s="262"/>
      <c r="J71" s="263"/>
      <c r="K71" s="264"/>
      <c r="L71" s="261"/>
      <c r="M71" s="261"/>
      <c r="N71" s="261"/>
    </row>
    <row r="72" spans="1:14" x14ac:dyDescent="0.2">
      <c r="A72" s="265"/>
      <c r="B72" s="267" t="s">
        <v>395</v>
      </c>
      <c r="C72" s="261"/>
      <c r="D72" s="261"/>
      <c r="E72" s="261"/>
      <c r="F72" s="261"/>
      <c r="G72" s="261"/>
      <c r="H72" s="261"/>
      <c r="I72" s="262"/>
      <c r="J72" s="263"/>
      <c r="K72" s="264"/>
      <c r="L72" s="261"/>
      <c r="M72" s="261"/>
      <c r="N72" s="261"/>
    </row>
    <row r="73" spans="1:14" x14ac:dyDescent="0.2">
      <c r="A73" s="265"/>
      <c r="B73" s="267" t="s">
        <v>396</v>
      </c>
      <c r="C73" s="261"/>
      <c r="D73" s="261"/>
      <c r="E73" s="261"/>
      <c r="F73" s="261"/>
      <c r="G73" s="261"/>
      <c r="H73" s="261"/>
      <c r="I73" s="262"/>
      <c r="J73" s="263"/>
      <c r="K73" s="264"/>
      <c r="L73" s="261"/>
      <c r="M73" s="261"/>
      <c r="N73" s="261"/>
    </row>
    <row r="74" spans="1:14" x14ac:dyDescent="0.2">
      <c r="A74" s="265"/>
      <c r="B74" s="267" t="s">
        <v>397</v>
      </c>
      <c r="C74" s="261"/>
      <c r="D74" s="261"/>
      <c r="E74" s="261"/>
      <c r="F74" s="261"/>
      <c r="G74" s="261"/>
      <c r="H74" s="261"/>
      <c r="I74" s="262"/>
      <c r="J74" s="263"/>
      <c r="K74" s="264"/>
      <c r="L74" s="261"/>
      <c r="M74" s="261"/>
      <c r="N74" s="261"/>
    </row>
    <row r="75" spans="1:14" x14ac:dyDescent="0.2">
      <c r="A75" s="265"/>
      <c r="B75" s="267" t="s">
        <v>398</v>
      </c>
      <c r="C75" s="261"/>
      <c r="D75" s="261"/>
      <c r="E75" s="261"/>
      <c r="F75" s="261"/>
      <c r="G75" s="261"/>
      <c r="H75" s="261"/>
      <c r="I75" s="262"/>
      <c r="J75" s="263"/>
      <c r="K75" s="264"/>
      <c r="L75" s="261"/>
      <c r="M75" s="261"/>
      <c r="N75" s="261"/>
    </row>
    <row r="76" spans="1:14" ht="7.5" customHeight="1" x14ac:dyDescent="0.2">
      <c r="A76" s="272" t="s">
        <v>118</v>
      </c>
      <c r="B76" s="267" t="s">
        <v>118</v>
      </c>
      <c r="C76" s="261"/>
      <c r="D76" s="261"/>
      <c r="E76" s="261"/>
      <c r="F76" s="261"/>
      <c r="G76" s="261"/>
      <c r="H76" s="261"/>
      <c r="I76" s="262"/>
      <c r="J76" s="263"/>
      <c r="K76" s="264"/>
      <c r="L76" s="261"/>
      <c r="M76" s="261"/>
      <c r="N76" s="261"/>
    </row>
    <row r="77" spans="1:14" x14ac:dyDescent="0.2">
      <c r="A77" s="265"/>
      <c r="B77" s="267" t="s">
        <v>399</v>
      </c>
      <c r="C77" s="261"/>
      <c r="D77" s="261"/>
      <c r="E77" s="261"/>
      <c r="F77" s="261"/>
      <c r="G77" s="261"/>
      <c r="H77" s="261"/>
      <c r="I77" s="262"/>
      <c r="J77" s="263"/>
      <c r="K77" s="264"/>
      <c r="L77" s="261"/>
      <c r="M77" s="261"/>
      <c r="N77" s="261"/>
    </row>
    <row r="78" spans="1:14" ht="12" thickBot="1" x14ac:dyDescent="0.25">
      <c r="A78" s="273"/>
      <c r="B78" s="274"/>
      <c r="C78" s="275"/>
      <c r="D78" s="275"/>
      <c r="E78" s="275"/>
      <c r="F78" s="275"/>
      <c r="G78" s="275"/>
      <c r="H78" s="275"/>
      <c r="I78" s="276"/>
      <c r="J78" s="263"/>
      <c r="K78" s="264"/>
      <c r="L78" s="261"/>
      <c r="M78" s="261"/>
      <c r="N78" s="261"/>
    </row>
    <row r="79" spans="1:14" x14ac:dyDescent="0.2">
      <c r="A79" s="277"/>
      <c r="B79" s="278"/>
      <c r="C79" s="279"/>
      <c r="D79" s="279"/>
      <c r="E79" s="279"/>
      <c r="F79" s="279"/>
      <c r="G79" s="279"/>
      <c r="H79" s="279"/>
      <c r="I79" s="280"/>
      <c r="J79" s="263"/>
      <c r="K79" s="264"/>
      <c r="L79" s="261"/>
      <c r="M79" s="261"/>
      <c r="N79" s="261"/>
    </row>
    <row r="80" spans="1:14" x14ac:dyDescent="0.2">
      <c r="A80" s="259" t="s">
        <v>400</v>
      </c>
      <c r="B80" s="281" t="s">
        <v>401</v>
      </c>
      <c r="C80" s="282"/>
      <c r="D80" s="282"/>
      <c r="E80" s="282"/>
      <c r="F80" s="282"/>
      <c r="G80" s="282"/>
      <c r="H80" s="282"/>
      <c r="I80" s="283"/>
      <c r="J80" s="284"/>
      <c r="K80" s="264"/>
      <c r="L80" s="261"/>
      <c r="M80" s="261"/>
      <c r="N80" s="261"/>
    </row>
    <row r="81" spans="1:14" ht="9" customHeight="1" x14ac:dyDescent="0.2">
      <c r="A81" s="265"/>
      <c r="B81" s="261"/>
      <c r="C81" s="261"/>
      <c r="D81" s="261"/>
      <c r="E81" s="261"/>
      <c r="F81" s="261"/>
      <c r="G81" s="261"/>
      <c r="H81" s="261"/>
      <c r="I81" s="262"/>
      <c r="J81" s="263"/>
      <c r="K81" s="264"/>
      <c r="L81" s="261"/>
      <c r="M81" s="261"/>
      <c r="N81" s="261"/>
    </row>
    <row r="82" spans="1:14" x14ac:dyDescent="0.2">
      <c r="A82" s="285">
        <v>3</v>
      </c>
      <c r="B82" s="286" t="s">
        <v>379</v>
      </c>
      <c r="C82" s="254"/>
      <c r="D82" s="254"/>
      <c r="E82" s="254"/>
      <c r="F82" s="254"/>
      <c r="G82" s="254"/>
      <c r="H82" s="254"/>
      <c r="I82" s="255"/>
    </row>
    <row r="83" spans="1:14" ht="8.25" customHeight="1" x14ac:dyDescent="0.2">
      <c r="A83" s="285"/>
      <c r="B83" s="286"/>
      <c r="C83" s="254"/>
      <c r="D83" s="254"/>
      <c r="E83" s="254"/>
      <c r="F83" s="254"/>
      <c r="G83" s="254"/>
      <c r="H83" s="254"/>
      <c r="I83" s="255"/>
    </row>
    <row r="84" spans="1:14" x14ac:dyDescent="0.2">
      <c r="A84" s="253"/>
      <c r="B84" s="254" t="s">
        <v>402</v>
      </c>
      <c r="C84" s="254"/>
      <c r="D84" s="254"/>
      <c r="E84" s="254"/>
      <c r="F84" s="254"/>
      <c r="G84" s="254"/>
      <c r="H84" s="254"/>
      <c r="I84" s="255"/>
    </row>
    <row r="85" spans="1:14" x14ac:dyDescent="0.2">
      <c r="A85" s="253"/>
      <c r="B85" s="254" t="s">
        <v>403</v>
      </c>
      <c r="C85" s="254"/>
      <c r="D85" s="254"/>
      <c r="E85" s="254"/>
      <c r="F85" s="254"/>
      <c r="G85" s="254"/>
      <c r="H85" s="254"/>
      <c r="I85" s="255"/>
    </row>
    <row r="86" spans="1:14" x14ac:dyDescent="0.2">
      <c r="A86" s="253"/>
      <c r="B86" s="254"/>
      <c r="C86" s="254" t="s">
        <v>404</v>
      </c>
      <c r="D86" s="254"/>
      <c r="E86" s="254"/>
      <c r="F86" s="254"/>
      <c r="G86" s="287"/>
      <c r="H86" s="288">
        <v>0</v>
      </c>
      <c r="I86" s="255"/>
    </row>
    <row r="87" spans="1:14" ht="6.75" customHeight="1" x14ac:dyDescent="0.2">
      <c r="A87" s="253"/>
      <c r="B87" s="254"/>
      <c r="C87" s="254"/>
      <c r="D87" s="254"/>
      <c r="E87" s="254"/>
      <c r="F87" s="254"/>
      <c r="G87" s="287"/>
      <c r="H87" s="288"/>
      <c r="I87" s="255"/>
    </row>
    <row r="88" spans="1:14" x14ac:dyDescent="0.2">
      <c r="A88" s="253"/>
      <c r="B88" s="254"/>
      <c r="C88" s="254" t="s">
        <v>405</v>
      </c>
      <c r="D88" s="254"/>
      <c r="E88" s="254"/>
      <c r="F88" s="254"/>
      <c r="G88" s="289"/>
      <c r="H88" s="288">
        <f>SUM(G89:G114)</f>
        <v>23492305.460000001</v>
      </c>
      <c r="I88" s="255"/>
    </row>
    <row r="89" spans="1:14" ht="10.5" customHeight="1" x14ac:dyDescent="0.2">
      <c r="A89" s="253"/>
      <c r="B89" s="254"/>
      <c r="C89" s="254"/>
      <c r="D89" s="254" t="s">
        <v>406</v>
      </c>
      <c r="E89" s="254"/>
      <c r="F89" s="254"/>
      <c r="G89" s="337">
        <v>171957.11</v>
      </c>
      <c r="H89" s="287"/>
      <c r="I89" s="255"/>
    </row>
    <row r="90" spans="1:14" ht="10.5" customHeight="1" x14ac:dyDescent="0.2">
      <c r="A90" s="253"/>
      <c r="B90" s="254"/>
      <c r="C90" s="254"/>
      <c r="D90" s="254" t="s">
        <v>407</v>
      </c>
      <c r="E90" s="254"/>
      <c r="F90" s="254"/>
      <c r="G90" s="337">
        <v>3658119.64</v>
      </c>
      <c r="H90" s="287"/>
      <c r="I90" s="255"/>
    </row>
    <row r="91" spans="1:14" ht="10.5" customHeight="1" x14ac:dyDescent="0.2">
      <c r="A91" s="253"/>
      <c r="B91" s="254"/>
      <c r="C91" s="254"/>
      <c r="D91" s="254" t="s">
        <v>408</v>
      </c>
      <c r="E91" s="254"/>
      <c r="F91" s="254"/>
      <c r="G91" s="337">
        <v>392485.76</v>
      </c>
      <c r="H91" s="287"/>
      <c r="I91" s="255"/>
    </row>
    <row r="92" spans="1:14" ht="10.5" customHeight="1" x14ac:dyDescent="0.2">
      <c r="A92" s="253"/>
      <c r="B92" s="254"/>
      <c r="C92" s="254"/>
      <c r="D92" s="254" t="s">
        <v>409</v>
      </c>
      <c r="E92" s="254"/>
      <c r="F92" s="254"/>
      <c r="G92" s="337">
        <v>2390507.56</v>
      </c>
      <c r="H92" s="287"/>
      <c r="I92" s="255"/>
    </row>
    <row r="93" spans="1:14" ht="10.5" customHeight="1" x14ac:dyDescent="0.2">
      <c r="A93" s="253"/>
      <c r="B93" s="254"/>
      <c r="C93" s="254"/>
      <c r="D93" s="254" t="s">
        <v>410</v>
      </c>
      <c r="E93" s="254"/>
      <c r="F93" s="254"/>
      <c r="G93" s="337">
        <v>1246093.73</v>
      </c>
      <c r="H93" s="287"/>
      <c r="I93" s="255"/>
    </row>
    <row r="94" spans="1:14" ht="10.5" customHeight="1" x14ac:dyDescent="0.2">
      <c r="A94" s="253"/>
      <c r="B94" s="254"/>
      <c r="C94" s="254"/>
      <c r="D94" s="254" t="s">
        <v>411</v>
      </c>
      <c r="E94" s="254"/>
      <c r="F94" s="254"/>
      <c r="G94" s="337">
        <v>-503.04</v>
      </c>
      <c r="H94" s="287"/>
      <c r="I94" s="255"/>
    </row>
    <row r="95" spans="1:14" ht="10.5" customHeight="1" x14ac:dyDescent="0.2">
      <c r="A95" s="253"/>
      <c r="B95" s="254"/>
      <c r="C95" s="254"/>
      <c r="D95" s="254" t="s">
        <v>412</v>
      </c>
      <c r="E95" s="254"/>
      <c r="F95" s="254"/>
      <c r="G95" s="337">
        <v>807137.82</v>
      </c>
      <c r="H95" s="287"/>
      <c r="I95" s="255"/>
    </row>
    <row r="96" spans="1:14" s="251" customFormat="1" ht="10.5" customHeight="1" x14ac:dyDescent="0.2">
      <c r="A96" s="253"/>
      <c r="B96" s="254"/>
      <c r="C96" s="254"/>
      <c r="D96" s="254" t="s">
        <v>413</v>
      </c>
      <c r="E96" s="254"/>
      <c r="F96" s="254"/>
      <c r="G96" s="337">
        <v>290323.14</v>
      </c>
      <c r="H96" s="287"/>
      <c r="I96" s="255"/>
    </row>
    <row r="97" spans="1:9" s="251" customFormat="1" ht="10.5" customHeight="1" x14ac:dyDescent="0.2">
      <c r="A97" s="253"/>
      <c r="B97" s="254"/>
      <c r="C97" s="254"/>
      <c r="D97" s="254" t="s">
        <v>414</v>
      </c>
      <c r="E97" s="254"/>
      <c r="F97" s="254"/>
      <c r="G97" s="337">
        <v>2080195.35</v>
      </c>
      <c r="H97" s="287"/>
      <c r="I97" s="255"/>
    </row>
    <row r="98" spans="1:9" s="251" customFormat="1" ht="10.5" customHeight="1" x14ac:dyDescent="0.2">
      <c r="A98" s="253"/>
      <c r="B98" s="254"/>
      <c r="C98" s="254"/>
      <c r="D98" s="254" t="s">
        <v>415</v>
      </c>
      <c r="E98" s="254"/>
      <c r="F98" s="254"/>
      <c r="G98" s="337">
        <v>482729.84</v>
      </c>
      <c r="H98" s="287"/>
      <c r="I98" s="255"/>
    </row>
    <row r="99" spans="1:9" s="251" customFormat="1" ht="10.5" customHeight="1" x14ac:dyDescent="0.2">
      <c r="A99" s="253"/>
      <c r="B99" s="254"/>
      <c r="C99" s="254"/>
      <c r="D99" s="290" t="s">
        <v>416</v>
      </c>
      <c r="E99" s="254"/>
      <c r="F99" s="254"/>
      <c r="G99" s="337">
        <v>147322.04999999999</v>
      </c>
      <c r="H99" s="287"/>
      <c r="I99" s="255"/>
    </row>
    <row r="100" spans="1:9" s="251" customFormat="1" ht="10.5" customHeight="1" x14ac:dyDescent="0.2">
      <c r="A100" s="253"/>
      <c r="B100" s="254"/>
      <c r="C100" s="254"/>
      <c r="D100" s="290" t="s">
        <v>417</v>
      </c>
      <c r="E100" s="254"/>
      <c r="F100" s="254"/>
      <c r="G100" s="337">
        <v>10031.02</v>
      </c>
      <c r="H100" s="287"/>
      <c r="I100" s="255"/>
    </row>
    <row r="101" spans="1:9" s="251" customFormat="1" ht="10.5" customHeight="1" x14ac:dyDescent="0.2">
      <c r="A101" s="253"/>
      <c r="B101" s="254"/>
      <c r="C101" s="254"/>
      <c r="D101" s="254" t="s">
        <v>418</v>
      </c>
      <c r="E101" s="254"/>
      <c r="F101" s="254"/>
      <c r="G101" s="337">
        <v>55588.68</v>
      </c>
      <c r="H101" s="287"/>
      <c r="I101" s="255"/>
    </row>
    <row r="102" spans="1:9" s="251" customFormat="1" ht="10.5" customHeight="1" x14ac:dyDescent="0.2">
      <c r="A102" s="253"/>
      <c r="B102" s="254"/>
      <c r="C102" s="254"/>
      <c r="D102" s="290" t="s">
        <v>419</v>
      </c>
      <c r="E102" s="254"/>
      <c r="F102" s="254"/>
      <c r="G102" s="337">
        <v>0</v>
      </c>
      <c r="H102" s="287"/>
      <c r="I102" s="255"/>
    </row>
    <row r="103" spans="1:9" s="251" customFormat="1" ht="10.5" customHeight="1" x14ac:dyDescent="0.2">
      <c r="A103" s="253"/>
      <c r="B103" s="254"/>
      <c r="C103" s="254"/>
      <c r="D103" s="290" t="s">
        <v>420</v>
      </c>
      <c r="E103" s="254"/>
      <c r="F103" s="254"/>
      <c r="G103" s="337">
        <v>0</v>
      </c>
      <c r="H103" s="287"/>
      <c r="I103" s="255"/>
    </row>
    <row r="104" spans="1:9" s="251" customFormat="1" ht="10.5" customHeight="1" x14ac:dyDescent="0.2">
      <c r="A104" s="253"/>
      <c r="B104" s="254"/>
      <c r="C104" s="254"/>
      <c r="D104" s="290" t="s">
        <v>421</v>
      </c>
      <c r="E104" s="254"/>
      <c r="F104" s="254"/>
      <c r="G104" s="337">
        <v>0</v>
      </c>
      <c r="H104" s="287"/>
      <c r="I104" s="255"/>
    </row>
    <row r="105" spans="1:9" s="251" customFormat="1" ht="10.5" customHeight="1" x14ac:dyDescent="0.2">
      <c r="A105" s="253"/>
      <c r="B105" s="254"/>
      <c r="C105" s="254"/>
      <c r="D105" s="290" t="s">
        <v>422</v>
      </c>
      <c r="E105" s="254"/>
      <c r="F105" s="254"/>
      <c r="G105" s="337">
        <v>112391.85</v>
      </c>
      <c r="H105" s="287"/>
      <c r="I105" s="255"/>
    </row>
    <row r="106" spans="1:9" s="251" customFormat="1" ht="10.5" customHeight="1" x14ac:dyDescent="0.2">
      <c r="A106" s="253"/>
      <c r="B106" s="254"/>
      <c r="C106" s="254"/>
      <c r="D106" s="290" t="s">
        <v>423</v>
      </c>
      <c r="E106" s="254"/>
      <c r="F106" s="254"/>
      <c r="G106" s="337">
        <v>456012.27</v>
      </c>
      <c r="H106" s="287"/>
      <c r="I106" s="255"/>
    </row>
    <row r="107" spans="1:9" s="251" customFormat="1" ht="10.5" customHeight="1" x14ac:dyDescent="0.2">
      <c r="A107" s="253"/>
      <c r="B107" s="254"/>
      <c r="C107" s="254"/>
      <c r="D107" s="290" t="s">
        <v>424</v>
      </c>
      <c r="E107" s="254"/>
      <c r="F107" s="254"/>
      <c r="G107" s="337">
        <v>13543.23</v>
      </c>
      <c r="H107" s="287"/>
      <c r="I107" s="255"/>
    </row>
    <row r="108" spans="1:9" s="251" customFormat="1" ht="10.5" customHeight="1" x14ac:dyDescent="0.2">
      <c r="A108" s="253"/>
      <c r="B108" s="254"/>
      <c r="C108" s="254"/>
      <c r="D108" s="290" t="s">
        <v>425</v>
      </c>
      <c r="E108" s="254"/>
      <c r="F108" s="254"/>
      <c r="G108" s="337">
        <v>0</v>
      </c>
      <c r="H108" s="287"/>
      <c r="I108" s="255"/>
    </row>
    <row r="109" spans="1:9" s="251" customFormat="1" ht="10.5" customHeight="1" x14ac:dyDescent="0.2">
      <c r="A109" s="253"/>
      <c r="B109" s="254"/>
      <c r="C109" s="254"/>
      <c r="D109" s="290" t="s">
        <v>426</v>
      </c>
      <c r="E109" s="254"/>
      <c r="F109" s="254"/>
      <c r="G109" s="337">
        <v>232620.46</v>
      </c>
      <c r="H109" s="287"/>
      <c r="I109" s="255"/>
    </row>
    <row r="110" spans="1:9" s="251" customFormat="1" ht="10.5" customHeight="1" x14ac:dyDescent="0.2">
      <c r="A110" s="253"/>
      <c r="B110" s="254"/>
      <c r="C110" s="254"/>
      <c r="D110" s="290" t="s">
        <v>427</v>
      </c>
      <c r="E110" s="254"/>
      <c r="F110" s="254"/>
      <c r="G110" s="337">
        <v>10522.25</v>
      </c>
      <c r="H110" s="287"/>
      <c r="I110" s="255"/>
    </row>
    <row r="111" spans="1:9" s="251" customFormat="1" ht="10.5" customHeight="1" x14ac:dyDescent="0.2">
      <c r="A111" s="253"/>
      <c r="B111" s="254"/>
      <c r="C111" s="254"/>
      <c r="D111" s="290" t="s">
        <v>428</v>
      </c>
      <c r="E111" s="254"/>
      <c r="F111" s="254"/>
      <c r="G111" s="337">
        <v>6171650.9500000002</v>
      </c>
      <c r="H111" s="287"/>
      <c r="I111" s="255"/>
    </row>
    <row r="112" spans="1:9" s="251" customFormat="1" ht="10.5" customHeight="1" x14ac:dyDescent="0.2">
      <c r="A112" s="253"/>
      <c r="B112" s="254"/>
      <c r="C112" s="254"/>
      <c r="D112" s="290" t="s">
        <v>528</v>
      </c>
      <c r="E112" s="254"/>
      <c r="F112" s="254"/>
      <c r="G112" s="337">
        <v>342818.45</v>
      </c>
      <c r="H112" s="287"/>
      <c r="I112" s="255"/>
    </row>
    <row r="113" spans="1:10" s="251" customFormat="1" ht="10.5" customHeight="1" x14ac:dyDescent="0.2">
      <c r="A113" s="253"/>
      <c r="B113" s="254"/>
      <c r="C113" s="254"/>
      <c r="D113" s="290" t="s">
        <v>429</v>
      </c>
      <c r="E113" s="254"/>
      <c r="F113" s="254"/>
      <c r="G113" s="337">
        <v>4420757.34</v>
      </c>
      <c r="H113" s="287"/>
      <c r="I113" s="255"/>
    </row>
    <row r="114" spans="1:10" s="251" customFormat="1" ht="5.25" customHeight="1" thickBot="1" x14ac:dyDescent="0.25">
      <c r="A114" s="253"/>
      <c r="B114" s="254"/>
      <c r="C114" s="254"/>
      <c r="D114" s="290"/>
      <c r="E114" s="254"/>
      <c r="F114" s="254"/>
      <c r="G114" s="291"/>
      <c r="H114" s="287"/>
      <c r="I114" s="255"/>
    </row>
    <row r="115" spans="1:10" s="251" customFormat="1" ht="10.5" customHeight="1" x14ac:dyDescent="0.2">
      <c r="A115" s="253"/>
      <c r="B115" s="254"/>
      <c r="C115" s="254"/>
      <c r="D115" s="290"/>
      <c r="E115" s="254"/>
      <c r="F115" s="254"/>
      <c r="G115" s="292"/>
      <c r="H115" s="287"/>
      <c r="I115" s="255"/>
    </row>
    <row r="116" spans="1:10" s="251" customFormat="1" ht="7.5" customHeight="1" x14ac:dyDescent="0.2">
      <c r="A116" s="253"/>
      <c r="B116" s="254"/>
      <c r="C116" s="254"/>
      <c r="D116" s="254"/>
      <c r="E116" s="254"/>
      <c r="F116" s="254"/>
      <c r="G116" s="287"/>
      <c r="H116" s="287"/>
      <c r="I116" s="255"/>
    </row>
    <row r="117" spans="1:10" x14ac:dyDescent="0.2">
      <c r="A117" s="285">
        <v>4</v>
      </c>
      <c r="B117" s="286" t="s">
        <v>430</v>
      </c>
      <c r="C117" s="254"/>
      <c r="D117" s="254"/>
      <c r="E117" s="254"/>
      <c r="F117" s="254"/>
      <c r="G117" s="287"/>
      <c r="H117" s="293">
        <v>0</v>
      </c>
      <c r="I117" s="255"/>
      <c r="J117" s="294"/>
    </row>
    <row r="118" spans="1:10" ht="3.75" customHeight="1" x14ac:dyDescent="0.2">
      <c r="A118" s="253"/>
      <c r="B118" s="254"/>
      <c r="C118" s="254"/>
      <c r="D118" s="254"/>
      <c r="E118" s="254"/>
      <c r="F118" s="254"/>
      <c r="G118" s="287"/>
      <c r="H118" s="287"/>
      <c r="I118" s="255"/>
    </row>
    <row r="119" spans="1:10" ht="3.75" customHeight="1" x14ac:dyDescent="0.2">
      <c r="A119" s="253"/>
      <c r="B119" s="254"/>
      <c r="C119" s="254"/>
      <c r="D119" s="254"/>
      <c r="E119" s="254"/>
      <c r="F119" s="254"/>
      <c r="G119" s="287"/>
      <c r="H119" s="287"/>
      <c r="I119" s="255"/>
    </row>
    <row r="120" spans="1:10" ht="7.5" customHeight="1" x14ac:dyDescent="0.2">
      <c r="A120" s="253"/>
      <c r="B120" s="254"/>
      <c r="C120" s="254"/>
      <c r="D120" s="254"/>
      <c r="E120" s="254"/>
      <c r="F120" s="254"/>
      <c r="G120" s="287"/>
      <c r="H120" s="287"/>
      <c r="I120" s="255"/>
    </row>
    <row r="121" spans="1:10" ht="9" customHeight="1" x14ac:dyDescent="0.2">
      <c r="A121" s="285">
        <v>5</v>
      </c>
      <c r="B121" s="286" t="s">
        <v>431</v>
      </c>
      <c r="C121" s="254"/>
      <c r="D121" s="254"/>
      <c r="E121" s="254"/>
      <c r="F121" s="254"/>
      <c r="G121" s="287"/>
      <c r="H121" s="287"/>
      <c r="I121" s="255"/>
    </row>
    <row r="122" spans="1:10" ht="7.5" customHeight="1" x14ac:dyDescent="0.2">
      <c r="A122" s="285"/>
      <c r="B122" s="286"/>
      <c r="C122" s="254"/>
      <c r="D122" s="254"/>
      <c r="E122" s="254"/>
      <c r="F122" s="254"/>
      <c r="G122" s="287"/>
      <c r="H122" s="287"/>
      <c r="I122" s="255"/>
    </row>
    <row r="123" spans="1:10" ht="9" customHeight="1" x14ac:dyDescent="0.2">
      <c r="A123" s="253"/>
      <c r="B123" s="254" t="s">
        <v>432</v>
      </c>
      <c r="C123" s="254"/>
      <c r="D123" s="254"/>
      <c r="E123" s="254"/>
      <c r="F123" s="254"/>
      <c r="G123" s="287"/>
      <c r="H123" s="287"/>
      <c r="I123" s="255"/>
    </row>
    <row r="124" spans="1:10" ht="3.75" customHeight="1" x14ac:dyDescent="0.2">
      <c r="A124" s="253"/>
      <c r="B124" s="254"/>
      <c r="C124" s="254"/>
      <c r="D124" s="254"/>
      <c r="E124" s="254"/>
      <c r="F124" s="254"/>
      <c r="G124" s="287"/>
      <c r="H124" s="287"/>
      <c r="I124" s="255"/>
    </row>
    <row r="125" spans="1:10" ht="10.5" customHeight="1" x14ac:dyDescent="0.2">
      <c r="A125" s="253"/>
      <c r="B125" s="254" t="s">
        <v>433</v>
      </c>
      <c r="C125" s="254"/>
      <c r="D125" s="254"/>
      <c r="E125" s="254"/>
      <c r="F125" s="254"/>
      <c r="G125" s="287"/>
      <c r="H125" s="288">
        <f>SUM(G128:G132)</f>
        <v>11762</v>
      </c>
      <c r="I125" s="255"/>
      <c r="J125" s="251">
        <f>H125+H136+H140+H142+H144+H154+H157</f>
        <v>1833701.34</v>
      </c>
    </row>
    <row r="126" spans="1:10" ht="4.5" customHeight="1" x14ac:dyDescent="0.2">
      <c r="A126" s="253"/>
      <c r="B126" s="254"/>
      <c r="C126" s="295"/>
      <c r="D126" s="296"/>
      <c r="E126" s="254"/>
      <c r="F126" s="254"/>
      <c r="G126" s="287"/>
      <c r="H126" s="288"/>
      <c r="I126" s="255"/>
    </row>
    <row r="127" spans="1:10" ht="11.25" customHeight="1" x14ac:dyDescent="0.2">
      <c r="A127" s="253"/>
      <c r="B127" s="254"/>
      <c r="C127" s="254"/>
      <c r="D127" s="254"/>
      <c r="E127" s="254"/>
      <c r="F127" s="254"/>
      <c r="G127" s="287"/>
      <c r="H127" s="297" t="s">
        <v>434</v>
      </c>
      <c r="I127" s="255"/>
      <c r="J127" s="251">
        <f>J125+16024.13</f>
        <v>1849725.47</v>
      </c>
    </row>
    <row r="128" spans="1:10" ht="11.25" customHeight="1" x14ac:dyDescent="0.2">
      <c r="A128" s="253"/>
      <c r="B128" s="254"/>
      <c r="C128" s="254" t="s">
        <v>541</v>
      </c>
      <c r="D128" s="254"/>
      <c r="E128" s="254"/>
      <c r="F128" s="254"/>
      <c r="G128" s="287">
        <v>4416</v>
      </c>
      <c r="H128" s="297"/>
      <c r="I128" s="255"/>
    </row>
    <row r="129" spans="1:14" ht="11.25" customHeight="1" x14ac:dyDescent="0.2">
      <c r="A129" s="253"/>
      <c r="B129" s="254"/>
      <c r="C129" s="254" t="s">
        <v>542</v>
      </c>
      <c r="D129" s="254"/>
      <c r="E129" s="254"/>
      <c r="F129" s="254"/>
      <c r="G129" s="287">
        <v>132</v>
      </c>
      <c r="H129" s="297"/>
      <c r="I129" s="255"/>
    </row>
    <row r="130" spans="1:14" ht="11.25" customHeight="1" x14ac:dyDescent="0.2">
      <c r="A130" s="253"/>
      <c r="B130" s="254"/>
      <c r="C130" s="254" t="s">
        <v>435</v>
      </c>
      <c r="D130" s="254"/>
      <c r="E130" s="254"/>
      <c r="F130" s="254"/>
      <c r="G130" s="287">
        <v>5794</v>
      </c>
      <c r="H130" s="297"/>
      <c r="I130" s="255"/>
    </row>
    <row r="131" spans="1:14" ht="11.25" customHeight="1" x14ac:dyDescent="0.2">
      <c r="A131" s="253"/>
      <c r="B131" s="254"/>
      <c r="C131" s="254" t="s">
        <v>543</v>
      </c>
      <c r="D131" s="254"/>
      <c r="E131" s="254"/>
      <c r="F131" s="254"/>
      <c r="G131" s="287">
        <v>1000</v>
      </c>
      <c r="H131" s="297"/>
      <c r="I131" s="255"/>
    </row>
    <row r="132" spans="1:14" ht="11.25" customHeight="1" x14ac:dyDescent="0.2">
      <c r="A132" s="253"/>
      <c r="B132" s="254"/>
      <c r="C132" s="254" t="s">
        <v>544</v>
      </c>
      <c r="D132" s="254"/>
      <c r="E132" s="254"/>
      <c r="F132" s="254"/>
      <c r="G132" s="287">
        <v>420</v>
      </c>
      <c r="H132" s="297"/>
      <c r="I132" s="255"/>
    </row>
    <row r="133" spans="1:14" ht="4.5" customHeight="1" thickBot="1" x14ac:dyDescent="0.25">
      <c r="A133" s="253"/>
      <c r="B133" s="254"/>
      <c r="C133" s="254"/>
      <c r="D133" s="254"/>
      <c r="E133" s="254"/>
      <c r="F133" s="254"/>
      <c r="G133" s="298"/>
      <c r="H133" s="297"/>
      <c r="I133" s="255"/>
    </row>
    <row r="134" spans="1:14" ht="11.25" customHeight="1" x14ac:dyDescent="0.2">
      <c r="A134" s="253"/>
      <c r="B134" s="254"/>
      <c r="C134" s="254"/>
      <c r="D134" s="254"/>
      <c r="E134" s="254"/>
      <c r="F134" s="254"/>
      <c r="G134" s="287"/>
      <c r="H134" s="297"/>
      <c r="I134" s="255"/>
    </row>
    <row r="135" spans="1:14" ht="11.25" customHeight="1" x14ac:dyDescent="0.2">
      <c r="A135" s="253"/>
      <c r="B135" s="299" t="s">
        <v>436</v>
      </c>
      <c r="C135" s="254"/>
      <c r="D135" s="254"/>
      <c r="E135" s="254"/>
      <c r="F135" s="254"/>
      <c r="G135" s="287"/>
      <c r="H135" s="297"/>
      <c r="I135" s="255"/>
    </row>
    <row r="136" spans="1:14" s="251" customFormat="1" x14ac:dyDescent="0.2">
      <c r="A136" s="253"/>
      <c r="B136" s="254" t="s">
        <v>437</v>
      </c>
      <c r="C136" s="254"/>
      <c r="D136" s="254"/>
      <c r="E136" s="254"/>
      <c r="F136" s="254"/>
      <c r="G136" s="287"/>
      <c r="H136" s="288">
        <f>SUM(G137:G137)</f>
        <v>0</v>
      </c>
      <c r="I136" s="255"/>
      <c r="K136" s="252"/>
      <c r="L136" s="252"/>
      <c r="M136" s="252"/>
      <c r="N136" s="252"/>
    </row>
    <row r="137" spans="1:14" s="251" customFormat="1" x14ac:dyDescent="0.2">
      <c r="A137" s="253"/>
      <c r="B137" s="254"/>
      <c r="C137" s="254" t="s">
        <v>537</v>
      </c>
      <c r="D137" s="254"/>
      <c r="E137" s="254"/>
      <c r="F137" s="254"/>
      <c r="G137" s="287">
        <v>0</v>
      </c>
      <c r="H137" s="288"/>
      <c r="I137" s="255"/>
      <c r="K137" s="252"/>
      <c r="L137" s="252"/>
      <c r="M137" s="252"/>
      <c r="N137" s="252"/>
    </row>
    <row r="138" spans="1:14" s="251" customFormat="1" ht="6" customHeight="1" thickBot="1" x14ac:dyDescent="0.25">
      <c r="A138" s="253"/>
      <c r="B138" s="254"/>
      <c r="C138" s="300"/>
      <c r="D138" s="254"/>
      <c r="E138" s="254"/>
      <c r="F138" s="254"/>
      <c r="G138" s="298"/>
      <c r="H138" s="287"/>
      <c r="I138" s="255"/>
      <c r="K138" s="252"/>
      <c r="L138" s="252"/>
      <c r="M138" s="252"/>
      <c r="N138" s="252"/>
    </row>
    <row r="139" spans="1:14" s="251" customFormat="1" ht="3.75" customHeight="1" x14ac:dyDescent="0.2">
      <c r="A139" s="253"/>
      <c r="B139" s="254"/>
      <c r="C139" s="300"/>
      <c r="D139" s="254"/>
      <c r="E139" s="254"/>
      <c r="F139" s="254"/>
      <c r="G139" s="287"/>
      <c r="H139" s="287"/>
      <c r="I139" s="255"/>
      <c r="K139" s="252"/>
      <c r="L139" s="252"/>
      <c r="M139" s="252"/>
      <c r="N139" s="252"/>
    </row>
    <row r="140" spans="1:14" s="251" customFormat="1" ht="11.25" customHeight="1" x14ac:dyDescent="0.2">
      <c r="A140" s="285">
        <v>6</v>
      </c>
      <c r="B140" s="301" t="s">
        <v>438</v>
      </c>
      <c r="C140" s="300"/>
      <c r="D140" s="254"/>
      <c r="E140" s="254"/>
      <c r="F140" s="254"/>
      <c r="G140" s="287"/>
      <c r="H140" s="288">
        <v>1704437.33</v>
      </c>
      <c r="I140" s="255"/>
      <c r="K140" s="252"/>
      <c r="L140" s="252"/>
      <c r="M140" s="252"/>
      <c r="N140" s="252"/>
    </row>
    <row r="141" spans="1:14" s="251" customFormat="1" ht="11.25" customHeight="1" x14ac:dyDescent="0.2">
      <c r="A141" s="253"/>
      <c r="B141" s="254"/>
      <c r="C141" s="300"/>
      <c r="D141" s="254"/>
      <c r="E141" s="254"/>
      <c r="F141" s="254"/>
      <c r="G141" s="287"/>
      <c r="H141" s="287"/>
      <c r="I141" s="255"/>
      <c r="K141" s="252"/>
      <c r="L141" s="252"/>
      <c r="M141" s="252"/>
      <c r="N141" s="252"/>
    </row>
    <row r="142" spans="1:14" s="251" customFormat="1" ht="11.25" customHeight="1" x14ac:dyDescent="0.2">
      <c r="A142" s="285">
        <v>7</v>
      </c>
      <c r="B142" s="301" t="s">
        <v>439</v>
      </c>
      <c r="C142" s="300"/>
      <c r="D142" s="254"/>
      <c r="E142" s="254"/>
      <c r="F142" s="254"/>
      <c r="G142" s="287"/>
      <c r="H142" s="288">
        <v>9874.26</v>
      </c>
      <c r="I142" s="255"/>
      <c r="K142" s="252"/>
      <c r="L142" s="252"/>
      <c r="M142" s="252"/>
      <c r="N142" s="252"/>
    </row>
    <row r="143" spans="1:14" s="251" customFormat="1" ht="9.75" customHeight="1" x14ac:dyDescent="0.2">
      <c r="A143" s="253"/>
      <c r="B143" s="254"/>
      <c r="C143" s="254"/>
      <c r="D143" s="254"/>
      <c r="E143" s="254"/>
      <c r="F143" s="254"/>
      <c r="G143" s="287"/>
      <c r="H143" s="287"/>
      <c r="I143" s="255"/>
      <c r="K143" s="252"/>
      <c r="L143" s="252"/>
      <c r="M143" s="252"/>
      <c r="N143" s="252"/>
    </row>
    <row r="144" spans="1:14" s="251" customFormat="1" x14ac:dyDescent="0.2">
      <c r="A144" s="285">
        <v>8</v>
      </c>
      <c r="B144" s="286" t="s">
        <v>440</v>
      </c>
      <c r="C144" s="254"/>
      <c r="D144" s="254"/>
      <c r="E144" s="254"/>
      <c r="F144" s="254"/>
      <c r="G144" s="287"/>
      <c r="H144" s="288">
        <f>SUM(G147:G150)</f>
        <v>69127.75</v>
      </c>
      <c r="I144" s="255"/>
      <c r="K144" s="252"/>
      <c r="L144" s="252"/>
      <c r="M144" s="252"/>
      <c r="N144" s="252"/>
    </row>
    <row r="145" spans="1:14" s="251" customFormat="1" ht="10.5" customHeight="1" x14ac:dyDescent="0.2">
      <c r="A145" s="253"/>
      <c r="B145" s="254" t="s">
        <v>432</v>
      </c>
      <c r="C145" s="254"/>
      <c r="D145" s="254"/>
      <c r="E145" s="254"/>
      <c r="F145" s="254"/>
      <c r="G145" s="287"/>
      <c r="H145" s="287"/>
      <c r="I145" s="255"/>
      <c r="K145" s="252"/>
      <c r="L145" s="252"/>
      <c r="M145" s="252"/>
      <c r="N145" s="252"/>
    </row>
    <row r="146" spans="1:14" s="251" customFormat="1" ht="10.5" customHeight="1" x14ac:dyDescent="0.2">
      <c r="A146" s="253"/>
      <c r="B146" s="254"/>
      <c r="C146" s="254"/>
      <c r="D146" s="254"/>
      <c r="E146" s="254"/>
      <c r="F146" s="254"/>
      <c r="G146" s="287"/>
      <c r="H146" s="297" t="s">
        <v>434</v>
      </c>
      <c r="I146" s="255"/>
      <c r="K146" s="252"/>
      <c r="L146" s="252"/>
      <c r="M146" s="252"/>
      <c r="N146" s="252"/>
    </row>
    <row r="147" spans="1:14" s="251" customFormat="1" ht="10.5" customHeight="1" x14ac:dyDescent="0.2">
      <c r="A147" s="253"/>
      <c r="B147" s="254"/>
      <c r="C147" s="254" t="s">
        <v>526</v>
      </c>
      <c r="D147" s="254"/>
      <c r="E147" s="254"/>
      <c r="F147" s="254"/>
      <c r="G147" s="287">
        <v>2590.37</v>
      </c>
      <c r="H147" s="297"/>
      <c r="I147" s="255"/>
      <c r="K147" s="252"/>
      <c r="L147" s="252"/>
      <c r="M147" s="252"/>
      <c r="N147" s="252"/>
    </row>
    <row r="148" spans="1:14" s="251" customFormat="1" ht="10.5" customHeight="1" x14ac:dyDescent="0.2">
      <c r="A148" s="253"/>
      <c r="B148" s="254"/>
      <c r="C148" s="254" t="s">
        <v>441</v>
      </c>
      <c r="D148" s="254"/>
      <c r="E148" s="254"/>
      <c r="F148" s="254"/>
      <c r="G148" s="287">
        <v>11137.44</v>
      </c>
      <c r="H148" s="297"/>
      <c r="I148" s="255"/>
      <c r="K148" s="252"/>
      <c r="L148" s="252"/>
      <c r="M148" s="252"/>
      <c r="N148" s="252"/>
    </row>
    <row r="149" spans="1:14" s="251" customFormat="1" ht="10.5" customHeight="1" x14ac:dyDescent="0.2">
      <c r="A149" s="253"/>
      <c r="B149" s="254"/>
      <c r="C149" s="254" t="s">
        <v>538</v>
      </c>
      <c r="D149" s="254"/>
      <c r="E149" s="254"/>
      <c r="F149" s="254"/>
      <c r="G149" s="287">
        <v>49999.94</v>
      </c>
      <c r="H149" s="297"/>
      <c r="I149" s="255"/>
      <c r="K149" s="252"/>
      <c r="L149" s="252"/>
      <c r="M149" s="252"/>
      <c r="N149" s="252"/>
    </row>
    <row r="150" spans="1:14" s="251" customFormat="1" ht="10.5" customHeight="1" x14ac:dyDescent="0.2">
      <c r="A150" s="253"/>
      <c r="B150" s="254"/>
      <c r="C150" s="254" t="s">
        <v>534</v>
      </c>
      <c r="D150" s="254"/>
      <c r="E150" s="254"/>
      <c r="F150" s="254"/>
      <c r="G150" s="344">
        <v>5400</v>
      </c>
      <c r="H150" s="297"/>
      <c r="I150" s="255"/>
      <c r="K150" s="252"/>
      <c r="L150" s="252"/>
      <c r="M150" s="252"/>
      <c r="N150" s="252"/>
    </row>
    <row r="151" spans="1:14" s="251" customFormat="1" ht="5.25" customHeight="1" thickBot="1" x14ac:dyDescent="0.25">
      <c r="A151" s="302"/>
      <c r="B151" s="303"/>
      <c r="C151" s="303"/>
      <c r="D151" s="303"/>
      <c r="E151" s="303"/>
      <c r="F151" s="303"/>
      <c r="G151" s="298"/>
      <c r="H151" s="298"/>
      <c r="I151" s="304"/>
      <c r="K151" s="252"/>
      <c r="L151" s="252"/>
      <c r="M151" s="252"/>
      <c r="N151" s="252"/>
    </row>
    <row r="152" spans="1:14" s="251" customFormat="1" ht="5.25" customHeight="1" x14ac:dyDescent="0.2">
      <c r="A152" s="248"/>
      <c r="B152" s="249"/>
      <c r="C152" s="249"/>
      <c r="D152" s="249"/>
      <c r="E152" s="249"/>
      <c r="F152" s="249"/>
      <c r="G152" s="305"/>
      <c r="H152" s="305"/>
      <c r="I152" s="250"/>
      <c r="K152" s="252"/>
      <c r="L152" s="252"/>
      <c r="M152" s="252"/>
      <c r="N152" s="252"/>
    </row>
    <row r="153" spans="1:14" s="251" customFormat="1" ht="9.75" customHeight="1" x14ac:dyDescent="0.2">
      <c r="A153" s="253"/>
      <c r="B153" s="254"/>
      <c r="C153" s="254"/>
      <c r="D153" s="254"/>
      <c r="E153" s="254"/>
      <c r="F153" s="254"/>
      <c r="G153" s="287"/>
      <c r="H153" s="287"/>
      <c r="I153" s="255"/>
      <c r="K153" s="252"/>
      <c r="L153" s="252"/>
      <c r="M153" s="252"/>
      <c r="N153" s="252"/>
    </row>
    <row r="154" spans="1:14" s="251" customFormat="1" ht="9.75" customHeight="1" x14ac:dyDescent="0.2">
      <c r="A154" s="253"/>
      <c r="B154" s="286" t="s">
        <v>442</v>
      </c>
      <c r="C154" s="254"/>
      <c r="D154" s="254"/>
      <c r="E154" s="254"/>
      <c r="F154" s="254"/>
      <c r="G154" s="287"/>
      <c r="H154" s="288">
        <v>38500</v>
      </c>
      <c r="I154" s="255"/>
      <c r="K154" s="252"/>
      <c r="L154" s="252"/>
      <c r="M154" s="252"/>
      <c r="N154" s="252"/>
    </row>
    <row r="155" spans="1:14" s="251" customFormat="1" ht="9.75" customHeight="1" x14ac:dyDescent="0.2">
      <c r="A155" s="253"/>
      <c r="B155" s="254"/>
      <c r="C155" s="254"/>
      <c r="D155" s="254"/>
      <c r="E155" s="254"/>
      <c r="F155" s="254"/>
      <c r="G155" s="287"/>
      <c r="H155" s="287"/>
      <c r="I155" s="255"/>
      <c r="K155" s="252"/>
      <c r="L155" s="252"/>
      <c r="M155" s="252"/>
      <c r="N155" s="252"/>
    </row>
    <row r="156" spans="1:14" s="251" customFormat="1" ht="5.25" customHeight="1" x14ac:dyDescent="0.2">
      <c r="A156" s="253"/>
      <c r="B156" s="254"/>
      <c r="C156" s="254"/>
      <c r="D156" s="254"/>
      <c r="E156" s="254"/>
      <c r="F156" s="254"/>
      <c r="G156" s="287"/>
      <c r="H156" s="287"/>
      <c r="I156" s="255"/>
      <c r="K156" s="252"/>
      <c r="L156" s="252"/>
      <c r="M156" s="252"/>
      <c r="N156" s="252"/>
    </row>
    <row r="157" spans="1:14" s="251" customFormat="1" ht="9.75" customHeight="1" x14ac:dyDescent="0.2">
      <c r="A157" s="253"/>
      <c r="B157" s="286" t="s">
        <v>443</v>
      </c>
      <c r="C157" s="254"/>
      <c r="D157" s="254"/>
      <c r="E157" s="254"/>
      <c r="F157" s="254"/>
      <c r="G157" s="287"/>
      <c r="H157" s="288">
        <v>0</v>
      </c>
      <c r="I157" s="255"/>
      <c r="K157" s="252"/>
      <c r="L157" s="252"/>
      <c r="M157" s="252"/>
      <c r="N157" s="252"/>
    </row>
    <row r="158" spans="1:14" s="251" customFormat="1" ht="9.75" customHeight="1" x14ac:dyDescent="0.2">
      <c r="A158" s="253"/>
      <c r="B158" s="254"/>
      <c r="C158" s="254"/>
      <c r="D158" s="254"/>
      <c r="E158" s="254"/>
      <c r="F158" s="254"/>
      <c r="G158" s="287"/>
      <c r="H158" s="287"/>
      <c r="I158" s="255"/>
      <c r="K158" s="252"/>
      <c r="L158" s="252"/>
      <c r="M158" s="252"/>
      <c r="N158" s="252"/>
    </row>
    <row r="159" spans="1:14" s="251" customFormat="1" x14ac:dyDescent="0.2">
      <c r="A159" s="285">
        <v>9</v>
      </c>
      <c r="B159" s="286" t="s">
        <v>444</v>
      </c>
      <c r="C159" s="254"/>
      <c r="D159" s="254"/>
      <c r="E159" s="254"/>
      <c r="F159" s="254"/>
      <c r="G159" s="287"/>
      <c r="H159" s="288">
        <f>SUM(G161:G162)</f>
        <v>516000</v>
      </c>
      <c r="I159" s="255"/>
      <c r="J159" s="251">
        <f>H159+H165</f>
        <v>516000</v>
      </c>
      <c r="K159" s="252"/>
      <c r="L159" s="252"/>
      <c r="M159" s="252"/>
      <c r="N159" s="252"/>
    </row>
    <row r="160" spans="1:14" s="251" customFormat="1" x14ac:dyDescent="0.2">
      <c r="A160" s="285"/>
      <c r="B160" s="286"/>
      <c r="C160" s="254"/>
      <c r="D160" s="254"/>
      <c r="E160" s="254"/>
      <c r="F160" s="254"/>
      <c r="G160" s="287"/>
      <c r="H160" s="288"/>
      <c r="I160" s="255"/>
      <c r="K160" s="252"/>
      <c r="L160" s="252"/>
      <c r="M160" s="252"/>
      <c r="N160" s="252"/>
    </row>
    <row r="161" spans="1:14" s="251" customFormat="1" x14ac:dyDescent="0.2">
      <c r="A161" s="285"/>
      <c r="B161" s="286"/>
      <c r="C161" s="254" t="s">
        <v>530</v>
      </c>
      <c r="D161" s="254"/>
      <c r="E161" s="254"/>
      <c r="F161" s="254"/>
      <c r="G161" s="287">
        <v>500000</v>
      </c>
      <c r="H161" s="288"/>
      <c r="I161" s="255"/>
      <c r="K161" s="252"/>
      <c r="L161" s="252"/>
      <c r="M161" s="252"/>
      <c r="N161" s="252"/>
    </row>
    <row r="162" spans="1:14" s="251" customFormat="1" x14ac:dyDescent="0.2">
      <c r="A162" s="285"/>
      <c r="B162" s="286"/>
      <c r="C162" s="254" t="s">
        <v>545</v>
      </c>
      <c r="D162" s="254"/>
      <c r="E162" s="254"/>
      <c r="F162" s="254"/>
      <c r="G162" s="287">
        <v>16000</v>
      </c>
      <c r="H162" s="288"/>
      <c r="I162" s="255"/>
      <c r="K162" s="252"/>
      <c r="L162" s="252"/>
      <c r="M162" s="252"/>
      <c r="N162" s="252"/>
    </row>
    <row r="163" spans="1:14" s="251" customFormat="1" ht="6.75" customHeight="1" thickBot="1" x14ac:dyDescent="0.25">
      <c r="A163" s="253"/>
      <c r="B163" s="254"/>
      <c r="C163" s="254"/>
      <c r="D163" s="254"/>
      <c r="E163" s="254"/>
      <c r="F163" s="254"/>
      <c r="G163" s="298"/>
      <c r="H163" s="287"/>
      <c r="I163" s="255"/>
      <c r="K163" s="252"/>
      <c r="L163" s="252"/>
      <c r="M163" s="252"/>
      <c r="N163" s="252"/>
    </row>
    <row r="164" spans="1:14" s="251" customFormat="1" ht="6" customHeight="1" x14ac:dyDescent="0.2">
      <c r="A164" s="253"/>
      <c r="B164" s="254"/>
      <c r="C164" s="254"/>
      <c r="D164" s="254"/>
      <c r="E164" s="254"/>
      <c r="F164" s="254"/>
      <c r="G164" s="287"/>
      <c r="H164" s="288"/>
      <c r="I164" s="255"/>
      <c r="K164" s="252"/>
      <c r="L164" s="252"/>
      <c r="M164" s="252"/>
      <c r="N164" s="252"/>
    </row>
    <row r="165" spans="1:14" s="251" customFormat="1" ht="11.25" customHeight="1" x14ac:dyDescent="0.2">
      <c r="A165" s="285">
        <v>10</v>
      </c>
      <c r="B165" s="286" t="s">
        <v>445</v>
      </c>
      <c r="C165" s="254"/>
      <c r="D165" s="254"/>
      <c r="E165" s="254"/>
      <c r="F165" s="254"/>
      <c r="G165" s="287"/>
      <c r="H165" s="288">
        <f>SUM(G167:G167)</f>
        <v>0</v>
      </c>
      <c r="I165" s="255"/>
      <c r="K165" s="252"/>
      <c r="L165" s="252"/>
      <c r="M165" s="252"/>
      <c r="N165" s="252"/>
    </row>
    <row r="166" spans="1:14" s="251" customFormat="1" ht="11.25" customHeight="1" x14ac:dyDescent="0.2">
      <c r="A166" s="285"/>
      <c r="B166" s="286"/>
      <c r="C166" s="254"/>
      <c r="D166" s="254"/>
      <c r="E166" s="254"/>
      <c r="F166" s="254"/>
      <c r="G166" s="287"/>
      <c r="H166" s="288"/>
      <c r="I166" s="255"/>
      <c r="K166" s="252"/>
      <c r="L166" s="252"/>
      <c r="M166" s="252"/>
      <c r="N166" s="252"/>
    </row>
    <row r="167" spans="1:14" s="251" customFormat="1" ht="11.25" customHeight="1" x14ac:dyDescent="0.2">
      <c r="A167" s="285"/>
      <c r="B167" s="286"/>
      <c r="C167" s="254" t="s">
        <v>529</v>
      </c>
      <c r="D167" s="254"/>
      <c r="E167" s="254"/>
      <c r="F167" s="254"/>
      <c r="G167" s="287">
        <v>0</v>
      </c>
      <c r="H167" s="288"/>
      <c r="I167" s="255"/>
      <c r="K167" s="252"/>
      <c r="L167" s="252"/>
      <c r="M167" s="252"/>
      <c r="N167" s="252"/>
    </row>
    <row r="168" spans="1:14" s="251" customFormat="1" ht="6" customHeight="1" thickBot="1" x14ac:dyDescent="0.25">
      <c r="A168" s="253"/>
      <c r="B168" s="254"/>
      <c r="C168" s="254"/>
      <c r="D168" s="254"/>
      <c r="E168" s="254"/>
      <c r="F168" s="254"/>
      <c r="G168" s="298"/>
      <c r="H168" s="287"/>
      <c r="I168" s="255"/>
      <c r="K168" s="252"/>
      <c r="L168" s="252"/>
      <c r="M168" s="252"/>
      <c r="N168" s="252"/>
    </row>
    <row r="169" spans="1:14" s="251" customFormat="1" ht="7.5" customHeight="1" x14ac:dyDescent="0.2">
      <c r="A169" s="285"/>
      <c r="B169" s="286"/>
      <c r="C169" s="254"/>
      <c r="D169" s="254"/>
      <c r="E169" s="254"/>
      <c r="F169" s="254"/>
      <c r="G169" s="287"/>
      <c r="H169" s="288"/>
      <c r="I169" s="255"/>
      <c r="K169" s="252"/>
      <c r="L169" s="252"/>
      <c r="M169" s="252"/>
      <c r="N169" s="252"/>
    </row>
    <row r="170" spans="1:14" s="251" customFormat="1" ht="9.75" customHeight="1" x14ac:dyDescent="0.2">
      <c r="A170" s="285">
        <v>11</v>
      </c>
      <c r="B170" s="286"/>
      <c r="C170" s="254"/>
      <c r="D170" s="254"/>
      <c r="E170" s="254"/>
      <c r="F170" s="254"/>
      <c r="G170" s="287"/>
      <c r="H170" s="287"/>
      <c r="I170" s="255"/>
      <c r="K170" s="252"/>
      <c r="L170" s="252"/>
      <c r="M170" s="252"/>
      <c r="N170" s="252"/>
    </row>
    <row r="171" spans="1:14" s="251" customFormat="1" ht="11.25" customHeight="1" x14ac:dyDescent="0.2">
      <c r="A171" s="253"/>
      <c r="B171" s="286" t="s">
        <v>446</v>
      </c>
      <c r="C171" s="254"/>
      <c r="D171" s="254"/>
      <c r="E171" s="254"/>
      <c r="F171" s="254"/>
      <c r="G171" s="287"/>
      <c r="H171" s="288">
        <v>0</v>
      </c>
      <c r="I171" s="255"/>
      <c r="K171" s="252"/>
      <c r="L171" s="252"/>
      <c r="M171" s="252"/>
      <c r="N171" s="252"/>
    </row>
    <row r="172" spans="1:14" s="251" customFormat="1" ht="3.75" customHeight="1" x14ac:dyDescent="0.2">
      <c r="A172" s="253"/>
      <c r="B172" s="254"/>
      <c r="C172" s="254"/>
      <c r="D172" s="254"/>
      <c r="E172" s="254"/>
      <c r="F172" s="254"/>
      <c r="G172" s="287"/>
      <c r="H172" s="287"/>
      <c r="I172" s="255"/>
      <c r="K172" s="252"/>
      <c r="L172" s="252"/>
      <c r="M172" s="252"/>
      <c r="N172" s="252"/>
    </row>
    <row r="173" spans="1:14" s="251" customFormat="1" ht="3.75" customHeight="1" x14ac:dyDescent="0.2">
      <c r="A173" s="253"/>
      <c r="B173" s="254"/>
      <c r="C173" s="254"/>
      <c r="D173" s="254"/>
      <c r="E173" s="254"/>
      <c r="F173" s="254"/>
      <c r="G173" s="287"/>
      <c r="H173" s="287"/>
      <c r="I173" s="255"/>
      <c r="K173" s="252"/>
      <c r="L173" s="252"/>
      <c r="M173" s="252"/>
      <c r="N173" s="252"/>
    </row>
    <row r="174" spans="1:14" s="251" customFormat="1" ht="3.75" customHeight="1" x14ac:dyDescent="0.2">
      <c r="A174" s="253"/>
      <c r="B174" s="254"/>
      <c r="C174" s="254"/>
      <c r="D174" s="254"/>
      <c r="E174" s="254"/>
      <c r="F174" s="254"/>
      <c r="G174" s="287"/>
      <c r="H174" s="287"/>
      <c r="I174" s="255"/>
      <c r="K174" s="252"/>
      <c r="L174" s="252"/>
      <c r="M174" s="252"/>
      <c r="N174" s="252"/>
    </row>
    <row r="175" spans="1:14" s="251" customFormat="1" ht="9.75" customHeight="1" x14ac:dyDescent="0.2">
      <c r="A175" s="285">
        <v>12</v>
      </c>
      <c r="B175" s="286" t="s">
        <v>447</v>
      </c>
      <c r="C175" s="254"/>
      <c r="D175" s="254"/>
      <c r="E175" s="254"/>
      <c r="F175" s="254"/>
      <c r="G175" s="287"/>
      <c r="H175" s="288">
        <f>SUM(G177:G181)</f>
        <v>36550</v>
      </c>
      <c r="I175" s="255"/>
      <c r="K175" s="252"/>
      <c r="L175" s="252"/>
      <c r="M175" s="252"/>
      <c r="N175" s="252"/>
    </row>
    <row r="176" spans="1:14" s="251" customFormat="1" ht="9.75" customHeight="1" x14ac:dyDescent="0.2">
      <c r="A176" s="253"/>
      <c r="B176" s="254" t="s">
        <v>448</v>
      </c>
      <c r="C176" s="254"/>
      <c r="D176" s="254"/>
      <c r="E176" s="254"/>
      <c r="F176" s="254"/>
      <c r="G176" s="287"/>
      <c r="H176" s="287"/>
      <c r="I176" s="255"/>
      <c r="K176" s="252"/>
      <c r="L176" s="252"/>
      <c r="M176" s="252"/>
      <c r="N176" s="252"/>
    </row>
    <row r="177" spans="1:14" s="251" customFormat="1" ht="9.75" customHeight="1" x14ac:dyDescent="0.2">
      <c r="A177" s="253"/>
      <c r="B177" s="254"/>
      <c r="C177" s="254"/>
      <c r="D177" s="254"/>
      <c r="E177" s="254"/>
      <c r="F177" s="254"/>
      <c r="G177" s="287"/>
      <c r="H177" s="287"/>
      <c r="I177" s="255"/>
      <c r="K177" s="252"/>
      <c r="L177" s="252"/>
      <c r="M177" s="252"/>
      <c r="N177" s="252"/>
    </row>
    <row r="178" spans="1:14" s="251" customFormat="1" ht="9.75" customHeight="1" x14ac:dyDescent="0.2">
      <c r="A178" s="253"/>
      <c r="B178" s="254"/>
      <c r="C178" s="254" t="s">
        <v>449</v>
      </c>
      <c r="D178" s="254"/>
      <c r="E178" s="254"/>
      <c r="F178" s="254"/>
      <c r="G178" s="287">
        <v>24650</v>
      </c>
      <c r="H178" s="287"/>
      <c r="I178" s="255"/>
      <c r="K178" s="252"/>
      <c r="L178" s="252"/>
      <c r="M178" s="252"/>
      <c r="N178" s="252"/>
    </row>
    <row r="179" spans="1:14" s="251" customFormat="1" ht="9.75" customHeight="1" x14ac:dyDescent="0.2">
      <c r="A179" s="253"/>
      <c r="B179" s="254"/>
      <c r="C179" s="254" t="s">
        <v>450</v>
      </c>
      <c r="D179" s="254"/>
      <c r="E179" s="254"/>
      <c r="F179" s="254"/>
      <c r="G179" s="287">
        <v>6900</v>
      </c>
      <c r="H179" s="287"/>
      <c r="I179" s="255"/>
      <c r="K179" s="252"/>
      <c r="L179" s="252"/>
      <c r="M179" s="252"/>
      <c r="N179" s="252"/>
    </row>
    <row r="180" spans="1:14" s="251" customFormat="1" ht="9.75" customHeight="1" x14ac:dyDescent="0.2">
      <c r="A180" s="253"/>
      <c r="B180" s="254"/>
      <c r="C180" s="254" t="s">
        <v>451</v>
      </c>
      <c r="D180" s="254"/>
      <c r="E180" s="254"/>
      <c r="F180" s="254"/>
      <c r="G180" s="287">
        <v>5000</v>
      </c>
      <c r="H180" s="287"/>
      <c r="I180" s="255"/>
      <c r="K180" s="252"/>
      <c r="L180" s="252"/>
      <c r="M180" s="252"/>
      <c r="N180" s="252"/>
    </row>
    <row r="181" spans="1:14" s="251" customFormat="1" ht="3" customHeight="1" thickBot="1" x14ac:dyDescent="0.25">
      <c r="A181" s="253"/>
      <c r="B181" s="254"/>
      <c r="C181" s="254"/>
      <c r="D181" s="254"/>
      <c r="E181" s="254"/>
      <c r="F181" s="254"/>
      <c r="G181" s="298"/>
      <c r="H181" s="287"/>
      <c r="I181" s="255"/>
      <c r="K181" s="252"/>
      <c r="L181" s="252"/>
      <c r="M181" s="252"/>
      <c r="N181" s="252"/>
    </row>
    <row r="182" spans="1:14" s="251" customFormat="1" ht="9.75" customHeight="1" x14ac:dyDescent="0.2">
      <c r="A182" s="253"/>
      <c r="B182" s="254"/>
      <c r="C182" s="254"/>
      <c r="D182" s="254"/>
      <c r="E182" s="254"/>
      <c r="F182" s="254"/>
      <c r="G182" s="287"/>
      <c r="H182" s="287"/>
      <c r="I182" s="255"/>
      <c r="K182" s="252"/>
      <c r="L182" s="252"/>
      <c r="M182" s="252"/>
      <c r="N182" s="252"/>
    </row>
    <row r="183" spans="1:14" s="251" customFormat="1" ht="9.75" customHeight="1" x14ac:dyDescent="0.2">
      <c r="A183" s="253"/>
      <c r="B183" s="254"/>
      <c r="C183" s="254"/>
      <c r="D183" s="254"/>
      <c r="E183" s="254"/>
      <c r="F183" s="254"/>
      <c r="G183" s="287"/>
      <c r="H183" s="287"/>
      <c r="I183" s="255"/>
      <c r="K183" s="252"/>
      <c r="L183" s="252"/>
      <c r="M183" s="252"/>
      <c r="N183" s="252"/>
    </row>
    <row r="184" spans="1:14" s="251" customFormat="1" x14ac:dyDescent="0.2">
      <c r="A184" s="285">
        <v>13</v>
      </c>
      <c r="B184" s="286" t="s">
        <v>452</v>
      </c>
      <c r="C184" s="254"/>
      <c r="D184" s="254"/>
      <c r="E184" s="254"/>
      <c r="F184" s="254"/>
      <c r="G184" s="287"/>
      <c r="H184" s="287"/>
      <c r="I184" s="255"/>
      <c r="K184" s="252"/>
      <c r="L184" s="252"/>
      <c r="M184" s="252"/>
      <c r="N184" s="252"/>
    </row>
    <row r="185" spans="1:14" s="251" customFormat="1" x14ac:dyDescent="0.2">
      <c r="A185" s="285"/>
      <c r="B185" s="254" t="s">
        <v>453</v>
      </c>
      <c r="C185" s="254"/>
      <c r="D185" s="254"/>
      <c r="E185" s="254"/>
      <c r="F185" s="254"/>
      <c r="G185" s="287"/>
      <c r="H185" s="287"/>
      <c r="I185" s="255"/>
      <c r="K185" s="252"/>
      <c r="L185" s="252"/>
      <c r="M185" s="252"/>
      <c r="N185" s="252"/>
    </row>
    <row r="186" spans="1:14" s="251" customFormat="1" x14ac:dyDescent="0.2">
      <c r="A186" s="253"/>
      <c r="B186" s="286" t="s">
        <v>454</v>
      </c>
      <c r="C186" s="254"/>
      <c r="D186" s="254"/>
      <c r="E186" s="254"/>
      <c r="F186" s="254"/>
      <c r="G186" s="287"/>
      <c r="H186" s="287"/>
      <c r="I186" s="255"/>
      <c r="K186" s="252"/>
      <c r="L186" s="252"/>
      <c r="M186" s="252"/>
      <c r="N186" s="252"/>
    </row>
    <row r="187" spans="1:14" s="251" customFormat="1" x14ac:dyDescent="0.2">
      <c r="A187" s="253"/>
      <c r="B187" s="254" t="s">
        <v>455</v>
      </c>
      <c r="C187" s="254"/>
      <c r="D187" s="254"/>
      <c r="E187" s="254"/>
      <c r="F187" s="254"/>
      <c r="G187" s="287"/>
      <c r="H187" s="287"/>
      <c r="I187" s="255"/>
      <c r="K187" s="252"/>
      <c r="L187" s="252"/>
      <c r="M187" s="252"/>
      <c r="N187" s="252"/>
    </row>
    <row r="188" spans="1:14" s="251" customFormat="1" x14ac:dyDescent="0.2">
      <c r="A188" s="253"/>
      <c r="B188" s="254" t="s">
        <v>456</v>
      </c>
      <c r="C188" s="254"/>
      <c r="D188" s="254"/>
      <c r="E188" s="254"/>
      <c r="F188" s="254"/>
      <c r="G188" s="287"/>
      <c r="H188" s="287"/>
      <c r="I188" s="255"/>
      <c r="K188" s="252"/>
      <c r="L188" s="252"/>
      <c r="M188" s="252"/>
      <c r="N188" s="252"/>
    </row>
    <row r="189" spans="1:14" ht="4.5" customHeight="1" x14ac:dyDescent="0.2">
      <c r="A189" s="253"/>
      <c r="B189" s="254"/>
      <c r="C189" s="254"/>
      <c r="D189" s="254"/>
      <c r="E189" s="254"/>
      <c r="F189" s="254"/>
      <c r="G189" s="287"/>
      <c r="H189" s="287"/>
      <c r="I189" s="255"/>
    </row>
    <row r="190" spans="1:14" ht="5.25" customHeight="1" x14ac:dyDescent="0.2">
      <c r="A190" s="253"/>
      <c r="B190" s="254"/>
      <c r="C190" s="306"/>
      <c r="D190" s="261"/>
      <c r="E190" s="261"/>
      <c r="F190" s="306"/>
      <c r="G190" s="307"/>
      <c r="H190" s="306"/>
      <c r="I190" s="262"/>
      <c r="J190" s="308"/>
      <c r="K190" s="261"/>
      <c r="L190" s="261"/>
      <c r="M190" s="306"/>
    </row>
    <row r="191" spans="1:14" ht="5.25" customHeight="1" x14ac:dyDescent="0.2">
      <c r="A191" s="253"/>
      <c r="B191" s="254"/>
      <c r="C191" s="306"/>
      <c r="D191" s="261"/>
      <c r="E191" s="261"/>
      <c r="F191" s="306"/>
      <c r="G191" s="307"/>
      <c r="H191" s="306"/>
      <c r="I191" s="262"/>
      <c r="J191" s="308"/>
      <c r="K191" s="261"/>
      <c r="L191" s="261"/>
      <c r="M191" s="306"/>
    </row>
    <row r="192" spans="1:14" ht="12.75" customHeight="1" x14ac:dyDescent="0.2">
      <c r="A192" s="253"/>
      <c r="B192" s="306" t="s">
        <v>457</v>
      </c>
      <c r="C192" s="261"/>
      <c r="D192" s="261"/>
      <c r="E192" s="261"/>
      <c r="F192" s="306" t="s">
        <v>458</v>
      </c>
      <c r="G192" s="307" t="s">
        <v>459</v>
      </c>
      <c r="H192" s="306" t="s">
        <v>460</v>
      </c>
      <c r="I192" s="262"/>
      <c r="J192" s="263"/>
      <c r="K192" s="261"/>
      <c r="L192" s="261"/>
      <c r="M192" s="261"/>
    </row>
    <row r="193" spans="1:13" ht="10.5" customHeight="1" x14ac:dyDescent="0.2">
      <c r="A193" s="253"/>
      <c r="B193" s="309" t="s">
        <v>461</v>
      </c>
      <c r="C193" s="261"/>
      <c r="D193" s="261"/>
      <c r="E193" s="261"/>
      <c r="F193" s="310">
        <v>14916639.51</v>
      </c>
      <c r="G193" s="310">
        <v>0</v>
      </c>
      <c r="H193" s="310">
        <f>F193-G193</f>
        <v>14916639.51</v>
      </c>
      <c r="I193" s="311"/>
      <c r="J193" s="312"/>
      <c r="K193" s="313"/>
      <c r="L193" s="314"/>
      <c r="M193" s="314"/>
    </row>
    <row r="194" spans="1:13" ht="10.5" customHeight="1" x14ac:dyDescent="0.2">
      <c r="A194" s="253"/>
      <c r="B194" s="309" t="s">
        <v>462</v>
      </c>
      <c r="C194" s="261"/>
      <c r="D194" s="261"/>
      <c r="E194" s="261"/>
      <c r="F194" s="310">
        <v>59917231.060000002</v>
      </c>
      <c r="G194" s="310">
        <v>27117.040000000001</v>
      </c>
      <c r="H194" s="310">
        <f t="shared" ref="H194:H201" si="0">F194-G194</f>
        <v>59890114.020000003</v>
      </c>
      <c r="I194" s="311"/>
      <c r="J194" s="312"/>
      <c r="K194" s="313"/>
      <c r="L194" s="314"/>
      <c r="M194" s="314"/>
    </row>
    <row r="195" spans="1:13" ht="10.5" customHeight="1" x14ac:dyDescent="0.2">
      <c r="A195" s="253"/>
      <c r="B195" s="309" t="s">
        <v>463</v>
      </c>
      <c r="C195" s="261"/>
      <c r="D195" s="261"/>
      <c r="E195" s="261"/>
      <c r="F195" s="310">
        <v>22804851.579999998</v>
      </c>
      <c r="G195" s="310">
        <v>0</v>
      </c>
      <c r="H195" s="310">
        <f t="shared" si="0"/>
        <v>22804851.579999998</v>
      </c>
      <c r="I195" s="311"/>
      <c r="J195" s="312"/>
      <c r="K195" s="313"/>
      <c r="L195" s="314"/>
      <c r="M195" s="314"/>
    </row>
    <row r="196" spans="1:13" ht="10.5" customHeight="1" x14ac:dyDescent="0.2">
      <c r="A196" s="253"/>
      <c r="B196" s="309" t="s">
        <v>464</v>
      </c>
      <c r="C196" s="261"/>
      <c r="D196" s="261"/>
      <c r="E196" s="282"/>
      <c r="F196" s="310">
        <v>36600847.939999998</v>
      </c>
      <c r="G196" s="310">
        <f>5743657.43+14559+20320221.23+2540825.61</f>
        <v>28619263.27</v>
      </c>
      <c r="H196" s="310">
        <f t="shared" si="0"/>
        <v>7981584.6699999981</v>
      </c>
      <c r="I196" s="311"/>
      <c r="J196" s="312"/>
      <c r="K196" s="313"/>
      <c r="L196" s="314"/>
      <c r="M196" s="314"/>
    </row>
    <row r="197" spans="1:13" ht="10.5" customHeight="1" x14ac:dyDescent="0.2">
      <c r="A197" s="253"/>
      <c r="B197" s="309" t="s">
        <v>465</v>
      </c>
      <c r="C197" s="261"/>
      <c r="D197" s="261"/>
      <c r="E197" s="282"/>
      <c r="F197" s="310">
        <v>1583258.01</v>
      </c>
      <c r="G197" s="310">
        <f>260165.71+68895.74+26809.5</f>
        <v>355870.95</v>
      </c>
      <c r="H197" s="310">
        <f t="shared" si="0"/>
        <v>1227387.06</v>
      </c>
      <c r="I197" s="311"/>
      <c r="J197" s="312"/>
      <c r="K197" s="313"/>
      <c r="L197" s="314"/>
      <c r="M197" s="314"/>
    </row>
    <row r="198" spans="1:13" ht="10.5" customHeight="1" x14ac:dyDescent="0.2">
      <c r="A198" s="253"/>
      <c r="B198" s="309" t="s">
        <v>466</v>
      </c>
      <c r="C198" s="261"/>
      <c r="D198" s="261"/>
      <c r="E198" s="261"/>
      <c r="F198" s="310">
        <v>1383734.1</v>
      </c>
      <c r="G198" s="310">
        <f>980274.31+4460</f>
        <v>984734.31</v>
      </c>
      <c r="H198" s="310">
        <f t="shared" si="0"/>
        <v>398999.79000000004</v>
      </c>
      <c r="I198" s="311"/>
      <c r="J198" s="312"/>
      <c r="K198" s="313"/>
      <c r="L198" s="315"/>
      <c r="M198" s="314"/>
    </row>
    <row r="199" spans="1:13" ht="10.5" customHeight="1" x14ac:dyDescent="0.2">
      <c r="A199" s="253"/>
      <c r="B199" s="309" t="s">
        <v>467</v>
      </c>
      <c r="C199" s="261"/>
      <c r="D199" s="261"/>
      <c r="E199" s="261"/>
      <c r="F199" s="310">
        <v>12160993.710000001</v>
      </c>
      <c r="G199" s="310">
        <v>9019818.1099999994</v>
      </c>
      <c r="H199" s="310">
        <f t="shared" si="0"/>
        <v>3141175.6000000015</v>
      </c>
      <c r="I199" s="311"/>
      <c r="J199" s="312"/>
      <c r="K199" s="313"/>
      <c r="L199" s="315"/>
      <c r="M199" s="314"/>
    </row>
    <row r="200" spans="1:13" ht="10.5" customHeight="1" x14ac:dyDescent="0.2">
      <c r="A200" s="253"/>
      <c r="B200" s="309" t="s">
        <v>468</v>
      </c>
      <c r="C200" s="261"/>
      <c r="D200" s="261"/>
      <c r="E200" s="282"/>
      <c r="F200" s="310">
        <v>41853262.539999999</v>
      </c>
      <c r="G200" s="310">
        <f>18486037.26+27608.47+2815878.55+6318440.38+470838.55+96304.87</f>
        <v>28215108.080000002</v>
      </c>
      <c r="H200" s="310">
        <f t="shared" si="0"/>
        <v>13638154.459999997</v>
      </c>
      <c r="I200" s="311"/>
      <c r="J200" s="312"/>
      <c r="K200" s="313"/>
      <c r="L200" s="314"/>
      <c r="M200" s="314"/>
    </row>
    <row r="201" spans="1:13" ht="10.5" customHeight="1" thickBot="1" x14ac:dyDescent="0.25">
      <c r="A201" s="253"/>
      <c r="B201" s="309" t="s">
        <v>469</v>
      </c>
      <c r="C201" s="261"/>
      <c r="D201" s="261"/>
      <c r="E201" s="282"/>
      <c r="F201" s="316">
        <v>584989.89</v>
      </c>
      <c r="G201" s="316">
        <v>0</v>
      </c>
      <c r="H201" s="316">
        <f t="shared" si="0"/>
        <v>584989.89</v>
      </c>
      <c r="I201" s="311"/>
      <c r="J201" s="312"/>
      <c r="K201" s="313"/>
      <c r="L201" s="314"/>
      <c r="M201" s="314"/>
    </row>
    <row r="202" spans="1:13" ht="10.5" customHeight="1" x14ac:dyDescent="0.2">
      <c r="A202" s="253"/>
      <c r="B202" s="267"/>
      <c r="C202" s="261"/>
      <c r="D202" s="261"/>
      <c r="E202" s="261"/>
      <c r="F202" s="266"/>
      <c r="G202" s="317"/>
      <c r="H202" s="266"/>
      <c r="I202" s="262"/>
      <c r="J202" s="312"/>
      <c r="K202" s="261"/>
      <c r="L202" s="266"/>
      <c r="M202" s="318"/>
    </row>
    <row r="203" spans="1:13" ht="10.5" customHeight="1" x14ac:dyDescent="0.2">
      <c r="A203" s="253"/>
      <c r="B203" s="261"/>
      <c r="C203" s="261"/>
      <c r="D203" s="261"/>
      <c r="E203" s="281" t="s">
        <v>470</v>
      </c>
      <c r="F203" s="319">
        <f>SUM(F193:F201)</f>
        <v>191805808.33999997</v>
      </c>
      <c r="G203" s="319">
        <f>SUM(G193:G201)</f>
        <v>67221911.75999999</v>
      </c>
      <c r="H203" s="319">
        <f>SUM(H193:H201)</f>
        <v>124583896.58000001</v>
      </c>
      <c r="I203" s="320"/>
      <c r="J203" s="321"/>
      <c r="K203" s="282"/>
      <c r="L203" s="322"/>
      <c r="M203" s="323"/>
    </row>
    <row r="204" spans="1:13" ht="3.75" customHeight="1" x14ac:dyDescent="0.2">
      <c r="A204" s="253"/>
      <c r="B204" s="261"/>
      <c r="C204" s="261"/>
      <c r="D204" s="261"/>
      <c r="E204" s="281"/>
      <c r="F204" s="324"/>
      <c r="G204" s="325"/>
      <c r="H204" s="324"/>
      <c r="I204" s="283"/>
      <c r="J204" s="321"/>
      <c r="K204" s="282"/>
      <c r="L204" s="322"/>
      <c r="M204" s="323"/>
    </row>
    <row r="205" spans="1:13" ht="6" customHeight="1" x14ac:dyDescent="0.2">
      <c r="A205" s="253"/>
      <c r="B205" s="261"/>
      <c r="C205" s="261"/>
      <c r="D205" s="261"/>
      <c r="E205" s="281"/>
      <c r="F205" s="324"/>
      <c r="G205" s="325"/>
      <c r="H205" s="324"/>
      <c r="I205" s="283"/>
      <c r="J205" s="321"/>
      <c r="K205" s="282"/>
      <c r="L205" s="322"/>
      <c r="M205" s="323"/>
    </row>
    <row r="206" spans="1:13" ht="6.75" customHeight="1" x14ac:dyDescent="0.2">
      <c r="A206" s="253"/>
      <c r="B206" s="261"/>
      <c r="C206" s="261"/>
      <c r="D206" s="261"/>
      <c r="E206" s="281"/>
      <c r="F206" s="324"/>
      <c r="G206" s="325"/>
      <c r="H206" s="324"/>
      <c r="I206" s="283"/>
      <c r="J206" s="321"/>
      <c r="K206" s="282"/>
      <c r="L206" s="322"/>
      <c r="M206" s="323"/>
    </row>
    <row r="207" spans="1:13" x14ac:dyDescent="0.2">
      <c r="A207" s="285">
        <v>14</v>
      </c>
      <c r="B207" s="286" t="s">
        <v>471</v>
      </c>
      <c r="C207" s="254"/>
      <c r="D207" s="254"/>
      <c r="E207" s="254"/>
      <c r="F207" s="254"/>
      <c r="G207" s="287"/>
      <c r="H207" s="288">
        <f>SUM(G209:G212)</f>
        <v>3496868.4000000004</v>
      </c>
      <c r="I207" s="255"/>
      <c r="J207" s="251">
        <f>H207+H229+H216+H222+H251</f>
        <v>5402126.3900000006</v>
      </c>
    </row>
    <row r="208" spans="1:13" ht="6" customHeight="1" x14ac:dyDescent="0.2">
      <c r="A208" s="285"/>
      <c r="B208" s="286"/>
      <c r="C208" s="254"/>
      <c r="D208" s="254"/>
      <c r="E208" s="254"/>
      <c r="F208" s="254"/>
      <c r="G208" s="287"/>
      <c r="H208" s="288"/>
      <c r="I208" s="255"/>
    </row>
    <row r="209" spans="1:14" x14ac:dyDescent="0.2">
      <c r="A209" s="285"/>
      <c r="B209" s="286"/>
      <c r="C209" s="254" t="s">
        <v>472</v>
      </c>
      <c r="D209" s="254"/>
      <c r="E209" s="254"/>
      <c r="F209" s="254"/>
      <c r="G209" s="287">
        <v>0</v>
      </c>
      <c r="H209" s="288"/>
      <c r="I209" s="255"/>
    </row>
    <row r="210" spans="1:14" x14ac:dyDescent="0.2">
      <c r="A210" s="285"/>
      <c r="B210" s="286"/>
      <c r="C210" s="254" t="s">
        <v>473</v>
      </c>
      <c r="D210" s="254"/>
      <c r="E210" s="254"/>
      <c r="F210" s="254"/>
      <c r="G210" s="287">
        <v>0</v>
      </c>
      <c r="H210" s="288"/>
      <c r="I210" s="255"/>
    </row>
    <row r="211" spans="1:14" x14ac:dyDescent="0.2">
      <c r="A211" s="285"/>
      <c r="B211" s="286"/>
      <c r="C211" s="254" t="s">
        <v>474</v>
      </c>
      <c r="D211" s="254"/>
      <c r="E211" s="254"/>
      <c r="F211" s="254"/>
      <c r="G211" s="287">
        <v>80013.490000000005</v>
      </c>
      <c r="H211" s="288"/>
      <c r="I211" s="255"/>
    </row>
    <row r="212" spans="1:14" x14ac:dyDescent="0.2">
      <c r="A212" s="285"/>
      <c r="B212" s="286"/>
      <c r="C212" s="254" t="s">
        <v>475</v>
      </c>
      <c r="D212" s="254"/>
      <c r="E212" s="254"/>
      <c r="F212" s="254"/>
      <c r="G212" s="287">
        <v>3416854.91</v>
      </c>
      <c r="H212" s="288"/>
      <c r="I212" s="255"/>
    </row>
    <row r="213" spans="1:14" ht="6" customHeight="1" x14ac:dyDescent="0.2">
      <c r="A213" s="285"/>
      <c r="B213" s="286"/>
      <c r="C213" s="254"/>
      <c r="D213" s="254"/>
      <c r="E213" s="254"/>
      <c r="F213" s="254"/>
      <c r="G213" s="287"/>
      <c r="H213" s="288"/>
      <c r="I213" s="255"/>
    </row>
    <row r="214" spans="1:14" ht="6.75" customHeight="1" x14ac:dyDescent="0.2">
      <c r="A214" s="285"/>
      <c r="B214" s="286"/>
      <c r="C214" s="254"/>
      <c r="D214" s="254"/>
      <c r="E214" s="254"/>
      <c r="F214" s="254"/>
      <c r="G214" s="287"/>
      <c r="H214" s="288"/>
      <c r="I214" s="255"/>
    </row>
    <row r="215" spans="1:14" ht="10.5" customHeight="1" x14ac:dyDescent="0.2">
      <c r="A215" s="285">
        <v>15</v>
      </c>
      <c r="B215" s="286" t="s">
        <v>476</v>
      </c>
      <c r="C215" s="254"/>
      <c r="D215" s="254"/>
      <c r="E215" s="254"/>
      <c r="F215" s="254"/>
      <c r="G215" s="287"/>
      <c r="H215" s="288"/>
      <c r="I215" s="255"/>
    </row>
    <row r="216" spans="1:14" x14ac:dyDescent="0.2">
      <c r="A216" s="253"/>
      <c r="B216" s="254" t="s">
        <v>477</v>
      </c>
      <c r="C216" s="254"/>
      <c r="D216" s="254"/>
      <c r="E216" s="254"/>
      <c r="F216" s="254"/>
      <c r="G216" s="287"/>
      <c r="H216" s="288">
        <f>SUM(G218:G218)</f>
        <v>0</v>
      </c>
      <c r="I216" s="255"/>
    </row>
    <row r="217" spans="1:14" ht="5.25" customHeight="1" x14ac:dyDescent="0.2">
      <c r="A217" s="253"/>
      <c r="B217" s="254"/>
      <c r="C217" s="254"/>
      <c r="D217" s="254"/>
      <c r="E217" s="254"/>
      <c r="F217" s="254"/>
      <c r="G217" s="287"/>
      <c r="H217" s="288"/>
      <c r="I217" s="255"/>
    </row>
    <row r="218" spans="1:14" s="251" customFormat="1" ht="9.75" customHeight="1" x14ac:dyDescent="0.2">
      <c r="A218" s="253"/>
      <c r="B218" s="254"/>
      <c r="C218" s="254" t="s">
        <v>536</v>
      </c>
      <c r="D218" s="254"/>
      <c r="E218" s="254"/>
      <c r="F218" s="254"/>
      <c r="G218" s="287">
        <v>0</v>
      </c>
      <c r="H218" s="287"/>
      <c r="I218" s="255"/>
      <c r="K218" s="252"/>
      <c r="L218" s="252"/>
      <c r="M218" s="252"/>
      <c r="N218" s="252"/>
    </row>
    <row r="219" spans="1:14" s="251" customFormat="1" ht="3.75" customHeight="1" thickBot="1" x14ac:dyDescent="0.25">
      <c r="A219" s="253"/>
      <c r="B219" s="254"/>
      <c r="C219" s="254"/>
      <c r="D219" s="254"/>
      <c r="E219" s="254"/>
      <c r="F219" s="254"/>
      <c r="G219" s="298"/>
      <c r="H219" s="287"/>
      <c r="I219" s="255"/>
      <c r="K219" s="252"/>
      <c r="L219" s="252"/>
      <c r="M219" s="252"/>
      <c r="N219" s="252"/>
    </row>
    <row r="220" spans="1:14" s="251" customFormat="1" ht="5.25" customHeight="1" x14ac:dyDescent="0.2">
      <c r="A220" s="253"/>
      <c r="B220" s="254"/>
      <c r="C220" s="254"/>
      <c r="D220" s="254"/>
      <c r="E220" s="254"/>
      <c r="F220" s="254"/>
      <c r="G220" s="287"/>
      <c r="H220" s="287"/>
      <c r="I220" s="255"/>
      <c r="K220" s="252"/>
      <c r="L220" s="252"/>
      <c r="M220" s="252"/>
      <c r="N220" s="252"/>
    </row>
    <row r="221" spans="1:14" s="251" customFormat="1" ht="3.75" customHeight="1" x14ac:dyDescent="0.2">
      <c r="A221" s="253"/>
      <c r="B221" s="254"/>
      <c r="C221" s="254"/>
      <c r="D221" s="254"/>
      <c r="E221" s="254"/>
      <c r="F221" s="254"/>
      <c r="G221" s="287"/>
      <c r="H221" s="287"/>
      <c r="I221" s="255"/>
      <c r="K221" s="252"/>
      <c r="L221" s="252"/>
      <c r="M221" s="252"/>
      <c r="N221" s="252"/>
    </row>
    <row r="222" spans="1:14" s="251" customFormat="1" ht="11.25" customHeight="1" x14ac:dyDescent="0.2">
      <c r="A222" s="285">
        <v>16</v>
      </c>
      <c r="B222" s="286" t="s">
        <v>478</v>
      </c>
      <c r="C222" s="254"/>
      <c r="D222" s="254"/>
      <c r="E222" s="254"/>
      <c r="F222" s="254"/>
      <c r="G222" s="287"/>
      <c r="H222" s="288">
        <f>G223</f>
        <v>0</v>
      </c>
      <c r="I222" s="255"/>
      <c r="K222" s="252"/>
      <c r="L222" s="252"/>
      <c r="M222" s="252"/>
      <c r="N222" s="252"/>
    </row>
    <row r="223" spans="1:14" s="251" customFormat="1" ht="12" customHeight="1" x14ac:dyDescent="0.2">
      <c r="A223" s="253"/>
      <c r="B223" s="254"/>
      <c r="C223" s="254" t="s">
        <v>479</v>
      </c>
      <c r="D223" s="254"/>
      <c r="E223" s="254"/>
      <c r="F223" s="254"/>
      <c r="G223" s="287">
        <v>0</v>
      </c>
      <c r="H223" s="287"/>
      <c r="I223" s="255"/>
      <c r="K223" s="252"/>
      <c r="L223" s="252"/>
      <c r="M223" s="252"/>
      <c r="N223" s="252"/>
    </row>
    <row r="224" spans="1:14" s="251" customFormat="1" ht="3.75" customHeight="1" thickBot="1" x14ac:dyDescent="0.25">
      <c r="A224" s="253"/>
      <c r="B224" s="254"/>
      <c r="C224" s="254"/>
      <c r="D224" s="254"/>
      <c r="E224" s="254"/>
      <c r="F224" s="254"/>
      <c r="G224" s="298"/>
      <c r="H224" s="287"/>
      <c r="I224" s="255"/>
      <c r="K224" s="252"/>
      <c r="L224" s="252"/>
      <c r="M224" s="252"/>
      <c r="N224" s="252"/>
    </row>
    <row r="225" spans="1:14" s="251" customFormat="1" ht="9.75" customHeight="1" x14ac:dyDescent="0.2">
      <c r="A225" s="253"/>
      <c r="B225" s="254"/>
      <c r="C225" s="254"/>
      <c r="D225" s="254"/>
      <c r="E225" s="254"/>
      <c r="F225" s="254"/>
      <c r="G225" s="287"/>
      <c r="H225" s="287"/>
      <c r="I225" s="255"/>
      <c r="K225" s="252"/>
      <c r="L225" s="252"/>
      <c r="M225" s="252"/>
      <c r="N225" s="252"/>
    </row>
    <row r="226" spans="1:14" s="251" customFormat="1" ht="9.75" customHeight="1" x14ac:dyDescent="0.2">
      <c r="A226" s="285">
        <v>17</v>
      </c>
      <c r="B226" s="286" t="s">
        <v>480</v>
      </c>
      <c r="C226" s="254"/>
      <c r="D226" s="254"/>
      <c r="E226" s="254"/>
      <c r="F226" s="254"/>
      <c r="G226" s="254"/>
      <c r="H226" s="326">
        <v>0</v>
      </c>
      <c r="I226" s="255"/>
      <c r="K226" s="252"/>
      <c r="L226" s="252"/>
      <c r="M226" s="252"/>
      <c r="N226" s="252"/>
    </row>
    <row r="227" spans="1:14" s="251" customFormat="1" ht="9.75" customHeight="1" x14ac:dyDescent="0.2">
      <c r="A227" s="253"/>
      <c r="B227" s="254"/>
      <c r="C227" s="254"/>
      <c r="D227" s="254"/>
      <c r="E227" s="254"/>
      <c r="F227" s="254"/>
      <c r="G227" s="287"/>
      <c r="H227" s="287"/>
      <c r="I227" s="255"/>
      <c r="K227" s="252"/>
      <c r="L227" s="252"/>
      <c r="M227" s="252"/>
      <c r="N227" s="252"/>
    </row>
    <row r="228" spans="1:14" s="251" customFormat="1" ht="6.75" customHeight="1" x14ac:dyDescent="0.2">
      <c r="A228" s="253"/>
      <c r="B228" s="254"/>
      <c r="C228" s="254"/>
      <c r="D228" s="254"/>
      <c r="E228" s="254"/>
      <c r="F228" s="254"/>
      <c r="G228" s="287"/>
      <c r="H228" s="287"/>
      <c r="I228" s="255"/>
      <c r="K228" s="252"/>
      <c r="L228" s="252"/>
      <c r="M228" s="252"/>
      <c r="N228" s="252"/>
    </row>
    <row r="229" spans="1:14" s="251" customFormat="1" ht="10.5" customHeight="1" x14ac:dyDescent="0.2">
      <c r="A229" s="285">
        <v>18</v>
      </c>
      <c r="B229" s="286" t="s">
        <v>481</v>
      </c>
      <c r="C229" s="254"/>
      <c r="D229" s="254"/>
      <c r="E229" s="254"/>
      <c r="F229" s="254"/>
      <c r="G229" s="287"/>
      <c r="H229" s="326">
        <f>SUM(G232:G247)</f>
        <v>721554.83000000007</v>
      </c>
      <c r="I229" s="255"/>
      <c r="K229" s="252"/>
      <c r="L229" s="252"/>
      <c r="M229" s="252"/>
      <c r="N229" s="252"/>
    </row>
    <row r="230" spans="1:14" s="251" customFormat="1" ht="9.75" customHeight="1" x14ac:dyDescent="0.2">
      <c r="A230" s="253"/>
      <c r="B230" s="254" t="s">
        <v>482</v>
      </c>
      <c r="C230" s="254"/>
      <c r="D230" s="254"/>
      <c r="E230" s="254"/>
      <c r="F230" s="254"/>
      <c r="G230" s="287"/>
      <c r="H230" s="287"/>
      <c r="I230" s="255"/>
      <c r="K230" s="252"/>
      <c r="L230" s="252"/>
      <c r="M230" s="252"/>
      <c r="N230" s="252"/>
    </row>
    <row r="231" spans="1:14" s="251" customFormat="1" ht="4.5" customHeight="1" x14ac:dyDescent="0.2">
      <c r="A231" s="253"/>
      <c r="B231" s="254"/>
      <c r="C231" s="254"/>
      <c r="D231" s="254"/>
      <c r="E231" s="254"/>
      <c r="F231" s="254"/>
      <c r="G231" s="287"/>
      <c r="H231" s="287"/>
      <c r="I231" s="255"/>
      <c r="K231" s="252"/>
      <c r="L231" s="252"/>
      <c r="M231" s="252"/>
      <c r="N231" s="252"/>
    </row>
    <row r="232" spans="1:14" s="251" customFormat="1" ht="9.75" customHeight="1" x14ac:dyDescent="0.2">
      <c r="A232" s="253"/>
      <c r="B232" s="254"/>
      <c r="C232" s="254" t="s">
        <v>527</v>
      </c>
      <c r="D232" s="254"/>
      <c r="E232" s="254"/>
      <c r="F232" s="254"/>
      <c r="G232" s="287">
        <v>0</v>
      </c>
      <c r="H232" s="287"/>
      <c r="I232" s="255"/>
      <c r="K232" s="252"/>
      <c r="L232" s="252"/>
      <c r="M232" s="252"/>
      <c r="N232" s="252"/>
    </row>
    <row r="233" spans="1:14" s="251" customFormat="1" ht="9.75" customHeight="1" x14ac:dyDescent="0.2">
      <c r="A233" s="253"/>
      <c r="B233" s="254"/>
      <c r="C233" s="254" t="s">
        <v>483</v>
      </c>
      <c r="D233" s="254"/>
      <c r="E233" s="254"/>
      <c r="F233" s="254"/>
      <c r="G233" s="327">
        <v>348582.36</v>
      </c>
      <c r="H233" s="287"/>
      <c r="I233" s="255"/>
      <c r="K233" s="252"/>
      <c r="L233" s="252"/>
      <c r="M233" s="252"/>
      <c r="N233" s="252"/>
    </row>
    <row r="234" spans="1:14" s="251" customFormat="1" ht="9.75" customHeight="1" x14ac:dyDescent="0.2">
      <c r="A234" s="253"/>
      <c r="B234" s="254"/>
      <c r="C234" s="254" t="s">
        <v>484</v>
      </c>
      <c r="D234" s="254"/>
      <c r="E234" s="254"/>
      <c r="F234" s="254"/>
      <c r="G234" s="327">
        <v>19437.12</v>
      </c>
      <c r="H234" s="287"/>
      <c r="I234" s="255"/>
      <c r="K234" s="252"/>
      <c r="L234" s="252"/>
      <c r="M234" s="252"/>
      <c r="N234" s="252"/>
    </row>
    <row r="235" spans="1:14" s="251" customFormat="1" ht="9.75" customHeight="1" x14ac:dyDescent="0.2">
      <c r="A235" s="253"/>
      <c r="B235" s="254"/>
      <c r="C235" s="290" t="s">
        <v>485</v>
      </c>
      <c r="D235" s="254"/>
      <c r="E235" s="254"/>
      <c r="F235" s="254"/>
      <c r="G235" s="329">
        <v>0</v>
      </c>
      <c r="H235" s="287"/>
      <c r="I235" s="255"/>
      <c r="K235" s="252"/>
      <c r="L235" s="252"/>
      <c r="M235" s="252"/>
      <c r="N235" s="252"/>
    </row>
    <row r="236" spans="1:14" s="251" customFormat="1" ht="9.75" customHeight="1" x14ac:dyDescent="0.2">
      <c r="A236" s="253"/>
      <c r="B236" s="254"/>
      <c r="C236" s="290" t="s">
        <v>486</v>
      </c>
      <c r="D236" s="254"/>
      <c r="E236" s="254"/>
      <c r="F236" s="254"/>
      <c r="G236" s="329">
        <v>0</v>
      </c>
      <c r="H236" s="287"/>
      <c r="I236" s="255"/>
      <c r="K236" s="252"/>
      <c r="L236" s="252"/>
      <c r="M236" s="252"/>
      <c r="N236" s="252"/>
    </row>
    <row r="237" spans="1:14" s="251" customFormat="1" ht="9.75" customHeight="1" x14ac:dyDescent="0.2">
      <c r="A237" s="253"/>
      <c r="B237" s="254"/>
      <c r="C237" s="290" t="s">
        <v>487</v>
      </c>
      <c r="D237" s="328"/>
      <c r="E237" s="328"/>
      <c r="F237" s="328"/>
      <c r="G237" s="329">
        <v>0</v>
      </c>
      <c r="H237" s="287"/>
      <c r="I237" s="255"/>
      <c r="K237" s="252"/>
      <c r="L237" s="252"/>
      <c r="M237" s="252"/>
      <c r="N237" s="252"/>
    </row>
    <row r="238" spans="1:14" s="251" customFormat="1" ht="9.75" customHeight="1" x14ac:dyDescent="0.2">
      <c r="A238" s="253"/>
      <c r="B238" s="254"/>
      <c r="C238" s="290" t="s">
        <v>488</v>
      </c>
      <c r="D238" s="328"/>
      <c r="E238" s="328"/>
      <c r="F238" s="328"/>
      <c r="G238" s="329">
        <v>12842.83</v>
      </c>
      <c r="H238" s="287"/>
      <c r="I238" s="255"/>
      <c r="K238" s="252"/>
      <c r="L238" s="252"/>
      <c r="M238" s="252"/>
      <c r="N238" s="252"/>
    </row>
    <row r="239" spans="1:14" s="251" customFormat="1" ht="9.75" customHeight="1" x14ac:dyDescent="0.2">
      <c r="A239" s="253"/>
      <c r="B239" s="254"/>
      <c r="C239" s="290" t="s">
        <v>489</v>
      </c>
      <c r="D239" s="328"/>
      <c r="E239" s="328"/>
      <c r="F239" s="328"/>
      <c r="G239" s="329">
        <v>76718.84</v>
      </c>
      <c r="H239" s="287"/>
      <c r="I239" s="255"/>
      <c r="K239" s="252"/>
      <c r="L239" s="252"/>
      <c r="M239" s="252"/>
      <c r="N239" s="252"/>
    </row>
    <row r="240" spans="1:14" s="251" customFormat="1" ht="9.75" customHeight="1" thickBot="1" x14ac:dyDescent="0.25">
      <c r="A240" s="302"/>
      <c r="B240" s="303"/>
      <c r="C240" s="338" t="s">
        <v>490</v>
      </c>
      <c r="D240" s="339"/>
      <c r="E240" s="339"/>
      <c r="F240" s="339"/>
      <c r="G240" s="340">
        <v>0</v>
      </c>
      <c r="H240" s="298"/>
      <c r="I240" s="304"/>
      <c r="K240" s="252"/>
      <c r="L240" s="252"/>
      <c r="M240" s="252"/>
      <c r="N240" s="252"/>
    </row>
    <row r="241" spans="1:14" s="251" customFormat="1" ht="9.75" customHeight="1" x14ac:dyDescent="0.2">
      <c r="A241" s="248"/>
      <c r="B241" s="249"/>
      <c r="C241" s="341" t="s">
        <v>491</v>
      </c>
      <c r="D241" s="342"/>
      <c r="E241" s="342"/>
      <c r="F241" s="342"/>
      <c r="G241" s="343">
        <v>0</v>
      </c>
      <c r="H241" s="305"/>
      <c r="I241" s="250"/>
      <c r="K241" s="252"/>
      <c r="L241" s="252"/>
      <c r="M241" s="252"/>
      <c r="N241" s="252"/>
    </row>
    <row r="242" spans="1:14" s="251" customFormat="1" ht="9.75" customHeight="1" x14ac:dyDescent="0.2">
      <c r="A242" s="253"/>
      <c r="B242" s="254"/>
      <c r="C242" s="290" t="s">
        <v>492</v>
      </c>
      <c r="D242" s="328"/>
      <c r="E242" s="328"/>
      <c r="F242" s="328"/>
      <c r="G242" s="329">
        <v>0</v>
      </c>
      <c r="H242" s="287"/>
      <c r="I242" s="255"/>
      <c r="K242" s="252"/>
      <c r="L242" s="252"/>
      <c r="M242" s="252"/>
      <c r="N242" s="252"/>
    </row>
    <row r="243" spans="1:14" s="251" customFormat="1" ht="9.75" customHeight="1" x14ac:dyDescent="0.2">
      <c r="A243" s="253"/>
      <c r="B243" s="254"/>
      <c r="C243" s="290" t="s">
        <v>493</v>
      </c>
      <c r="D243" s="328"/>
      <c r="E243" s="328"/>
      <c r="F243" s="328"/>
      <c r="G243" s="329">
        <v>0</v>
      </c>
      <c r="H243" s="287"/>
      <c r="I243" s="255"/>
      <c r="K243" s="252"/>
      <c r="L243" s="252"/>
      <c r="M243" s="252"/>
      <c r="N243" s="252"/>
    </row>
    <row r="244" spans="1:14" s="251" customFormat="1" ht="9.75" customHeight="1" x14ac:dyDescent="0.2">
      <c r="A244" s="253"/>
      <c r="B244" s="254"/>
      <c r="C244" s="290" t="s">
        <v>492</v>
      </c>
      <c r="D244" s="328"/>
      <c r="E244" s="328"/>
      <c r="F244" s="328"/>
      <c r="G244" s="329">
        <v>0</v>
      </c>
      <c r="H244" s="287"/>
      <c r="I244" s="255"/>
      <c r="K244" s="252"/>
      <c r="L244" s="252"/>
      <c r="M244" s="252"/>
      <c r="N244" s="252"/>
    </row>
    <row r="245" spans="1:14" s="251" customFormat="1" ht="9.75" customHeight="1" x14ac:dyDescent="0.2">
      <c r="A245" s="253"/>
      <c r="B245" s="254"/>
      <c r="C245" s="290" t="s">
        <v>494</v>
      </c>
      <c r="D245" s="328"/>
      <c r="E245" s="328"/>
      <c r="F245" s="328"/>
      <c r="G245" s="329">
        <v>0</v>
      </c>
      <c r="H245" s="287"/>
      <c r="I245" s="255"/>
      <c r="K245" s="252"/>
      <c r="L245" s="252"/>
      <c r="M245" s="252"/>
      <c r="N245" s="252"/>
    </row>
    <row r="246" spans="1:14" s="251" customFormat="1" ht="9.75" customHeight="1" x14ac:dyDescent="0.2">
      <c r="A246" s="253"/>
      <c r="B246" s="254"/>
      <c r="C246" s="290" t="s">
        <v>495</v>
      </c>
      <c r="D246" s="254"/>
      <c r="E246" s="254"/>
      <c r="F246" s="254"/>
      <c r="G246" s="329">
        <v>198439.24</v>
      </c>
      <c r="H246" s="287"/>
      <c r="I246" s="255"/>
      <c r="K246" s="252"/>
      <c r="L246" s="252"/>
      <c r="M246" s="252"/>
      <c r="N246" s="252"/>
    </row>
    <row r="247" spans="1:14" s="251" customFormat="1" ht="9.75" customHeight="1" x14ac:dyDescent="0.2">
      <c r="A247" s="253"/>
      <c r="B247" s="254"/>
      <c r="C247" s="290" t="s">
        <v>496</v>
      </c>
      <c r="D247" s="254"/>
      <c r="E247" s="254"/>
      <c r="F247" s="254"/>
      <c r="G247" s="329">
        <v>65534.44</v>
      </c>
      <c r="H247" s="287"/>
      <c r="I247" s="255"/>
      <c r="K247" s="252"/>
      <c r="L247" s="252"/>
      <c r="M247" s="252"/>
      <c r="N247" s="252"/>
    </row>
    <row r="248" spans="1:14" s="251" customFormat="1" ht="6" customHeight="1" thickBot="1" x14ac:dyDescent="0.25">
      <c r="A248" s="253"/>
      <c r="B248" s="254"/>
      <c r="C248" s="254"/>
      <c r="D248" s="254"/>
      <c r="E248" s="254"/>
      <c r="F248" s="254"/>
      <c r="G248" s="303"/>
      <c r="H248" s="254"/>
      <c r="I248" s="255"/>
      <c r="K248" s="252"/>
      <c r="L248" s="252"/>
      <c r="M248" s="252"/>
      <c r="N248" s="252"/>
    </row>
    <row r="249" spans="1:14" s="251" customFormat="1" ht="6" customHeight="1" x14ac:dyDescent="0.2">
      <c r="A249" s="253"/>
      <c r="B249" s="254"/>
      <c r="C249" s="254"/>
      <c r="D249" s="254"/>
      <c r="E249" s="254"/>
      <c r="F249" s="254"/>
      <c r="G249" s="254"/>
      <c r="H249" s="254"/>
      <c r="I249" s="255"/>
      <c r="K249" s="252"/>
      <c r="L249" s="252"/>
      <c r="M249" s="252"/>
      <c r="N249" s="252"/>
    </row>
    <row r="250" spans="1:14" s="251" customFormat="1" ht="6" customHeight="1" x14ac:dyDescent="0.2">
      <c r="A250" s="253"/>
      <c r="B250" s="254"/>
      <c r="C250" s="254"/>
      <c r="D250" s="254"/>
      <c r="E250" s="254"/>
      <c r="F250" s="254"/>
      <c r="G250" s="254"/>
      <c r="H250" s="254"/>
      <c r="I250" s="255"/>
      <c r="K250" s="252"/>
      <c r="L250" s="252"/>
      <c r="M250" s="252"/>
      <c r="N250" s="252"/>
    </row>
    <row r="251" spans="1:14" s="251" customFormat="1" ht="9.75" customHeight="1" x14ac:dyDescent="0.2">
      <c r="A251" s="285">
        <v>19</v>
      </c>
      <c r="B251" s="286" t="s">
        <v>497</v>
      </c>
      <c r="C251" s="254"/>
      <c r="D251" s="254"/>
      <c r="E251" s="254"/>
      <c r="F251" s="254"/>
      <c r="G251" s="287"/>
      <c r="H251" s="326">
        <f>SUM(G254:G264)</f>
        <v>1183703.1599999999</v>
      </c>
      <c r="I251" s="255"/>
      <c r="K251" s="252"/>
      <c r="L251" s="252"/>
      <c r="M251" s="252"/>
      <c r="N251" s="252"/>
    </row>
    <row r="252" spans="1:14" s="251" customFormat="1" ht="9.75" customHeight="1" x14ac:dyDescent="0.2">
      <c r="A252" s="253"/>
      <c r="B252" s="254" t="s">
        <v>482</v>
      </c>
      <c r="C252" s="254"/>
      <c r="D252" s="254"/>
      <c r="E252" s="254"/>
      <c r="F252" s="254"/>
      <c r="G252" s="287"/>
      <c r="H252" s="287"/>
      <c r="I252" s="255"/>
      <c r="K252" s="252"/>
      <c r="L252" s="252"/>
      <c r="M252" s="252"/>
      <c r="N252" s="252"/>
    </row>
    <row r="253" spans="1:14" s="251" customFormat="1" ht="9.75" customHeight="1" x14ac:dyDescent="0.2">
      <c r="A253" s="253"/>
      <c r="B253" s="254"/>
      <c r="C253" s="254"/>
      <c r="D253" s="254"/>
      <c r="E253" s="254"/>
      <c r="F253" s="254"/>
      <c r="G253" s="287"/>
      <c r="H253" s="287"/>
      <c r="I253" s="255"/>
      <c r="K253" s="252"/>
      <c r="L253" s="252"/>
      <c r="M253" s="252"/>
      <c r="N253" s="252"/>
    </row>
    <row r="254" spans="1:14" s="251" customFormat="1" ht="9.75" customHeight="1" x14ac:dyDescent="0.2">
      <c r="A254" s="253"/>
      <c r="B254" s="254"/>
      <c r="C254" s="254" t="s">
        <v>539</v>
      </c>
      <c r="D254" s="254"/>
      <c r="E254" s="254"/>
      <c r="F254" s="254"/>
      <c r="G254" s="327">
        <v>0</v>
      </c>
      <c r="H254" s="287"/>
      <c r="I254" s="255"/>
      <c r="K254" s="252"/>
      <c r="L254" s="252"/>
      <c r="M254" s="252"/>
      <c r="N254" s="252"/>
    </row>
    <row r="255" spans="1:14" s="251" customFormat="1" ht="9.75" customHeight="1" x14ac:dyDescent="0.2">
      <c r="A255" s="253"/>
      <c r="B255" s="254"/>
      <c r="C255" s="254" t="s">
        <v>540</v>
      </c>
      <c r="D255" s="254"/>
      <c r="E255" s="254"/>
      <c r="F255" s="254"/>
      <c r="G255" s="327">
        <v>0</v>
      </c>
      <c r="H255" s="287"/>
      <c r="I255" s="255"/>
      <c r="K255" s="252"/>
      <c r="L255" s="252"/>
      <c r="M255" s="252"/>
      <c r="N255" s="252"/>
    </row>
    <row r="256" spans="1:14" s="251" customFormat="1" ht="9.75" customHeight="1" x14ac:dyDescent="0.2">
      <c r="A256" s="253"/>
      <c r="B256" s="254"/>
      <c r="C256" s="254" t="s">
        <v>531</v>
      </c>
      <c r="D256" s="254"/>
      <c r="E256" s="254"/>
      <c r="F256" s="254"/>
      <c r="G256" s="327">
        <v>0</v>
      </c>
      <c r="H256" s="287"/>
      <c r="I256" s="255"/>
      <c r="K256" s="252"/>
      <c r="L256" s="252"/>
      <c r="M256" s="252"/>
      <c r="N256" s="252"/>
    </row>
    <row r="257" spans="1:14" s="251" customFormat="1" ht="9.75" customHeight="1" x14ac:dyDescent="0.2">
      <c r="A257" s="253"/>
      <c r="B257" s="254"/>
      <c r="C257" s="290" t="s">
        <v>498</v>
      </c>
      <c r="D257" s="328"/>
      <c r="E257" s="328"/>
      <c r="F257" s="328"/>
      <c r="G257" s="329">
        <v>206547.04</v>
      </c>
      <c r="H257" s="287"/>
      <c r="I257" s="255"/>
      <c r="K257" s="252"/>
      <c r="L257" s="252"/>
      <c r="M257" s="252"/>
      <c r="N257" s="252"/>
    </row>
    <row r="258" spans="1:14" s="251" customFormat="1" ht="9.75" customHeight="1" x14ac:dyDescent="0.2">
      <c r="A258" s="253"/>
      <c r="B258" s="254"/>
      <c r="C258" s="290" t="s">
        <v>499</v>
      </c>
      <c r="D258" s="328"/>
      <c r="E258" s="328"/>
      <c r="F258" s="328"/>
      <c r="G258" s="329">
        <v>192450.55</v>
      </c>
      <c r="H258" s="287"/>
      <c r="I258" s="255"/>
      <c r="K258" s="252"/>
      <c r="L258" s="252"/>
      <c r="M258" s="252"/>
      <c r="N258" s="252"/>
    </row>
    <row r="259" spans="1:14" s="251" customFormat="1" ht="9.75" customHeight="1" x14ac:dyDescent="0.2">
      <c r="A259" s="253"/>
      <c r="B259" s="254"/>
      <c r="C259" s="290" t="s">
        <v>500</v>
      </c>
      <c r="D259" s="328"/>
      <c r="E259" s="328"/>
      <c r="F259" s="328"/>
      <c r="G259" s="329">
        <v>23425.78</v>
      </c>
      <c r="H259" s="287"/>
      <c r="I259" s="255"/>
      <c r="K259" s="252"/>
      <c r="L259" s="252"/>
      <c r="M259" s="252"/>
      <c r="N259" s="252"/>
    </row>
    <row r="260" spans="1:14" s="251" customFormat="1" ht="9.75" customHeight="1" x14ac:dyDescent="0.2">
      <c r="A260" s="253"/>
      <c r="B260" s="254"/>
      <c r="C260" s="290" t="s">
        <v>501</v>
      </c>
      <c r="D260" s="328"/>
      <c r="E260" s="328"/>
      <c r="F260" s="328"/>
      <c r="G260" s="329">
        <v>504961.77</v>
      </c>
      <c r="H260" s="287"/>
      <c r="I260" s="255"/>
      <c r="K260" s="252"/>
      <c r="L260" s="252"/>
      <c r="M260" s="252"/>
      <c r="N260" s="252"/>
    </row>
    <row r="261" spans="1:14" s="251" customFormat="1" ht="9.75" customHeight="1" x14ac:dyDescent="0.2">
      <c r="A261" s="253"/>
      <c r="B261" s="254"/>
      <c r="C261" s="290" t="s">
        <v>502</v>
      </c>
      <c r="D261" s="328"/>
      <c r="E261" s="328"/>
      <c r="F261" s="328"/>
      <c r="G261" s="329">
        <v>138075.48000000001</v>
      </c>
      <c r="H261" s="287"/>
      <c r="I261" s="255"/>
      <c r="K261" s="252"/>
      <c r="L261" s="252"/>
      <c r="M261" s="252"/>
      <c r="N261" s="252"/>
    </row>
    <row r="262" spans="1:14" s="251" customFormat="1" ht="9.75" customHeight="1" x14ac:dyDescent="0.2">
      <c r="A262" s="253"/>
      <c r="B262" s="254"/>
      <c r="C262" s="290" t="s">
        <v>503</v>
      </c>
      <c r="D262" s="328"/>
      <c r="E262" s="328"/>
      <c r="F262" s="328"/>
      <c r="G262" s="329">
        <v>83146.23</v>
      </c>
      <c r="H262" s="287"/>
      <c r="I262" s="255"/>
      <c r="K262" s="252"/>
      <c r="L262" s="252"/>
      <c r="M262" s="252"/>
      <c r="N262" s="252"/>
    </row>
    <row r="263" spans="1:14" s="251" customFormat="1" ht="9.75" customHeight="1" x14ac:dyDescent="0.2">
      <c r="A263" s="253"/>
      <c r="B263" s="254"/>
      <c r="C263" s="290" t="s">
        <v>504</v>
      </c>
      <c r="D263" s="328"/>
      <c r="E263" s="328"/>
      <c r="F263" s="328"/>
      <c r="G263" s="329">
        <v>5690.18</v>
      </c>
      <c r="H263" s="287"/>
      <c r="I263" s="255"/>
      <c r="K263" s="252"/>
      <c r="L263" s="252"/>
      <c r="M263" s="252"/>
      <c r="N263" s="252"/>
    </row>
    <row r="264" spans="1:14" s="251" customFormat="1" ht="9.75" customHeight="1" x14ac:dyDescent="0.2">
      <c r="A264" s="253"/>
      <c r="B264" s="254"/>
      <c r="C264" s="290" t="s">
        <v>505</v>
      </c>
      <c r="D264" s="328"/>
      <c r="E264" s="328"/>
      <c r="F264" s="328"/>
      <c r="G264" s="329">
        <v>29406.13</v>
      </c>
      <c r="H264" s="287"/>
      <c r="I264" s="255"/>
      <c r="K264" s="252"/>
      <c r="L264" s="252"/>
      <c r="M264" s="252"/>
      <c r="N264" s="252"/>
    </row>
    <row r="265" spans="1:14" s="251" customFormat="1" ht="6" customHeight="1" thickBot="1" x14ac:dyDescent="0.25">
      <c r="A265" s="253"/>
      <c r="B265" s="254"/>
      <c r="C265" s="254"/>
      <c r="D265" s="254"/>
      <c r="E265" s="254"/>
      <c r="F265" s="254"/>
      <c r="G265" s="303"/>
      <c r="H265" s="254"/>
      <c r="I265" s="255"/>
      <c r="K265" s="252"/>
      <c r="L265" s="252"/>
      <c r="M265" s="252"/>
      <c r="N265" s="252"/>
    </row>
    <row r="266" spans="1:14" s="251" customFormat="1" ht="9.75" customHeight="1" x14ac:dyDescent="0.2">
      <c r="A266" s="253"/>
      <c r="B266" s="254"/>
      <c r="C266" s="254"/>
      <c r="D266" s="254"/>
      <c r="E266" s="254"/>
      <c r="F266" s="254"/>
      <c r="G266" s="254"/>
      <c r="H266" s="254"/>
      <c r="I266" s="255"/>
      <c r="K266" s="252"/>
      <c r="L266" s="252"/>
      <c r="M266" s="252"/>
      <c r="N266" s="252"/>
    </row>
    <row r="267" spans="1:14" ht="11.25" customHeight="1" x14ac:dyDescent="0.2">
      <c r="A267" s="285">
        <v>20</v>
      </c>
      <c r="B267" s="286" t="s">
        <v>447</v>
      </c>
      <c r="C267" s="254"/>
      <c r="D267" s="254"/>
      <c r="E267" s="254"/>
      <c r="F267" s="254"/>
      <c r="G267" s="254"/>
      <c r="H267" s="288">
        <f>SUM(G270:G273)</f>
        <v>34230</v>
      </c>
      <c r="I267" s="255"/>
    </row>
    <row r="268" spans="1:14" ht="11.25" customHeight="1" x14ac:dyDescent="0.2">
      <c r="A268" s="253"/>
      <c r="B268" s="254" t="s">
        <v>448</v>
      </c>
      <c r="C268" s="254"/>
      <c r="D268" s="254"/>
      <c r="E268" s="254"/>
      <c r="F268" s="254"/>
      <c r="G268" s="254"/>
      <c r="H268" s="254"/>
      <c r="I268" s="255"/>
    </row>
    <row r="269" spans="1:14" ht="11.25" customHeight="1" x14ac:dyDescent="0.2">
      <c r="A269" s="253"/>
      <c r="B269" s="254"/>
      <c r="C269" s="254" t="s">
        <v>506</v>
      </c>
      <c r="D269" s="254"/>
      <c r="E269" s="254"/>
      <c r="F269" s="254"/>
      <c r="G269" s="329"/>
      <c r="H269" s="254"/>
      <c r="I269" s="255"/>
    </row>
    <row r="270" spans="1:14" ht="11.25" customHeight="1" x14ac:dyDescent="0.2">
      <c r="A270" s="253"/>
      <c r="B270" s="254"/>
      <c r="C270" s="254"/>
      <c r="D270" s="254" t="s">
        <v>507</v>
      </c>
      <c r="E270" s="254"/>
      <c r="F270" s="254"/>
      <c r="G270" s="329">
        <v>9500</v>
      </c>
      <c r="H270" s="254"/>
      <c r="I270" s="255"/>
    </row>
    <row r="271" spans="1:14" ht="11.25" customHeight="1" x14ac:dyDescent="0.2">
      <c r="A271" s="253"/>
      <c r="B271" s="254"/>
      <c r="C271" s="254"/>
      <c r="D271" s="254" t="s">
        <v>508</v>
      </c>
      <c r="E271" s="254"/>
      <c r="F271" s="254"/>
      <c r="G271" s="329">
        <v>1000</v>
      </c>
      <c r="H271" s="254"/>
      <c r="I271" s="255"/>
    </row>
    <row r="272" spans="1:14" ht="11.25" customHeight="1" x14ac:dyDescent="0.2">
      <c r="A272" s="253"/>
      <c r="B272" s="254"/>
      <c r="C272" s="254"/>
      <c r="D272" s="254" t="s">
        <v>509</v>
      </c>
      <c r="E272" s="254"/>
      <c r="F272" s="254"/>
      <c r="G272" s="329">
        <v>11865</v>
      </c>
      <c r="H272" s="254"/>
      <c r="I272" s="255"/>
    </row>
    <row r="273" spans="1:11" ht="11.25" customHeight="1" x14ac:dyDescent="0.2">
      <c r="A273" s="253"/>
      <c r="B273" s="254"/>
      <c r="C273" s="254"/>
      <c r="D273" s="254" t="s">
        <v>535</v>
      </c>
      <c r="E273" s="254"/>
      <c r="F273" s="254"/>
      <c r="G273" s="329">
        <v>11865</v>
      </c>
      <c r="H273" s="254"/>
      <c r="I273" s="255"/>
    </row>
    <row r="274" spans="1:11" ht="6" customHeight="1" thickBot="1" x14ac:dyDescent="0.25">
      <c r="A274" s="253"/>
      <c r="B274" s="254"/>
      <c r="C274" s="254"/>
      <c r="D274" s="254"/>
      <c r="E274" s="254"/>
      <c r="F274" s="254"/>
      <c r="G274" s="303"/>
      <c r="H274" s="254"/>
      <c r="I274" s="255"/>
    </row>
    <row r="275" spans="1:11" ht="11.25" customHeight="1" x14ac:dyDescent="0.2">
      <c r="A275" s="253"/>
      <c r="B275" s="254"/>
      <c r="C275" s="254"/>
      <c r="D275" s="254"/>
      <c r="E275" s="254"/>
      <c r="F275" s="254"/>
      <c r="G275" s="254"/>
      <c r="H275" s="254"/>
      <c r="I275" s="255"/>
    </row>
    <row r="276" spans="1:11" ht="11.25" customHeight="1" x14ac:dyDescent="0.2">
      <c r="A276" s="285">
        <v>21</v>
      </c>
      <c r="B276" s="286" t="s">
        <v>21</v>
      </c>
      <c r="C276" s="254"/>
      <c r="D276" s="254"/>
      <c r="E276" s="254"/>
      <c r="F276" s="254"/>
      <c r="G276" s="254"/>
      <c r="H276" s="288">
        <v>0</v>
      </c>
      <c r="I276" s="255"/>
    </row>
    <row r="277" spans="1:11" ht="11.25" customHeight="1" x14ac:dyDescent="0.2">
      <c r="A277" s="285"/>
      <c r="B277" s="286"/>
      <c r="C277" s="254"/>
      <c r="D277" s="254"/>
      <c r="E277" s="254"/>
      <c r="F277" s="254"/>
      <c r="G277" s="254"/>
      <c r="H277" s="254"/>
      <c r="I277" s="255"/>
    </row>
    <row r="278" spans="1:11" ht="6" customHeight="1" x14ac:dyDescent="0.2">
      <c r="A278" s="253"/>
      <c r="B278" s="254"/>
      <c r="C278" s="254"/>
      <c r="D278" s="254"/>
      <c r="E278" s="254"/>
      <c r="F278" s="254"/>
      <c r="G278" s="254"/>
      <c r="H278" s="254"/>
      <c r="I278" s="255"/>
    </row>
    <row r="279" spans="1:11" ht="6" customHeight="1" x14ac:dyDescent="0.2">
      <c r="A279" s="253"/>
      <c r="B279" s="254"/>
      <c r="C279" s="254"/>
      <c r="D279" s="254"/>
      <c r="E279" s="254"/>
      <c r="F279" s="254"/>
      <c r="G279" s="254"/>
      <c r="H279" s="254"/>
      <c r="I279" s="255"/>
    </row>
    <row r="280" spans="1:11" ht="9.75" customHeight="1" x14ac:dyDescent="0.2">
      <c r="A280" s="285">
        <v>22</v>
      </c>
      <c r="B280" s="286" t="s">
        <v>22</v>
      </c>
      <c r="C280" s="254"/>
      <c r="D280" s="254"/>
      <c r="E280" s="254"/>
      <c r="F280" s="254"/>
      <c r="G280" s="254"/>
      <c r="H280" s="288">
        <f>SUM(G282:G283)</f>
        <v>1536114.8499999999</v>
      </c>
      <c r="I280" s="255"/>
    </row>
    <row r="281" spans="1:11" ht="9.75" customHeight="1" x14ac:dyDescent="0.2">
      <c r="A281" s="253"/>
      <c r="B281" s="254"/>
      <c r="C281" s="254"/>
      <c r="D281" s="254"/>
      <c r="E281" s="254"/>
      <c r="F281" s="254"/>
      <c r="G281" s="254"/>
      <c r="H281" s="254"/>
      <c r="I281" s="255"/>
    </row>
    <row r="282" spans="1:11" ht="9.75" customHeight="1" x14ac:dyDescent="0.2">
      <c r="A282" s="253"/>
      <c r="B282" s="254"/>
      <c r="C282" s="254" t="s">
        <v>510</v>
      </c>
      <c r="D282" s="254"/>
      <c r="E282" s="254"/>
      <c r="F282" s="254"/>
      <c r="G282" s="329">
        <v>46198.7</v>
      </c>
      <c r="H282" s="254"/>
      <c r="I282" s="255"/>
    </row>
    <row r="283" spans="1:11" ht="9.75" customHeight="1" x14ac:dyDescent="0.2">
      <c r="A283" s="253"/>
      <c r="B283" s="254"/>
      <c r="C283" s="254" t="s">
        <v>511</v>
      </c>
      <c r="D283" s="254"/>
      <c r="E283" s="254"/>
      <c r="F283" s="254"/>
      <c r="G283" s="329">
        <v>1489916.15</v>
      </c>
      <c r="H283" s="254"/>
      <c r="I283" s="255"/>
    </row>
    <row r="284" spans="1:11" ht="6" customHeight="1" thickBot="1" x14ac:dyDescent="0.25">
      <c r="A284" s="253"/>
      <c r="B284" s="254"/>
      <c r="C284" s="254"/>
      <c r="D284" s="254"/>
      <c r="E284" s="254"/>
      <c r="F284" s="254"/>
      <c r="G284" s="303"/>
      <c r="H284" s="254"/>
      <c r="I284" s="255"/>
    </row>
    <row r="285" spans="1:11" ht="6" customHeight="1" x14ac:dyDescent="0.2">
      <c r="A285" s="253"/>
      <c r="B285" s="254"/>
      <c r="C285" s="254"/>
      <c r="D285" s="254"/>
      <c r="E285" s="254"/>
      <c r="F285" s="254"/>
      <c r="G285" s="254"/>
      <c r="H285" s="254"/>
      <c r="I285" s="255"/>
    </row>
    <row r="286" spans="1:11" x14ac:dyDescent="0.2">
      <c r="A286" s="285">
        <v>23</v>
      </c>
      <c r="B286" s="286" t="s">
        <v>512</v>
      </c>
      <c r="C286" s="254"/>
      <c r="D286" s="254"/>
      <c r="E286" s="254"/>
      <c r="F286" s="254"/>
      <c r="G286" s="287"/>
      <c r="H286" s="288"/>
      <c r="I286" s="255"/>
    </row>
    <row r="287" spans="1:11" x14ac:dyDescent="0.2">
      <c r="A287" s="253"/>
      <c r="B287" s="267" t="s">
        <v>513</v>
      </c>
      <c r="C287" s="282"/>
      <c r="D287" s="282"/>
      <c r="E287" s="282"/>
      <c r="F287" s="261"/>
      <c r="G287" s="313"/>
      <c r="H287" s="313"/>
      <c r="I287" s="262"/>
      <c r="J287" s="312"/>
      <c r="K287" s="317"/>
    </row>
    <row r="288" spans="1:11" x14ac:dyDescent="0.2">
      <c r="A288" s="253"/>
      <c r="B288" s="267" t="s">
        <v>514</v>
      </c>
      <c r="C288" s="282"/>
      <c r="D288" s="261"/>
      <c r="E288" s="282"/>
      <c r="F288" s="282"/>
      <c r="G288" s="313"/>
      <c r="H288" s="288">
        <f>SUM(G290:G295)</f>
        <v>143489982.13</v>
      </c>
      <c r="I288" s="262"/>
      <c r="J288" s="330"/>
      <c r="K288" s="331"/>
    </row>
    <row r="289" spans="1:11" ht="3" customHeight="1" x14ac:dyDescent="0.2">
      <c r="A289" s="253"/>
      <c r="B289" s="267"/>
      <c r="C289" s="261"/>
      <c r="D289" s="261"/>
      <c r="E289" s="282"/>
      <c r="F289" s="282"/>
      <c r="G289" s="313"/>
      <c r="H289" s="288"/>
      <c r="I289" s="262"/>
      <c r="J289" s="330"/>
      <c r="K289" s="331"/>
    </row>
    <row r="290" spans="1:11" ht="11.25" customHeight="1" x14ac:dyDescent="0.2">
      <c r="A290" s="253"/>
      <c r="B290" s="261"/>
      <c r="C290" s="267" t="s">
        <v>515</v>
      </c>
      <c r="D290" s="282"/>
      <c r="E290" s="282"/>
      <c r="F290" s="282"/>
      <c r="G290" s="332">
        <v>106874852.94</v>
      </c>
      <c r="H290" s="313"/>
      <c r="I290" s="262"/>
      <c r="J290" s="330"/>
      <c r="K290" s="331"/>
    </row>
    <row r="291" spans="1:11" ht="11.25" customHeight="1" x14ac:dyDescent="0.2">
      <c r="A291" s="253"/>
      <c r="B291" s="261"/>
      <c r="C291" s="267" t="s">
        <v>516</v>
      </c>
      <c r="D291" s="261"/>
      <c r="E291" s="282"/>
      <c r="F291" s="282"/>
      <c r="G291" s="332">
        <v>52952606.960000001</v>
      </c>
      <c r="H291" s="313"/>
      <c r="I291" s="262"/>
      <c r="J291" s="330"/>
      <c r="K291" s="331"/>
    </row>
    <row r="292" spans="1:11" ht="11.25" customHeight="1" x14ac:dyDescent="0.2">
      <c r="A292" s="253"/>
      <c r="B292" s="261"/>
      <c r="C292" s="267" t="s">
        <v>517</v>
      </c>
      <c r="D292" s="261"/>
      <c r="E292" s="282"/>
      <c r="F292" s="282"/>
      <c r="G292" s="332">
        <v>514577.91999999998</v>
      </c>
      <c r="H292" s="313"/>
      <c r="I292" s="262"/>
      <c r="J292" s="330"/>
      <c r="K292" s="331"/>
    </row>
    <row r="293" spans="1:11" ht="11.25" customHeight="1" x14ac:dyDescent="0.2">
      <c r="A293" s="253"/>
      <c r="B293" s="261"/>
      <c r="C293" s="267" t="s">
        <v>518</v>
      </c>
      <c r="D293" s="261"/>
      <c r="E293" s="282"/>
      <c r="F293" s="282"/>
      <c r="G293" s="332">
        <v>-17046989.760000002</v>
      </c>
      <c r="H293" s="313"/>
      <c r="I293" s="262"/>
      <c r="J293" s="330"/>
      <c r="K293" s="331"/>
    </row>
    <row r="294" spans="1:11" ht="11.25" customHeight="1" x14ac:dyDescent="0.2">
      <c r="A294" s="253"/>
      <c r="B294" s="261"/>
      <c r="C294" s="267" t="s">
        <v>519</v>
      </c>
      <c r="D294" s="261"/>
      <c r="E294" s="282"/>
      <c r="F294" s="282"/>
      <c r="G294" s="332">
        <v>194934.07</v>
      </c>
      <c r="H294" s="313"/>
      <c r="I294" s="262"/>
      <c r="J294" s="330"/>
      <c r="K294" s="331"/>
    </row>
    <row r="295" spans="1:11" ht="6" customHeight="1" thickBot="1" x14ac:dyDescent="0.25">
      <c r="A295" s="253"/>
      <c r="B295" s="261"/>
      <c r="C295" s="261"/>
      <c r="D295" s="261"/>
      <c r="E295" s="261"/>
      <c r="F295" s="261"/>
      <c r="G295" s="333"/>
      <c r="H295" s="313"/>
      <c r="I295" s="262"/>
      <c r="J295" s="312"/>
      <c r="K295" s="317"/>
    </row>
    <row r="296" spans="1:11" ht="7.5" customHeight="1" x14ac:dyDescent="0.2">
      <c r="A296" s="253"/>
      <c r="B296" s="261"/>
      <c r="C296" s="261"/>
      <c r="D296" s="261"/>
      <c r="E296" s="261"/>
      <c r="F296" s="261"/>
      <c r="G296" s="313"/>
      <c r="H296" s="313"/>
      <c r="I296" s="262"/>
      <c r="J296" s="312"/>
      <c r="K296" s="317"/>
    </row>
    <row r="297" spans="1:11" ht="11.25" customHeight="1" x14ac:dyDescent="0.2">
      <c r="A297" s="285"/>
      <c r="B297" s="286"/>
      <c r="C297" s="254"/>
      <c r="D297" s="254"/>
      <c r="E297" s="254"/>
      <c r="F297" s="254"/>
      <c r="G297" s="287"/>
      <c r="H297" s="288"/>
      <c r="I297" s="255"/>
    </row>
    <row r="298" spans="1:11" ht="7.5" customHeight="1" x14ac:dyDescent="0.2">
      <c r="A298" s="253"/>
      <c r="B298" s="254"/>
      <c r="C298" s="254"/>
      <c r="D298" s="254"/>
      <c r="E298" s="254"/>
      <c r="F298" s="254"/>
      <c r="G298" s="287"/>
      <c r="H298" s="288"/>
      <c r="I298" s="255"/>
    </row>
    <row r="299" spans="1:11" ht="7.5" customHeight="1" x14ac:dyDescent="0.2">
      <c r="A299" s="253"/>
      <c r="B299" s="254"/>
      <c r="C299" s="254"/>
      <c r="D299" s="254"/>
      <c r="E299" s="254"/>
      <c r="F299" s="254"/>
      <c r="G299" s="287"/>
      <c r="H299" s="288"/>
      <c r="I299" s="255"/>
    </row>
    <row r="300" spans="1:11" ht="7.5" customHeight="1" x14ac:dyDescent="0.2">
      <c r="A300" s="253"/>
      <c r="B300" s="254"/>
      <c r="C300" s="254"/>
      <c r="D300" s="254"/>
      <c r="E300" s="254"/>
      <c r="F300" s="254"/>
      <c r="G300" s="287"/>
      <c r="H300" s="288"/>
      <c r="I300" s="255"/>
    </row>
    <row r="301" spans="1:11" ht="7.5" customHeight="1" x14ac:dyDescent="0.2">
      <c r="A301" s="253"/>
      <c r="B301" s="254"/>
      <c r="C301" s="254"/>
      <c r="D301" s="254"/>
      <c r="E301" s="254"/>
      <c r="F301" s="254"/>
      <c r="G301" s="287"/>
      <c r="H301" s="288"/>
      <c r="I301" s="255"/>
    </row>
    <row r="302" spans="1:11" ht="7.5" customHeight="1" x14ac:dyDescent="0.2">
      <c r="A302" s="253"/>
      <c r="B302" s="254"/>
      <c r="C302" s="254"/>
      <c r="D302" s="254"/>
      <c r="E302" s="254"/>
      <c r="F302" s="254"/>
      <c r="G302" s="287"/>
      <c r="H302" s="288"/>
      <c r="I302" s="255"/>
    </row>
    <row r="303" spans="1:11" ht="7.5" customHeight="1" x14ac:dyDescent="0.2">
      <c r="A303" s="253"/>
      <c r="B303" s="254"/>
      <c r="C303" s="254"/>
      <c r="D303" s="254"/>
      <c r="E303" s="254"/>
      <c r="F303" s="254"/>
      <c r="G303" s="287"/>
      <c r="H303" s="288"/>
      <c r="I303" s="255"/>
    </row>
    <row r="304" spans="1:11" ht="7.5" customHeight="1" x14ac:dyDescent="0.2">
      <c r="A304" s="253"/>
      <c r="B304" s="254"/>
      <c r="C304" s="254"/>
      <c r="D304" s="254"/>
      <c r="E304" s="254"/>
      <c r="F304" s="254"/>
      <c r="G304" s="287"/>
      <c r="H304" s="288"/>
      <c r="I304" s="255"/>
    </row>
    <row r="305" spans="1:14" ht="11.25" customHeight="1" x14ac:dyDescent="0.2">
      <c r="A305" s="253"/>
      <c r="B305" s="254"/>
      <c r="C305" s="254"/>
      <c r="D305" s="254"/>
      <c r="E305" s="254"/>
      <c r="F305" s="254"/>
      <c r="G305" s="332"/>
      <c r="H305" s="287"/>
      <c r="I305" s="255"/>
    </row>
    <row r="306" spans="1:14" ht="11.25" customHeight="1" x14ac:dyDescent="0.2">
      <c r="A306" s="253"/>
      <c r="B306" s="254"/>
      <c r="C306" s="254"/>
      <c r="D306" s="254"/>
      <c r="E306" s="254"/>
      <c r="F306" s="254"/>
      <c r="G306" s="332"/>
      <c r="H306" s="287"/>
      <c r="I306" s="255"/>
    </row>
    <row r="307" spans="1:14" ht="6.75" customHeight="1" x14ac:dyDescent="0.2">
      <c r="A307" s="253"/>
      <c r="B307" s="254"/>
      <c r="C307" s="254"/>
      <c r="D307" s="254"/>
      <c r="E307" s="254"/>
      <c r="F307" s="254"/>
      <c r="G307" s="287"/>
      <c r="H307" s="287"/>
      <c r="I307" s="255"/>
    </row>
    <row r="308" spans="1:14" ht="12.75" customHeight="1" x14ac:dyDescent="0.2">
      <c r="A308" s="516" t="s">
        <v>520</v>
      </c>
      <c r="B308" s="517"/>
      <c r="C308" s="517"/>
      <c r="D308" s="517"/>
      <c r="E308" s="517"/>
      <c r="F308" s="334"/>
      <c r="G308" s="517" t="s">
        <v>533</v>
      </c>
      <c r="H308" s="517"/>
      <c r="I308" s="518"/>
    </row>
    <row r="309" spans="1:14" ht="9" customHeight="1" x14ac:dyDescent="0.2">
      <c r="A309" s="253"/>
      <c r="B309" s="257"/>
      <c r="C309" s="257"/>
      <c r="D309" s="254"/>
      <c r="E309" s="254"/>
      <c r="F309" s="254"/>
      <c r="G309" s="257"/>
      <c r="H309" s="257"/>
      <c r="I309" s="255"/>
    </row>
    <row r="310" spans="1:14" x14ac:dyDescent="0.2">
      <c r="A310" s="516" t="s">
        <v>521</v>
      </c>
      <c r="B310" s="517"/>
      <c r="C310" s="517"/>
      <c r="D310" s="517"/>
      <c r="E310" s="517"/>
      <c r="F310" s="334"/>
      <c r="G310" s="517" t="s">
        <v>522</v>
      </c>
      <c r="H310" s="517"/>
      <c r="I310" s="518"/>
    </row>
    <row r="311" spans="1:14" x14ac:dyDescent="0.2">
      <c r="A311" s="256"/>
      <c r="B311" s="257"/>
      <c r="C311" s="257"/>
      <c r="D311" s="257"/>
      <c r="E311" s="254"/>
      <c r="F311" s="257"/>
      <c r="G311" s="257"/>
      <c r="H311" s="257"/>
      <c r="I311" s="255"/>
    </row>
    <row r="312" spans="1:14" x14ac:dyDescent="0.2">
      <c r="A312" s="256"/>
      <c r="B312" s="257"/>
      <c r="C312" s="257"/>
      <c r="D312" s="508"/>
      <c r="E312" s="508"/>
      <c r="F312" s="508"/>
      <c r="G312" s="257"/>
      <c r="H312" s="257"/>
      <c r="I312" s="255"/>
      <c r="J312" s="327"/>
    </row>
    <row r="313" spans="1:14" x14ac:dyDescent="0.2">
      <c r="A313" s="256"/>
      <c r="B313" s="257"/>
      <c r="C313" s="257"/>
      <c r="D313" s="335"/>
      <c r="E313" s="335"/>
      <c r="F313" s="335"/>
      <c r="G313" s="257"/>
      <c r="H313" s="257"/>
      <c r="I313" s="255"/>
      <c r="J313" s="327"/>
    </row>
    <row r="314" spans="1:14" s="251" customFormat="1" ht="12" thickBot="1" x14ac:dyDescent="0.25">
      <c r="A314" s="302"/>
      <c r="B314" s="303"/>
      <c r="C314" s="303"/>
      <c r="D314" s="509"/>
      <c r="E314" s="509"/>
      <c r="F314" s="509"/>
      <c r="G314" s="303"/>
      <c r="H314" s="303"/>
      <c r="I314" s="304"/>
      <c r="K314" s="252"/>
      <c r="L314" s="252"/>
      <c r="M314" s="252"/>
      <c r="N314" s="252"/>
    </row>
    <row r="315" spans="1:14" s="251" customFormat="1" ht="12" thickBot="1" x14ac:dyDescent="0.25">
      <c r="A315" s="302"/>
      <c r="B315" s="303"/>
      <c r="C315" s="303"/>
      <c r="D315" s="303"/>
      <c r="E315" s="303"/>
      <c r="F315" s="303"/>
      <c r="G315" s="303"/>
      <c r="H315" s="303"/>
      <c r="I315" s="304"/>
      <c r="K315" s="252"/>
      <c r="L315" s="252"/>
      <c r="M315" s="252"/>
      <c r="N315" s="252"/>
    </row>
  </sheetData>
  <mergeCells count="9">
    <mergeCell ref="D312:F312"/>
    <mergeCell ref="D314:F314"/>
    <mergeCell ref="A4:I4"/>
    <mergeCell ref="A5:I5"/>
    <mergeCell ref="A7:I7"/>
    <mergeCell ref="A308:E308"/>
    <mergeCell ref="G308:I308"/>
    <mergeCell ref="A310:E310"/>
    <mergeCell ref="G310:I310"/>
  </mergeCells>
  <printOptions horizontalCentered="1"/>
  <pageMargins left="0.70866141732283472" right="0.70866141732283472" top="0.74803149606299213" bottom="0.74803149606299213" header="0.31496062992125984" footer="0.31496062992125984"/>
  <pageSetup scale="80" orientation="portrait" r:id="rId1"/>
  <rowBreaks count="3" manualBreakCount="3">
    <brk id="78" max="8" man="1"/>
    <brk id="151" max="8" man="1"/>
    <brk id="240" max="8" man="1"/>
  </rowBreak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showGridLines="0" tabSelected="1" zoomScale="110" zoomScaleNormal="110" workbookViewId="0">
      <selection activeCell="H29" sqref="H29"/>
    </sheetView>
  </sheetViews>
  <sheetFormatPr baseColWidth="10" defaultRowHeight="12.75" x14ac:dyDescent="0.2"/>
  <cols>
    <col min="1" max="1" width="49.28515625" style="34" customWidth="1"/>
    <col min="2" max="2" width="22.5703125" style="34" customWidth="1"/>
    <col min="3" max="3" width="48.85546875" style="34" customWidth="1"/>
    <col min="4" max="16384" width="11.42578125" style="34"/>
  </cols>
  <sheetData>
    <row r="1" spans="1:9" s="17" customFormat="1" x14ac:dyDescent="0.2"/>
    <row r="2" spans="1:9" s="17" customFormat="1" x14ac:dyDescent="0.2">
      <c r="A2" s="387" t="s">
        <v>277</v>
      </c>
      <c r="B2" s="387"/>
      <c r="C2" s="387"/>
    </row>
    <row r="3" spans="1:9" s="17" customFormat="1" ht="20.25" customHeight="1" x14ac:dyDescent="0.2">
      <c r="A3" s="387" t="s">
        <v>551</v>
      </c>
      <c r="B3" s="387"/>
      <c r="C3" s="387"/>
    </row>
    <row r="4" spans="1:9" s="17" customFormat="1" ht="15.75" customHeight="1" x14ac:dyDescent="0.2">
      <c r="A4" s="387"/>
      <c r="B4" s="387"/>
      <c r="C4" s="387"/>
    </row>
    <row r="5" spans="1:9" s="17" customFormat="1" ht="6.75" customHeight="1" x14ac:dyDescent="0.2">
      <c r="A5" s="18"/>
      <c r="B5" s="18"/>
      <c r="C5" s="18"/>
    </row>
    <row r="6" spans="1:9" s="17" customFormat="1" ht="14.25" customHeight="1" x14ac:dyDescent="0.2">
      <c r="A6" s="519" t="s">
        <v>523</v>
      </c>
      <c r="B6" s="519"/>
      <c r="C6" s="20"/>
      <c r="D6" s="20"/>
      <c r="E6" s="20"/>
      <c r="F6" s="20"/>
      <c r="G6" s="20"/>
      <c r="H6" s="20"/>
      <c r="I6" s="21"/>
    </row>
    <row r="7" spans="1:9" s="17" customFormat="1" ht="9.75" customHeight="1" thickBot="1" x14ac:dyDescent="0.25">
      <c r="A7" s="18"/>
      <c r="B7" s="18"/>
      <c r="C7" s="18"/>
    </row>
    <row r="8" spans="1:9" s="17" customFormat="1" x14ac:dyDescent="0.2">
      <c r="A8" s="520" t="s">
        <v>273</v>
      </c>
      <c r="B8" s="522" t="s">
        <v>274</v>
      </c>
      <c r="C8" s="523"/>
    </row>
    <row r="9" spans="1:9" s="17" customFormat="1" ht="13.5" thickBot="1" x14ac:dyDescent="0.25">
      <c r="A9" s="521"/>
      <c r="B9" s="233" t="s">
        <v>275</v>
      </c>
      <c r="C9" s="234" t="s">
        <v>276</v>
      </c>
    </row>
    <row r="10" spans="1:9" s="17" customFormat="1" x14ac:dyDescent="0.2">
      <c r="A10" s="235" t="s">
        <v>524</v>
      </c>
      <c r="B10" s="336" t="s">
        <v>525</v>
      </c>
      <c r="C10" s="237">
        <v>815010574</v>
      </c>
    </row>
    <row r="11" spans="1:9" s="17" customFormat="1" x14ac:dyDescent="0.2">
      <c r="A11" s="235" t="s">
        <v>524</v>
      </c>
      <c r="B11" s="236" t="s">
        <v>525</v>
      </c>
      <c r="C11" s="237">
        <v>1058962708</v>
      </c>
    </row>
    <row r="12" spans="1:9" s="17" customFormat="1" x14ac:dyDescent="0.2">
      <c r="A12" s="349" t="s">
        <v>524</v>
      </c>
      <c r="B12" s="236" t="s">
        <v>525</v>
      </c>
      <c r="C12" s="237">
        <v>1096250779</v>
      </c>
    </row>
    <row r="13" spans="1:9" s="17" customFormat="1" x14ac:dyDescent="0.2">
      <c r="A13" s="348"/>
      <c r="B13" s="236"/>
      <c r="C13" s="237"/>
    </row>
    <row r="14" spans="1:9" s="17" customFormat="1" x14ac:dyDescent="0.2">
      <c r="A14" s="348"/>
      <c r="B14" s="236"/>
      <c r="C14" s="237"/>
    </row>
    <row r="15" spans="1:9" s="17" customFormat="1" x14ac:dyDescent="0.2">
      <c r="A15" s="235"/>
      <c r="B15" s="236"/>
      <c r="C15" s="237"/>
    </row>
    <row r="16" spans="1:9" s="17" customFormat="1" x14ac:dyDescent="0.2">
      <c r="A16" s="235"/>
      <c r="B16" s="236"/>
      <c r="C16" s="237"/>
    </row>
    <row r="17" spans="1:3" s="17" customFormat="1" x14ac:dyDescent="0.2">
      <c r="A17" s="235"/>
      <c r="B17" s="236"/>
      <c r="C17" s="237"/>
    </row>
    <row r="18" spans="1:3" s="17" customFormat="1" x14ac:dyDescent="0.2">
      <c r="A18" s="235"/>
      <c r="B18" s="236"/>
      <c r="C18" s="237"/>
    </row>
    <row r="19" spans="1:3" s="17" customFormat="1" x14ac:dyDescent="0.2">
      <c r="A19" s="172"/>
      <c r="B19" s="173"/>
      <c r="C19" s="238"/>
    </row>
    <row r="20" spans="1:3" s="17" customFormat="1" ht="13.5" thickBot="1" x14ac:dyDescent="0.25">
      <c r="A20" s="163"/>
      <c r="B20" s="239"/>
      <c r="C20" s="240"/>
    </row>
    <row r="21" spans="1:3" s="17" customFormat="1" x14ac:dyDescent="0.2">
      <c r="A21" s="173"/>
      <c r="B21" s="173"/>
      <c r="C21" s="173"/>
    </row>
    <row r="22" spans="1:3" s="17" customFormat="1" x14ac:dyDescent="0.2">
      <c r="A22" s="16" t="s">
        <v>74</v>
      </c>
    </row>
    <row r="24" spans="1:3" x14ac:dyDescent="0.2">
      <c r="A24" s="17"/>
    </row>
    <row r="25" spans="1:3" x14ac:dyDescent="0.2">
      <c r="A25" s="17"/>
    </row>
    <row r="26" spans="1:3" x14ac:dyDescent="0.2">
      <c r="A26" s="17"/>
      <c r="C26" s="37"/>
    </row>
    <row r="27" spans="1:3" x14ac:dyDescent="0.2">
      <c r="A27" s="41"/>
      <c r="C27" s="39"/>
    </row>
    <row r="28" spans="1:3" ht="15" customHeight="1" x14ac:dyDescent="0.2">
      <c r="A28" s="346" t="s">
        <v>549</v>
      </c>
      <c r="C28" s="148" t="s">
        <v>550</v>
      </c>
    </row>
    <row r="29" spans="1:3" ht="15" customHeight="1" x14ac:dyDescent="0.2">
      <c r="A29" s="393" t="s">
        <v>547</v>
      </c>
      <c r="C29" s="393" t="s">
        <v>532</v>
      </c>
    </row>
    <row r="30" spans="1:3" x14ac:dyDescent="0.2">
      <c r="A30" s="393"/>
      <c r="C30" s="393"/>
    </row>
    <row r="31" spans="1:3" x14ac:dyDescent="0.2">
      <c r="A31" s="347"/>
    </row>
  </sheetData>
  <mergeCells count="8">
    <mergeCell ref="C29:C30"/>
    <mergeCell ref="A6:B6"/>
    <mergeCell ref="A2:C2"/>
    <mergeCell ref="A3:C3"/>
    <mergeCell ref="A4:C4"/>
    <mergeCell ref="A8:A9"/>
    <mergeCell ref="B8:C8"/>
    <mergeCell ref="A29:A30"/>
  </mergeCells>
  <printOptions horizontalCentered="1"/>
  <pageMargins left="0.70866141732283472" right="0.70866141732283472" top="0.74803149606299213" bottom="0.74803149606299213" header="0.31496062992125984" footer="0.31496062992125984"/>
  <pageSetup scale="85" orientation="landscape" r:id="rId1"/>
  <headerFooter>
    <oddFooter>&amp;R2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21"/>
  <sheetViews>
    <sheetView workbookViewId="0">
      <selection activeCell="A2" sqref="A2:E3"/>
    </sheetView>
  </sheetViews>
  <sheetFormatPr baseColWidth="10" defaultRowHeight="15" x14ac:dyDescent="0.25"/>
  <cols>
    <col min="4" max="5" width="11.42578125" style="7"/>
  </cols>
  <sheetData>
    <row r="2" spans="1:5" x14ac:dyDescent="0.25">
      <c r="A2" s="401" t="s">
        <v>0</v>
      </c>
      <c r="B2" s="401"/>
      <c r="C2" s="401"/>
      <c r="D2" s="401"/>
      <c r="E2" s="13" t="e">
        <f>#REF!</f>
        <v>#REF!</v>
      </c>
    </row>
    <row r="3" spans="1:5" x14ac:dyDescent="0.25">
      <c r="A3" s="401" t="s">
        <v>2</v>
      </c>
      <c r="B3" s="401"/>
      <c r="C3" s="401"/>
      <c r="D3" s="401"/>
      <c r="E3" s="13" t="e">
        <f>#REF!</f>
        <v>#REF!</v>
      </c>
    </row>
    <row r="4" spans="1:5" x14ac:dyDescent="0.25">
      <c r="A4" s="401" t="s">
        <v>1</v>
      </c>
      <c r="B4" s="401"/>
      <c r="C4" s="401"/>
      <c r="D4" s="401"/>
      <c r="E4" s="14"/>
    </row>
    <row r="5" spans="1:5" x14ac:dyDescent="0.25">
      <c r="A5" s="401" t="s">
        <v>70</v>
      </c>
      <c r="B5" s="401"/>
      <c r="C5" s="401"/>
      <c r="D5" s="401"/>
      <c r="E5" t="s">
        <v>68</v>
      </c>
    </row>
    <row r="6" spans="1:5" x14ac:dyDescent="0.25">
      <c r="A6" s="6"/>
      <c r="B6" s="6"/>
      <c r="C6" s="406" t="s">
        <v>3</v>
      </c>
      <c r="D6" s="406"/>
      <c r="E6" s="1">
        <v>2013</v>
      </c>
    </row>
    <row r="7" spans="1:5" x14ac:dyDescent="0.25">
      <c r="A7" s="402" t="s">
        <v>66</v>
      </c>
      <c r="B7" s="400" t="s">
        <v>6</v>
      </c>
      <c r="C7" s="396" t="s">
        <v>8</v>
      </c>
      <c r="D7" s="396"/>
      <c r="E7" s="8" t="e">
        <f>#REF!</f>
        <v>#REF!</v>
      </c>
    </row>
    <row r="8" spans="1:5" x14ac:dyDescent="0.25">
      <c r="A8" s="402"/>
      <c r="B8" s="400"/>
      <c r="C8" s="396" t="s">
        <v>10</v>
      </c>
      <c r="D8" s="396"/>
      <c r="E8" s="8" t="e">
        <f>#REF!</f>
        <v>#REF!</v>
      </c>
    </row>
    <row r="9" spans="1:5" x14ac:dyDescent="0.25">
      <c r="A9" s="402"/>
      <c r="B9" s="400"/>
      <c r="C9" s="396" t="s">
        <v>12</v>
      </c>
      <c r="D9" s="396"/>
      <c r="E9" s="8" t="e">
        <f>#REF!</f>
        <v>#REF!</v>
      </c>
    </row>
    <row r="10" spans="1:5" x14ac:dyDescent="0.25">
      <c r="A10" s="402"/>
      <c r="B10" s="400"/>
      <c r="C10" s="396" t="s">
        <v>14</v>
      </c>
      <c r="D10" s="396"/>
      <c r="E10" s="8" t="e">
        <f>#REF!</f>
        <v>#REF!</v>
      </c>
    </row>
    <row r="11" spans="1:5" x14ac:dyDescent="0.25">
      <c r="A11" s="402"/>
      <c r="B11" s="400"/>
      <c r="C11" s="396" t="s">
        <v>16</v>
      </c>
      <c r="D11" s="396"/>
      <c r="E11" s="8" t="e">
        <f>#REF!</f>
        <v>#REF!</v>
      </c>
    </row>
    <row r="12" spans="1:5" x14ac:dyDescent="0.25">
      <c r="A12" s="402"/>
      <c r="B12" s="400"/>
      <c r="C12" s="396" t="s">
        <v>18</v>
      </c>
      <c r="D12" s="396"/>
      <c r="E12" s="8" t="e">
        <f>#REF!</f>
        <v>#REF!</v>
      </c>
    </row>
    <row r="13" spans="1:5" x14ac:dyDescent="0.25">
      <c r="A13" s="402"/>
      <c r="B13" s="400"/>
      <c r="C13" s="396" t="s">
        <v>20</v>
      </c>
      <c r="D13" s="396"/>
      <c r="E13" s="8" t="e">
        <f>#REF!</f>
        <v>#REF!</v>
      </c>
    </row>
    <row r="14" spans="1:5" ht="15.75" thickBot="1" x14ac:dyDescent="0.3">
      <c r="A14" s="402"/>
      <c r="B14" s="4"/>
      <c r="C14" s="397" t="s">
        <v>23</v>
      </c>
      <c r="D14" s="397"/>
      <c r="E14" s="9" t="e">
        <f>#REF!</f>
        <v>#REF!</v>
      </c>
    </row>
    <row r="15" spans="1:5" x14ac:dyDescent="0.25">
      <c r="A15" s="402"/>
      <c r="B15" s="400" t="s">
        <v>25</v>
      </c>
      <c r="C15" s="396" t="s">
        <v>27</v>
      </c>
      <c r="D15" s="396"/>
      <c r="E15" s="8" t="e">
        <f>#REF!</f>
        <v>#REF!</v>
      </c>
    </row>
    <row r="16" spans="1:5" x14ac:dyDescent="0.25">
      <c r="A16" s="402"/>
      <c r="B16" s="400"/>
      <c r="C16" s="396" t="s">
        <v>29</v>
      </c>
      <c r="D16" s="396"/>
      <c r="E16" s="8" t="e">
        <f>#REF!</f>
        <v>#REF!</v>
      </c>
    </row>
    <row r="17" spans="1:5" x14ac:dyDescent="0.25">
      <c r="A17" s="402"/>
      <c r="B17" s="400"/>
      <c r="C17" s="396" t="s">
        <v>31</v>
      </c>
      <c r="D17" s="396"/>
      <c r="E17" s="8" t="e">
        <f>#REF!</f>
        <v>#REF!</v>
      </c>
    </row>
    <row r="18" spans="1:5" x14ac:dyDescent="0.25">
      <c r="A18" s="402"/>
      <c r="B18" s="400"/>
      <c r="C18" s="396" t="s">
        <v>33</v>
      </c>
      <c r="D18" s="396"/>
      <c r="E18" s="8" t="e">
        <f>#REF!</f>
        <v>#REF!</v>
      </c>
    </row>
    <row r="19" spans="1:5" x14ac:dyDescent="0.25">
      <c r="A19" s="402"/>
      <c r="B19" s="400"/>
      <c r="C19" s="396" t="s">
        <v>35</v>
      </c>
      <c r="D19" s="396"/>
      <c r="E19" s="8" t="e">
        <f>#REF!</f>
        <v>#REF!</v>
      </c>
    </row>
    <row r="20" spans="1:5" x14ac:dyDescent="0.25">
      <c r="A20" s="402"/>
      <c r="B20" s="400"/>
      <c r="C20" s="396" t="s">
        <v>37</v>
      </c>
      <c r="D20" s="396"/>
      <c r="E20" s="8" t="e">
        <f>#REF!</f>
        <v>#REF!</v>
      </c>
    </row>
    <row r="21" spans="1:5" x14ac:dyDescent="0.25">
      <c r="A21" s="402"/>
      <c r="B21" s="400"/>
      <c r="C21" s="396" t="s">
        <v>39</v>
      </c>
      <c r="D21" s="396"/>
      <c r="E21" s="8" t="e">
        <f>#REF!</f>
        <v>#REF!</v>
      </c>
    </row>
    <row r="22" spans="1:5" x14ac:dyDescent="0.25">
      <c r="A22" s="402"/>
      <c r="B22" s="400"/>
      <c r="C22" s="396" t="s">
        <v>40</v>
      </c>
      <c r="D22" s="396"/>
      <c r="E22" s="8" t="e">
        <f>#REF!</f>
        <v>#REF!</v>
      </c>
    </row>
    <row r="23" spans="1:5" x14ac:dyDescent="0.25">
      <c r="A23" s="402"/>
      <c r="B23" s="400"/>
      <c r="C23" s="396" t="s">
        <v>42</v>
      </c>
      <c r="D23" s="396"/>
      <c r="E23" s="8" t="e">
        <f>#REF!</f>
        <v>#REF!</v>
      </c>
    </row>
    <row r="24" spans="1:5" ht="15.75" thickBot="1" x14ac:dyDescent="0.3">
      <c r="A24" s="402"/>
      <c r="B24" s="4"/>
      <c r="C24" s="397" t="s">
        <v>44</v>
      </c>
      <c r="D24" s="397"/>
      <c r="E24" s="9" t="e">
        <f>#REF!</f>
        <v>#REF!</v>
      </c>
    </row>
    <row r="25" spans="1:5" ht="15.75" thickBot="1" x14ac:dyDescent="0.3">
      <c r="A25" s="402"/>
      <c r="B25" s="2"/>
      <c r="C25" s="397" t="s">
        <v>46</v>
      </c>
      <c r="D25" s="397"/>
      <c r="E25" s="9" t="e">
        <f>#REF!</f>
        <v>#REF!</v>
      </c>
    </row>
    <row r="26" spans="1:5" x14ac:dyDescent="0.25">
      <c r="A26" s="402" t="s">
        <v>67</v>
      </c>
      <c r="B26" s="400" t="s">
        <v>7</v>
      </c>
      <c r="C26" s="396" t="s">
        <v>9</v>
      </c>
      <c r="D26" s="396"/>
      <c r="E26" s="8" t="e">
        <f>#REF!</f>
        <v>#REF!</v>
      </c>
    </row>
    <row r="27" spans="1:5" x14ac:dyDescent="0.25">
      <c r="A27" s="402"/>
      <c r="B27" s="400"/>
      <c r="C27" s="396" t="s">
        <v>11</v>
      </c>
      <c r="D27" s="396"/>
      <c r="E27" s="8" t="e">
        <f>#REF!</f>
        <v>#REF!</v>
      </c>
    </row>
    <row r="28" spans="1:5" x14ac:dyDescent="0.25">
      <c r="A28" s="402"/>
      <c r="B28" s="400"/>
      <c r="C28" s="396" t="s">
        <v>13</v>
      </c>
      <c r="D28" s="396"/>
      <c r="E28" s="8" t="e">
        <f>#REF!</f>
        <v>#REF!</v>
      </c>
    </row>
    <row r="29" spans="1:5" x14ac:dyDescent="0.25">
      <c r="A29" s="402"/>
      <c r="B29" s="400"/>
      <c r="C29" s="396" t="s">
        <v>15</v>
      </c>
      <c r="D29" s="396"/>
      <c r="E29" s="8" t="e">
        <f>#REF!</f>
        <v>#REF!</v>
      </c>
    </row>
    <row r="30" spans="1:5" x14ac:dyDescent="0.25">
      <c r="A30" s="402"/>
      <c r="B30" s="400"/>
      <c r="C30" s="396" t="s">
        <v>17</v>
      </c>
      <c r="D30" s="396"/>
      <c r="E30" s="8" t="e">
        <f>#REF!</f>
        <v>#REF!</v>
      </c>
    </row>
    <row r="31" spans="1:5" x14ac:dyDescent="0.25">
      <c r="A31" s="402"/>
      <c r="B31" s="400"/>
      <c r="C31" s="396" t="s">
        <v>19</v>
      </c>
      <c r="D31" s="396"/>
      <c r="E31" s="8" t="e">
        <f>#REF!</f>
        <v>#REF!</v>
      </c>
    </row>
    <row r="32" spans="1:5" x14ac:dyDescent="0.25">
      <c r="A32" s="402"/>
      <c r="B32" s="400"/>
      <c r="C32" s="396" t="s">
        <v>21</v>
      </c>
      <c r="D32" s="396"/>
      <c r="E32" s="8" t="e">
        <f>#REF!</f>
        <v>#REF!</v>
      </c>
    </row>
    <row r="33" spans="1:5" x14ac:dyDescent="0.25">
      <c r="A33" s="402"/>
      <c r="B33" s="400"/>
      <c r="C33" s="396" t="s">
        <v>22</v>
      </c>
      <c r="D33" s="396"/>
      <c r="E33" s="8" t="e">
        <f>#REF!</f>
        <v>#REF!</v>
      </c>
    </row>
    <row r="34" spans="1:5" ht="15.75" thickBot="1" x14ac:dyDescent="0.3">
      <c r="A34" s="402"/>
      <c r="B34" s="4"/>
      <c r="C34" s="397" t="s">
        <v>24</v>
      </c>
      <c r="D34" s="397"/>
      <c r="E34" s="9" t="e">
        <f>#REF!</f>
        <v>#REF!</v>
      </c>
    </row>
    <row r="35" spans="1:5" x14ac:dyDescent="0.25">
      <c r="A35" s="402"/>
      <c r="B35" s="400" t="s">
        <v>26</v>
      </c>
      <c r="C35" s="396" t="s">
        <v>28</v>
      </c>
      <c r="D35" s="396"/>
      <c r="E35" s="8" t="e">
        <f>#REF!</f>
        <v>#REF!</v>
      </c>
    </row>
    <row r="36" spans="1:5" x14ac:dyDescent="0.25">
      <c r="A36" s="402"/>
      <c r="B36" s="400"/>
      <c r="C36" s="396" t="s">
        <v>30</v>
      </c>
      <c r="D36" s="396"/>
      <c r="E36" s="8" t="e">
        <f>#REF!</f>
        <v>#REF!</v>
      </c>
    </row>
    <row r="37" spans="1:5" x14ac:dyDescent="0.25">
      <c r="A37" s="402"/>
      <c r="B37" s="400"/>
      <c r="C37" s="396" t="s">
        <v>32</v>
      </c>
      <c r="D37" s="396"/>
      <c r="E37" s="8" t="e">
        <f>#REF!</f>
        <v>#REF!</v>
      </c>
    </row>
    <row r="38" spans="1:5" x14ac:dyDescent="0.25">
      <c r="A38" s="402"/>
      <c r="B38" s="400"/>
      <c r="C38" s="396" t="s">
        <v>34</v>
      </c>
      <c r="D38" s="396"/>
      <c r="E38" s="8" t="e">
        <f>#REF!</f>
        <v>#REF!</v>
      </c>
    </row>
    <row r="39" spans="1:5" x14ac:dyDescent="0.25">
      <c r="A39" s="402"/>
      <c r="B39" s="400"/>
      <c r="C39" s="396" t="s">
        <v>36</v>
      </c>
      <c r="D39" s="396"/>
      <c r="E39" s="8" t="e">
        <f>#REF!</f>
        <v>#REF!</v>
      </c>
    </row>
    <row r="40" spans="1:5" x14ac:dyDescent="0.25">
      <c r="A40" s="402"/>
      <c r="B40" s="400"/>
      <c r="C40" s="396" t="s">
        <v>38</v>
      </c>
      <c r="D40" s="396"/>
      <c r="E40" s="8" t="e">
        <f>#REF!</f>
        <v>#REF!</v>
      </c>
    </row>
    <row r="41" spans="1:5" ht="15.75" thickBot="1" x14ac:dyDescent="0.3">
      <c r="A41" s="402"/>
      <c r="B41" s="2"/>
      <c r="C41" s="397" t="s">
        <v>41</v>
      </c>
      <c r="D41" s="397"/>
      <c r="E41" s="9" t="e">
        <f>#REF!</f>
        <v>#REF!</v>
      </c>
    </row>
    <row r="42" spans="1:5" ht="15.75" thickBot="1" x14ac:dyDescent="0.3">
      <c r="A42" s="402"/>
      <c r="B42" s="2"/>
      <c r="C42" s="397" t="s">
        <v>43</v>
      </c>
      <c r="D42" s="397"/>
      <c r="E42" s="9" t="e">
        <f>#REF!</f>
        <v>#REF!</v>
      </c>
    </row>
    <row r="43" spans="1:5" x14ac:dyDescent="0.25">
      <c r="A43" s="3"/>
      <c r="B43" s="400" t="s">
        <v>45</v>
      </c>
      <c r="C43" s="398" t="s">
        <v>47</v>
      </c>
      <c r="D43" s="398"/>
      <c r="E43" s="10" t="e">
        <f>#REF!</f>
        <v>#REF!</v>
      </c>
    </row>
    <row r="44" spans="1:5" x14ac:dyDescent="0.25">
      <c r="A44" s="3"/>
      <c r="B44" s="400"/>
      <c r="C44" s="396" t="s">
        <v>48</v>
      </c>
      <c r="D44" s="396"/>
      <c r="E44" s="8" t="e">
        <f>#REF!</f>
        <v>#REF!</v>
      </c>
    </row>
    <row r="45" spans="1:5" x14ac:dyDescent="0.25">
      <c r="A45" s="3"/>
      <c r="B45" s="400"/>
      <c r="C45" s="396" t="s">
        <v>49</v>
      </c>
      <c r="D45" s="396"/>
      <c r="E45" s="8" t="e">
        <f>#REF!</f>
        <v>#REF!</v>
      </c>
    </row>
    <row r="46" spans="1:5" x14ac:dyDescent="0.25">
      <c r="A46" s="3"/>
      <c r="B46" s="400"/>
      <c r="C46" s="396" t="s">
        <v>50</v>
      </c>
      <c r="D46" s="396"/>
      <c r="E46" s="8" t="e">
        <f>#REF!</f>
        <v>#REF!</v>
      </c>
    </row>
    <row r="47" spans="1:5" x14ac:dyDescent="0.25">
      <c r="A47" s="3"/>
      <c r="B47" s="400"/>
      <c r="C47" s="398" t="s">
        <v>51</v>
      </c>
      <c r="D47" s="398"/>
      <c r="E47" s="10" t="e">
        <f>#REF!</f>
        <v>#REF!</v>
      </c>
    </row>
    <row r="48" spans="1:5" x14ac:dyDescent="0.25">
      <c r="A48" s="3"/>
      <c r="B48" s="400"/>
      <c r="C48" s="396" t="s">
        <v>52</v>
      </c>
      <c r="D48" s="396"/>
      <c r="E48" s="8" t="e">
        <f>#REF!</f>
        <v>#REF!</v>
      </c>
    </row>
    <row r="49" spans="1:5" x14ac:dyDescent="0.25">
      <c r="A49" s="3"/>
      <c r="B49" s="400"/>
      <c r="C49" s="396" t="s">
        <v>53</v>
      </c>
      <c r="D49" s="396"/>
      <c r="E49" s="8" t="e">
        <f>#REF!</f>
        <v>#REF!</v>
      </c>
    </row>
    <row r="50" spans="1:5" x14ac:dyDescent="0.25">
      <c r="A50" s="3"/>
      <c r="B50" s="400"/>
      <c r="C50" s="396" t="s">
        <v>54</v>
      </c>
      <c r="D50" s="396"/>
      <c r="E50" s="8" t="e">
        <f>#REF!</f>
        <v>#REF!</v>
      </c>
    </row>
    <row r="51" spans="1:5" x14ac:dyDescent="0.25">
      <c r="A51" s="3"/>
      <c r="B51" s="400"/>
      <c r="C51" s="396" t="s">
        <v>55</v>
      </c>
      <c r="D51" s="396"/>
      <c r="E51" s="8" t="e">
        <f>#REF!</f>
        <v>#REF!</v>
      </c>
    </row>
    <row r="52" spans="1:5" x14ac:dyDescent="0.25">
      <c r="A52" s="3"/>
      <c r="B52" s="400"/>
      <c r="C52" s="396" t="s">
        <v>56</v>
      </c>
      <c r="D52" s="396"/>
      <c r="E52" s="8" t="e">
        <f>#REF!</f>
        <v>#REF!</v>
      </c>
    </row>
    <row r="53" spans="1:5" x14ac:dyDescent="0.25">
      <c r="A53" s="3"/>
      <c r="B53" s="400"/>
      <c r="C53" s="398" t="s">
        <v>57</v>
      </c>
      <c r="D53" s="398"/>
      <c r="E53" s="10" t="e">
        <f>#REF!</f>
        <v>#REF!</v>
      </c>
    </row>
    <row r="54" spans="1:5" x14ac:dyDescent="0.25">
      <c r="A54" s="3"/>
      <c r="B54" s="400"/>
      <c r="C54" s="396" t="s">
        <v>58</v>
      </c>
      <c r="D54" s="396"/>
      <c r="E54" s="8" t="e">
        <f>#REF!</f>
        <v>#REF!</v>
      </c>
    </row>
    <row r="55" spans="1:5" x14ac:dyDescent="0.25">
      <c r="A55" s="3"/>
      <c r="B55" s="400"/>
      <c r="C55" s="396" t="s">
        <v>59</v>
      </c>
      <c r="D55" s="396"/>
      <c r="E55" s="8" t="e">
        <f>#REF!</f>
        <v>#REF!</v>
      </c>
    </row>
    <row r="56" spans="1:5" ht="15.75" thickBot="1" x14ac:dyDescent="0.3">
      <c r="A56" s="3"/>
      <c r="B56" s="400"/>
      <c r="C56" s="397" t="s">
        <v>60</v>
      </c>
      <c r="D56" s="397"/>
      <c r="E56" s="9" t="e">
        <f>#REF!</f>
        <v>#REF!</v>
      </c>
    </row>
    <row r="57" spans="1:5" ht="15.75" thickBot="1" x14ac:dyDescent="0.3">
      <c r="A57" s="3"/>
      <c r="B57" s="2"/>
      <c r="C57" s="397" t="s">
        <v>61</v>
      </c>
      <c r="D57" s="397"/>
      <c r="E57" s="9" t="e">
        <f>#REF!</f>
        <v>#REF!</v>
      </c>
    </row>
    <row r="58" spans="1:5" x14ac:dyDescent="0.25">
      <c r="A58" s="3"/>
      <c r="B58" s="2"/>
      <c r="C58" s="406" t="s">
        <v>3</v>
      </c>
      <c r="D58" s="406"/>
      <c r="E58" s="1">
        <v>2012</v>
      </c>
    </row>
    <row r="59" spans="1:5" x14ac:dyDescent="0.25">
      <c r="A59" s="402" t="s">
        <v>66</v>
      </c>
      <c r="B59" s="400" t="s">
        <v>6</v>
      </c>
      <c r="C59" s="396" t="s">
        <v>8</v>
      </c>
      <c r="D59" s="396"/>
      <c r="E59" s="8" t="e">
        <f>#REF!</f>
        <v>#REF!</v>
      </c>
    </row>
    <row r="60" spans="1:5" x14ac:dyDescent="0.25">
      <c r="A60" s="402"/>
      <c r="B60" s="400"/>
      <c r="C60" s="396" t="s">
        <v>10</v>
      </c>
      <c r="D60" s="396"/>
      <c r="E60" s="8" t="e">
        <f>#REF!</f>
        <v>#REF!</v>
      </c>
    </row>
    <row r="61" spans="1:5" x14ac:dyDescent="0.25">
      <c r="A61" s="402"/>
      <c r="B61" s="400"/>
      <c r="C61" s="396" t="s">
        <v>12</v>
      </c>
      <c r="D61" s="396"/>
      <c r="E61" s="8" t="e">
        <f>#REF!</f>
        <v>#REF!</v>
      </c>
    </row>
    <row r="62" spans="1:5" x14ac:dyDescent="0.25">
      <c r="A62" s="402"/>
      <c r="B62" s="400"/>
      <c r="C62" s="396" t="s">
        <v>14</v>
      </c>
      <c r="D62" s="396"/>
      <c r="E62" s="8" t="e">
        <f>#REF!</f>
        <v>#REF!</v>
      </c>
    </row>
    <row r="63" spans="1:5" x14ac:dyDescent="0.25">
      <c r="A63" s="402"/>
      <c r="B63" s="400"/>
      <c r="C63" s="396" t="s">
        <v>16</v>
      </c>
      <c r="D63" s="396"/>
      <c r="E63" s="8" t="e">
        <f>#REF!</f>
        <v>#REF!</v>
      </c>
    </row>
    <row r="64" spans="1:5" x14ac:dyDescent="0.25">
      <c r="A64" s="402"/>
      <c r="B64" s="400"/>
      <c r="C64" s="396" t="s">
        <v>18</v>
      </c>
      <c r="D64" s="396"/>
      <c r="E64" s="8" t="e">
        <f>#REF!</f>
        <v>#REF!</v>
      </c>
    </row>
    <row r="65" spans="1:5" x14ac:dyDescent="0.25">
      <c r="A65" s="402"/>
      <c r="B65" s="400"/>
      <c r="C65" s="396" t="s">
        <v>20</v>
      </c>
      <c r="D65" s="396"/>
      <c r="E65" s="8" t="e">
        <f>#REF!</f>
        <v>#REF!</v>
      </c>
    </row>
    <row r="66" spans="1:5" ht="15.75" thickBot="1" x14ac:dyDescent="0.3">
      <c r="A66" s="402"/>
      <c r="B66" s="4"/>
      <c r="C66" s="397" t="s">
        <v>23</v>
      </c>
      <c r="D66" s="397"/>
      <c r="E66" s="9" t="e">
        <f>#REF!</f>
        <v>#REF!</v>
      </c>
    </row>
    <row r="67" spans="1:5" x14ac:dyDescent="0.25">
      <c r="A67" s="402"/>
      <c r="B67" s="400" t="s">
        <v>25</v>
      </c>
      <c r="C67" s="396" t="s">
        <v>27</v>
      </c>
      <c r="D67" s="396"/>
      <c r="E67" s="8" t="e">
        <f>#REF!</f>
        <v>#REF!</v>
      </c>
    </row>
    <row r="68" spans="1:5" x14ac:dyDescent="0.25">
      <c r="A68" s="402"/>
      <c r="B68" s="400"/>
      <c r="C68" s="396" t="s">
        <v>29</v>
      </c>
      <c r="D68" s="396"/>
      <c r="E68" s="8" t="e">
        <f>#REF!</f>
        <v>#REF!</v>
      </c>
    </row>
    <row r="69" spans="1:5" x14ac:dyDescent="0.25">
      <c r="A69" s="402"/>
      <c r="B69" s="400"/>
      <c r="C69" s="396" t="s">
        <v>31</v>
      </c>
      <c r="D69" s="396"/>
      <c r="E69" s="8" t="e">
        <f>#REF!</f>
        <v>#REF!</v>
      </c>
    </row>
    <row r="70" spans="1:5" x14ac:dyDescent="0.25">
      <c r="A70" s="402"/>
      <c r="B70" s="400"/>
      <c r="C70" s="396" t="s">
        <v>33</v>
      </c>
      <c r="D70" s="396"/>
      <c r="E70" s="8" t="e">
        <f>#REF!</f>
        <v>#REF!</v>
      </c>
    </row>
    <row r="71" spans="1:5" x14ac:dyDescent="0.25">
      <c r="A71" s="402"/>
      <c r="B71" s="400"/>
      <c r="C71" s="396" t="s">
        <v>35</v>
      </c>
      <c r="D71" s="396"/>
      <c r="E71" s="8" t="e">
        <f>#REF!</f>
        <v>#REF!</v>
      </c>
    </row>
    <row r="72" spans="1:5" x14ac:dyDescent="0.25">
      <c r="A72" s="402"/>
      <c r="B72" s="400"/>
      <c r="C72" s="396" t="s">
        <v>37</v>
      </c>
      <c r="D72" s="396"/>
      <c r="E72" s="8" t="e">
        <f>#REF!</f>
        <v>#REF!</v>
      </c>
    </row>
    <row r="73" spans="1:5" x14ac:dyDescent="0.25">
      <c r="A73" s="402"/>
      <c r="B73" s="400"/>
      <c r="C73" s="396" t="s">
        <v>39</v>
      </c>
      <c r="D73" s="396"/>
      <c r="E73" s="8" t="e">
        <f>#REF!</f>
        <v>#REF!</v>
      </c>
    </row>
    <row r="74" spans="1:5" x14ac:dyDescent="0.25">
      <c r="A74" s="402"/>
      <c r="B74" s="400"/>
      <c r="C74" s="396" t="s">
        <v>40</v>
      </c>
      <c r="D74" s="396"/>
      <c r="E74" s="8" t="e">
        <f>#REF!</f>
        <v>#REF!</v>
      </c>
    </row>
    <row r="75" spans="1:5" x14ac:dyDescent="0.25">
      <c r="A75" s="402"/>
      <c r="B75" s="400"/>
      <c r="C75" s="396" t="s">
        <v>42</v>
      </c>
      <c r="D75" s="396"/>
      <c r="E75" s="8" t="e">
        <f>#REF!</f>
        <v>#REF!</v>
      </c>
    </row>
    <row r="76" spans="1:5" ht="15.75" thickBot="1" x14ac:dyDescent="0.3">
      <c r="A76" s="402"/>
      <c r="B76" s="4"/>
      <c r="C76" s="397" t="s">
        <v>44</v>
      </c>
      <c r="D76" s="397"/>
      <c r="E76" s="9" t="e">
        <f>#REF!</f>
        <v>#REF!</v>
      </c>
    </row>
    <row r="77" spans="1:5" ht="15.75" thickBot="1" x14ac:dyDescent="0.3">
      <c r="A77" s="402"/>
      <c r="B77" s="2"/>
      <c r="C77" s="397" t="s">
        <v>46</v>
      </c>
      <c r="D77" s="397"/>
      <c r="E77" s="9" t="e">
        <f>#REF!</f>
        <v>#REF!</v>
      </c>
    </row>
    <row r="78" spans="1:5" x14ac:dyDescent="0.25">
      <c r="A78" s="402" t="s">
        <v>67</v>
      </c>
      <c r="B78" s="400" t="s">
        <v>7</v>
      </c>
      <c r="C78" s="396" t="s">
        <v>9</v>
      </c>
      <c r="D78" s="396"/>
      <c r="E78" s="8" t="e">
        <f>#REF!</f>
        <v>#REF!</v>
      </c>
    </row>
    <row r="79" spans="1:5" x14ac:dyDescent="0.25">
      <c r="A79" s="402"/>
      <c r="B79" s="400"/>
      <c r="C79" s="396" t="s">
        <v>11</v>
      </c>
      <c r="D79" s="396"/>
      <c r="E79" s="8" t="e">
        <f>#REF!</f>
        <v>#REF!</v>
      </c>
    </row>
    <row r="80" spans="1:5" x14ac:dyDescent="0.25">
      <c r="A80" s="402"/>
      <c r="B80" s="400"/>
      <c r="C80" s="396" t="s">
        <v>13</v>
      </c>
      <c r="D80" s="396"/>
      <c r="E80" s="8" t="e">
        <f>#REF!</f>
        <v>#REF!</v>
      </c>
    </row>
    <row r="81" spans="1:5" x14ac:dyDescent="0.25">
      <c r="A81" s="402"/>
      <c r="B81" s="400"/>
      <c r="C81" s="396" t="s">
        <v>15</v>
      </c>
      <c r="D81" s="396"/>
      <c r="E81" s="8" t="e">
        <f>#REF!</f>
        <v>#REF!</v>
      </c>
    </row>
    <row r="82" spans="1:5" x14ac:dyDescent="0.25">
      <c r="A82" s="402"/>
      <c r="B82" s="400"/>
      <c r="C82" s="396" t="s">
        <v>17</v>
      </c>
      <c r="D82" s="396"/>
      <c r="E82" s="8" t="e">
        <f>#REF!</f>
        <v>#REF!</v>
      </c>
    </row>
    <row r="83" spans="1:5" x14ac:dyDescent="0.25">
      <c r="A83" s="402"/>
      <c r="B83" s="400"/>
      <c r="C83" s="396" t="s">
        <v>19</v>
      </c>
      <c r="D83" s="396"/>
      <c r="E83" s="8" t="e">
        <f>#REF!</f>
        <v>#REF!</v>
      </c>
    </row>
    <row r="84" spans="1:5" x14ac:dyDescent="0.25">
      <c r="A84" s="402"/>
      <c r="B84" s="400"/>
      <c r="C84" s="396" t="s">
        <v>21</v>
      </c>
      <c r="D84" s="396"/>
      <c r="E84" s="8" t="e">
        <f>#REF!</f>
        <v>#REF!</v>
      </c>
    </row>
    <row r="85" spans="1:5" x14ac:dyDescent="0.25">
      <c r="A85" s="402"/>
      <c r="B85" s="400"/>
      <c r="C85" s="396" t="s">
        <v>22</v>
      </c>
      <c r="D85" s="396"/>
      <c r="E85" s="8" t="e">
        <f>#REF!</f>
        <v>#REF!</v>
      </c>
    </row>
    <row r="86" spans="1:5" ht="15.75" thickBot="1" x14ac:dyDescent="0.3">
      <c r="A86" s="402"/>
      <c r="B86" s="4"/>
      <c r="C86" s="397" t="s">
        <v>24</v>
      </c>
      <c r="D86" s="397"/>
      <c r="E86" s="9" t="e">
        <f>#REF!</f>
        <v>#REF!</v>
      </c>
    </row>
    <row r="87" spans="1:5" x14ac:dyDescent="0.25">
      <c r="A87" s="402"/>
      <c r="B87" s="400" t="s">
        <v>26</v>
      </c>
      <c r="C87" s="396" t="s">
        <v>28</v>
      </c>
      <c r="D87" s="396"/>
      <c r="E87" s="8" t="e">
        <f>#REF!</f>
        <v>#REF!</v>
      </c>
    </row>
    <row r="88" spans="1:5" x14ac:dyDescent="0.25">
      <c r="A88" s="402"/>
      <c r="B88" s="400"/>
      <c r="C88" s="396" t="s">
        <v>30</v>
      </c>
      <c r="D88" s="396"/>
      <c r="E88" s="8" t="e">
        <f>#REF!</f>
        <v>#REF!</v>
      </c>
    </row>
    <row r="89" spans="1:5" x14ac:dyDescent="0.25">
      <c r="A89" s="402"/>
      <c r="B89" s="400"/>
      <c r="C89" s="396" t="s">
        <v>32</v>
      </c>
      <c r="D89" s="396"/>
      <c r="E89" s="8" t="e">
        <f>#REF!</f>
        <v>#REF!</v>
      </c>
    </row>
    <row r="90" spans="1:5" x14ac:dyDescent="0.25">
      <c r="A90" s="402"/>
      <c r="B90" s="400"/>
      <c r="C90" s="396" t="s">
        <v>34</v>
      </c>
      <c r="D90" s="396"/>
      <c r="E90" s="8" t="e">
        <f>#REF!</f>
        <v>#REF!</v>
      </c>
    </row>
    <row r="91" spans="1:5" x14ac:dyDescent="0.25">
      <c r="A91" s="402"/>
      <c r="B91" s="400"/>
      <c r="C91" s="396" t="s">
        <v>36</v>
      </c>
      <c r="D91" s="396"/>
      <c r="E91" s="8" t="e">
        <f>#REF!</f>
        <v>#REF!</v>
      </c>
    </row>
    <row r="92" spans="1:5" x14ac:dyDescent="0.25">
      <c r="A92" s="402"/>
      <c r="B92" s="400"/>
      <c r="C92" s="396" t="s">
        <v>38</v>
      </c>
      <c r="D92" s="396"/>
      <c r="E92" s="8" t="e">
        <f>#REF!</f>
        <v>#REF!</v>
      </c>
    </row>
    <row r="93" spans="1:5" ht="15.75" thickBot="1" x14ac:dyDescent="0.3">
      <c r="A93" s="402"/>
      <c r="B93" s="2"/>
      <c r="C93" s="397" t="s">
        <v>41</v>
      </c>
      <c r="D93" s="397"/>
      <c r="E93" s="9" t="e">
        <f>#REF!</f>
        <v>#REF!</v>
      </c>
    </row>
    <row r="94" spans="1:5" ht="15.75" thickBot="1" x14ac:dyDescent="0.3">
      <c r="A94" s="402"/>
      <c r="B94" s="2"/>
      <c r="C94" s="397" t="s">
        <v>43</v>
      </c>
      <c r="D94" s="397"/>
      <c r="E94" s="9" t="e">
        <f>#REF!</f>
        <v>#REF!</v>
      </c>
    </row>
    <row r="95" spans="1:5" x14ac:dyDescent="0.25">
      <c r="A95" s="3"/>
      <c r="B95" s="400" t="s">
        <v>45</v>
      </c>
      <c r="C95" s="398" t="s">
        <v>47</v>
      </c>
      <c r="D95" s="398"/>
      <c r="E95" s="10" t="e">
        <f>#REF!</f>
        <v>#REF!</v>
      </c>
    </row>
    <row r="96" spans="1:5" x14ac:dyDescent="0.25">
      <c r="A96" s="3"/>
      <c r="B96" s="400"/>
      <c r="C96" s="396" t="s">
        <v>48</v>
      </c>
      <c r="D96" s="396"/>
      <c r="E96" s="8" t="e">
        <f>#REF!</f>
        <v>#REF!</v>
      </c>
    </row>
    <row r="97" spans="1:5" x14ac:dyDescent="0.25">
      <c r="A97" s="3"/>
      <c r="B97" s="400"/>
      <c r="C97" s="396" t="s">
        <v>49</v>
      </c>
      <c r="D97" s="396"/>
      <c r="E97" s="8" t="e">
        <f>#REF!</f>
        <v>#REF!</v>
      </c>
    </row>
    <row r="98" spans="1:5" x14ac:dyDescent="0.25">
      <c r="A98" s="3"/>
      <c r="B98" s="400"/>
      <c r="C98" s="396" t="s">
        <v>50</v>
      </c>
      <c r="D98" s="396"/>
      <c r="E98" s="8" t="e">
        <f>#REF!</f>
        <v>#REF!</v>
      </c>
    </row>
    <row r="99" spans="1:5" x14ac:dyDescent="0.25">
      <c r="A99" s="3"/>
      <c r="B99" s="400"/>
      <c r="C99" s="398" t="s">
        <v>51</v>
      </c>
      <c r="D99" s="398"/>
      <c r="E99" s="10" t="e">
        <f>#REF!</f>
        <v>#REF!</v>
      </c>
    </row>
    <row r="100" spans="1:5" x14ac:dyDescent="0.25">
      <c r="A100" s="3"/>
      <c r="B100" s="400"/>
      <c r="C100" s="396" t="s">
        <v>52</v>
      </c>
      <c r="D100" s="396"/>
      <c r="E100" s="8" t="e">
        <f>#REF!</f>
        <v>#REF!</v>
      </c>
    </row>
    <row r="101" spans="1:5" x14ac:dyDescent="0.25">
      <c r="A101" s="3"/>
      <c r="B101" s="400"/>
      <c r="C101" s="396" t="s">
        <v>53</v>
      </c>
      <c r="D101" s="396"/>
      <c r="E101" s="8" t="e">
        <f>#REF!</f>
        <v>#REF!</v>
      </c>
    </row>
    <row r="102" spans="1:5" x14ac:dyDescent="0.25">
      <c r="A102" s="3"/>
      <c r="B102" s="400"/>
      <c r="C102" s="396" t="s">
        <v>54</v>
      </c>
      <c r="D102" s="396"/>
      <c r="E102" s="8" t="e">
        <f>#REF!</f>
        <v>#REF!</v>
      </c>
    </row>
    <row r="103" spans="1:5" x14ac:dyDescent="0.25">
      <c r="A103" s="3"/>
      <c r="B103" s="400"/>
      <c r="C103" s="396" t="s">
        <v>55</v>
      </c>
      <c r="D103" s="396"/>
      <c r="E103" s="8" t="e">
        <f>#REF!</f>
        <v>#REF!</v>
      </c>
    </row>
    <row r="104" spans="1:5" x14ac:dyDescent="0.25">
      <c r="A104" s="3"/>
      <c r="B104" s="400"/>
      <c r="C104" s="396" t="s">
        <v>56</v>
      </c>
      <c r="D104" s="396"/>
      <c r="E104" s="8" t="e">
        <f>#REF!</f>
        <v>#REF!</v>
      </c>
    </row>
    <row r="105" spans="1:5" x14ac:dyDescent="0.25">
      <c r="A105" s="3"/>
      <c r="B105" s="400"/>
      <c r="C105" s="398" t="s">
        <v>57</v>
      </c>
      <c r="D105" s="398"/>
      <c r="E105" s="10" t="e">
        <f>#REF!</f>
        <v>#REF!</v>
      </c>
    </row>
    <row r="106" spans="1:5" x14ac:dyDescent="0.25">
      <c r="A106" s="3"/>
      <c r="B106" s="400"/>
      <c r="C106" s="396" t="s">
        <v>58</v>
      </c>
      <c r="D106" s="396"/>
      <c r="E106" s="8" t="e">
        <f>#REF!</f>
        <v>#REF!</v>
      </c>
    </row>
    <row r="107" spans="1:5" x14ac:dyDescent="0.25">
      <c r="A107" s="3"/>
      <c r="B107" s="400"/>
      <c r="C107" s="396" t="s">
        <v>59</v>
      </c>
      <c r="D107" s="396"/>
      <c r="E107" s="8" t="e">
        <f>#REF!</f>
        <v>#REF!</v>
      </c>
    </row>
    <row r="108" spans="1:5" ht="15.75" thickBot="1" x14ac:dyDescent="0.3">
      <c r="A108" s="3"/>
      <c r="B108" s="400"/>
      <c r="C108" s="397" t="s">
        <v>60</v>
      </c>
      <c r="D108" s="397"/>
      <c r="E108" s="9" t="e">
        <f>#REF!</f>
        <v>#REF!</v>
      </c>
    </row>
    <row r="109" spans="1:5" ht="15.75" thickBot="1" x14ac:dyDescent="0.3">
      <c r="A109" s="3"/>
      <c r="B109" s="2"/>
      <c r="C109" s="397" t="s">
        <v>61</v>
      </c>
      <c r="D109" s="397"/>
      <c r="E109" s="9" t="e">
        <f>#REF!</f>
        <v>#REF!</v>
      </c>
    </row>
    <row r="110" spans="1:5" x14ac:dyDescent="0.25">
      <c r="A110" s="3"/>
      <c r="B110" s="2"/>
      <c r="C110" s="399" t="s">
        <v>72</v>
      </c>
      <c r="D110" s="5" t="s">
        <v>62</v>
      </c>
      <c r="E110" s="10" t="e">
        <f>#REF!</f>
        <v>#REF!</v>
      </c>
    </row>
    <row r="111" spans="1:5" x14ac:dyDescent="0.25">
      <c r="A111" s="3"/>
      <c r="B111" s="2"/>
      <c r="C111" s="395"/>
      <c r="D111" s="5" t="s">
        <v>63</v>
      </c>
      <c r="E111" s="10" t="e">
        <f>#REF!</f>
        <v>#REF!</v>
      </c>
    </row>
    <row r="112" spans="1:5" x14ac:dyDescent="0.25">
      <c r="A112" s="3"/>
      <c r="B112" s="2"/>
      <c r="C112" s="395" t="s">
        <v>71</v>
      </c>
      <c r="D112" s="5" t="s">
        <v>62</v>
      </c>
      <c r="E112" s="10" t="e">
        <f>#REF!</f>
        <v>#REF!</v>
      </c>
    </row>
    <row r="113" spans="1:5" x14ac:dyDescent="0.25">
      <c r="A113" s="3"/>
      <c r="B113" s="2"/>
      <c r="C113" s="395"/>
      <c r="D113" s="5" t="s">
        <v>63</v>
      </c>
      <c r="E113" s="10" t="e">
        <f>#REF!</f>
        <v>#REF!</v>
      </c>
    </row>
    <row r="114" spans="1:5" x14ac:dyDescent="0.25">
      <c r="A114" s="401" t="s">
        <v>0</v>
      </c>
      <c r="B114" s="401"/>
      <c r="C114" s="401"/>
      <c r="D114" s="401"/>
      <c r="E114" s="13" t="e">
        <f>#REF!</f>
        <v>#REF!</v>
      </c>
    </row>
    <row r="115" spans="1:5" x14ac:dyDescent="0.25">
      <c r="A115" s="401" t="s">
        <v>2</v>
      </c>
      <c r="B115" s="401"/>
      <c r="C115" s="401"/>
      <c r="D115" s="401"/>
      <c r="E115" s="13" t="e">
        <f>#REF!</f>
        <v>#REF!</v>
      </c>
    </row>
    <row r="116" spans="1:5" x14ac:dyDescent="0.25">
      <c r="A116" s="401" t="s">
        <v>1</v>
      </c>
      <c r="B116" s="401"/>
      <c r="C116" s="401"/>
      <c r="D116" s="401"/>
      <c r="E116" s="14"/>
    </row>
    <row r="117" spans="1:5" x14ac:dyDescent="0.25">
      <c r="A117" s="401" t="s">
        <v>70</v>
      </c>
      <c r="B117" s="401"/>
      <c r="C117" s="401"/>
      <c r="D117" s="401"/>
      <c r="E117" t="s">
        <v>69</v>
      </c>
    </row>
    <row r="118" spans="1:5" x14ac:dyDescent="0.25">
      <c r="B118" s="403" t="s">
        <v>64</v>
      </c>
      <c r="C118" s="398" t="s">
        <v>4</v>
      </c>
      <c r="D118" s="398"/>
      <c r="E118" s="11" t="e">
        <f>#REF!</f>
        <v>#REF!</v>
      </c>
    </row>
    <row r="119" spans="1:5" x14ac:dyDescent="0.25">
      <c r="B119" s="403"/>
      <c r="C119" s="398" t="s">
        <v>6</v>
      </c>
      <c r="D119" s="398"/>
      <c r="E119" s="11" t="e">
        <f>#REF!</f>
        <v>#REF!</v>
      </c>
    </row>
    <row r="120" spans="1:5" x14ac:dyDescent="0.25">
      <c r="B120" s="403"/>
      <c r="C120" s="396" t="s">
        <v>8</v>
      </c>
      <c r="D120" s="396"/>
      <c r="E120" s="12" t="e">
        <f>#REF!</f>
        <v>#REF!</v>
      </c>
    </row>
    <row r="121" spans="1:5" x14ac:dyDescent="0.25">
      <c r="B121" s="403"/>
      <c r="C121" s="396" t="s">
        <v>10</v>
      </c>
      <c r="D121" s="396"/>
      <c r="E121" s="12" t="e">
        <f>#REF!</f>
        <v>#REF!</v>
      </c>
    </row>
    <row r="122" spans="1:5" x14ac:dyDescent="0.25">
      <c r="B122" s="403"/>
      <c r="C122" s="396" t="s">
        <v>12</v>
      </c>
      <c r="D122" s="396"/>
      <c r="E122" s="12" t="e">
        <f>#REF!</f>
        <v>#REF!</v>
      </c>
    </row>
    <row r="123" spans="1:5" x14ac:dyDescent="0.25">
      <c r="B123" s="403"/>
      <c r="C123" s="396" t="s">
        <v>14</v>
      </c>
      <c r="D123" s="396"/>
      <c r="E123" s="12" t="e">
        <f>#REF!</f>
        <v>#REF!</v>
      </c>
    </row>
    <row r="124" spans="1:5" x14ac:dyDescent="0.25">
      <c r="B124" s="403"/>
      <c r="C124" s="396" t="s">
        <v>16</v>
      </c>
      <c r="D124" s="396"/>
      <c r="E124" s="12" t="e">
        <f>#REF!</f>
        <v>#REF!</v>
      </c>
    </row>
    <row r="125" spans="1:5" x14ac:dyDescent="0.25">
      <c r="B125" s="403"/>
      <c r="C125" s="396" t="s">
        <v>18</v>
      </c>
      <c r="D125" s="396"/>
      <c r="E125" s="12" t="e">
        <f>#REF!</f>
        <v>#REF!</v>
      </c>
    </row>
    <row r="126" spans="1:5" x14ac:dyDescent="0.25">
      <c r="B126" s="403"/>
      <c r="C126" s="396" t="s">
        <v>20</v>
      </c>
      <c r="D126" s="396"/>
      <c r="E126" s="12" t="e">
        <f>#REF!</f>
        <v>#REF!</v>
      </c>
    </row>
    <row r="127" spans="1:5" x14ac:dyDescent="0.25">
      <c r="B127" s="403"/>
      <c r="C127" s="398" t="s">
        <v>25</v>
      </c>
      <c r="D127" s="398"/>
      <c r="E127" s="11" t="e">
        <f>#REF!</f>
        <v>#REF!</v>
      </c>
    </row>
    <row r="128" spans="1:5" x14ac:dyDescent="0.25">
      <c r="B128" s="403"/>
      <c r="C128" s="396" t="s">
        <v>27</v>
      </c>
      <c r="D128" s="396"/>
      <c r="E128" s="12" t="e">
        <f>#REF!</f>
        <v>#REF!</v>
      </c>
    </row>
    <row r="129" spans="2:5" x14ac:dyDescent="0.25">
      <c r="B129" s="403"/>
      <c r="C129" s="396" t="s">
        <v>29</v>
      </c>
      <c r="D129" s="396"/>
      <c r="E129" s="12" t="e">
        <f>#REF!</f>
        <v>#REF!</v>
      </c>
    </row>
    <row r="130" spans="2:5" x14ac:dyDescent="0.25">
      <c r="B130" s="403"/>
      <c r="C130" s="396" t="s">
        <v>31</v>
      </c>
      <c r="D130" s="396"/>
      <c r="E130" s="12" t="e">
        <f>#REF!</f>
        <v>#REF!</v>
      </c>
    </row>
    <row r="131" spans="2:5" x14ac:dyDescent="0.25">
      <c r="B131" s="403"/>
      <c r="C131" s="396" t="s">
        <v>33</v>
      </c>
      <c r="D131" s="396"/>
      <c r="E131" s="12" t="e">
        <f>#REF!</f>
        <v>#REF!</v>
      </c>
    </row>
    <row r="132" spans="2:5" x14ac:dyDescent="0.25">
      <c r="B132" s="403"/>
      <c r="C132" s="396" t="s">
        <v>35</v>
      </c>
      <c r="D132" s="396"/>
      <c r="E132" s="12" t="e">
        <f>#REF!</f>
        <v>#REF!</v>
      </c>
    </row>
    <row r="133" spans="2:5" x14ac:dyDescent="0.25">
      <c r="B133" s="403"/>
      <c r="C133" s="396" t="s">
        <v>37</v>
      </c>
      <c r="D133" s="396"/>
      <c r="E133" s="12" t="e">
        <f>#REF!</f>
        <v>#REF!</v>
      </c>
    </row>
    <row r="134" spans="2:5" x14ac:dyDescent="0.25">
      <c r="B134" s="403"/>
      <c r="C134" s="396" t="s">
        <v>39</v>
      </c>
      <c r="D134" s="396"/>
      <c r="E134" s="12" t="e">
        <f>#REF!</f>
        <v>#REF!</v>
      </c>
    </row>
    <row r="135" spans="2:5" x14ac:dyDescent="0.25">
      <c r="B135" s="403"/>
      <c r="C135" s="396" t="s">
        <v>40</v>
      </c>
      <c r="D135" s="396"/>
      <c r="E135" s="12" t="e">
        <f>#REF!</f>
        <v>#REF!</v>
      </c>
    </row>
    <row r="136" spans="2:5" x14ac:dyDescent="0.25">
      <c r="B136" s="403"/>
      <c r="C136" s="396" t="s">
        <v>42</v>
      </c>
      <c r="D136" s="396"/>
      <c r="E136" s="12" t="e">
        <f>#REF!</f>
        <v>#REF!</v>
      </c>
    </row>
    <row r="137" spans="2:5" x14ac:dyDescent="0.25">
      <c r="B137" s="403"/>
      <c r="C137" s="398" t="s">
        <v>5</v>
      </c>
      <c r="D137" s="398"/>
      <c r="E137" s="11" t="e">
        <f>#REF!</f>
        <v>#REF!</v>
      </c>
    </row>
    <row r="138" spans="2:5" x14ac:dyDescent="0.25">
      <c r="B138" s="403"/>
      <c r="C138" s="398" t="s">
        <v>7</v>
      </c>
      <c r="D138" s="398"/>
      <c r="E138" s="11" t="e">
        <f>#REF!</f>
        <v>#REF!</v>
      </c>
    </row>
    <row r="139" spans="2:5" x14ac:dyDescent="0.25">
      <c r="B139" s="403"/>
      <c r="C139" s="396" t="s">
        <v>9</v>
      </c>
      <c r="D139" s="396"/>
      <c r="E139" s="12" t="e">
        <f>#REF!</f>
        <v>#REF!</v>
      </c>
    </row>
    <row r="140" spans="2:5" x14ac:dyDescent="0.25">
      <c r="B140" s="403"/>
      <c r="C140" s="396" t="s">
        <v>11</v>
      </c>
      <c r="D140" s="396"/>
      <c r="E140" s="12" t="e">
        <f>#REF!</f>
        <v>#REF!</v>
      </c>
    </row>
    <row r="141" spans="2:5" x14ac:dyDescent="0.25">
      <c r="B141" s="403"/>
      <c r="C141" s="396" t="s">
        <v>13</v>
      </c>
      <c r="D141" s="396"/>
      <c r="E141" s="12" t="e">
        <f>#REF!</f>
        <v>#REF!</v>
      </c>
    </row>
    <row r="142" spans="2:5" x14ac:dyDescent="0.25">
      <c r="B142" s="403"/>
      <c r="C142" s="396" t="s">
        <v>15</v>
      </c>
      <c r="D142" s="396"/>
      <c r="E142" s="12" t="e">
        <f>#REF!</f>
        <v>#REF!</v>
      </c>
    </row>
    <row r="143" spans="2:5" x14ac:dyDescent="0.25">
      <c r="B143" s="403"/>
      <c r="C143" s="396" t="s">
        <v>17</v>
      </c>
      <c r="D143" s="396"/>
      <c r="E143" s="12" t="e">
        <f>#REF!</f>
        <v>#REF!</v>
      </c>
    </row>
    <row r="144" spans="2:5" x14ac:dyDescent="0.25">
      <c r="B144" s="403"/>
      <c r="C144" s="396" t="s">
        <v>19</v>
      </c>
      <c r="D144" s="396"/>
      <c r="E144" s="12" t="e">
        <f>#REF!</f>
        <v>#REF!</v>
      </c>
    </row>
    <row r="145" spans="2:5" x14ac:dyDescent="0.25">
      <c r="B145" s="403"/>
      <c r="C145" s="396" t="s">
        <v>21</v>
      </c>
      <c r="D145" s="396"/>
      <c r="E145" s="12" t="e">
        <f>#REF!</f>
        <v>#REF!</v>
      </c>
    </row>
    <row r="146" spans="2:5" x14ac:dyDescent="0.25">
      <c r="B146" s="403"/>
      <c r="C146" s="396" t="s">
        <v>22</v>
      </c>
      <c r="D146" s="396"/>
      <c r="E146" s="12" t="e">
        <f>#REF!</f>
        <v>#REF!</v>
      </c>
    </row>
    <row r="147" spans="2:5" x14ac:dyDescent="0.25">
      <c r="B147" s="403"/>
      <c r="C147" s="405" t="s">
        <v>26</v>
      </c>
      <c r="D147" s="405"/>
      <c r="E147" s="11" t="e">
        <f>#REF!</f>
        <v>#REF!</v>
      </c>
    </row>
    <row r="148" spans="2:5" x14ac:dyDescent="0.25">
      <c r="B148" s="403"/>
      <c r="C148" s="396" t="s">
        <v>28</v>
      </c>
      <c r="D148" s="396"/>
      <c r="E148" s="12" t="e">
        <f>#REF!</f>
        <v>#REF!</v>
      </c>
    </row>
    <row r="149" spans="2:5" x14ac:dyDescent="0.25">
      <c r="B149" s="403"/>
      <c r="C149" s="396" t="s">
        <v>30</v>
      </c>
      <c r="D149" s="396"/>
      <c r="E149" s="12" t="e">
        <f>#REF!</f>
        <v>#REF!</v>
      </c>
    </row>
    <row r="150" spans="2:5" x14ac:dyDescent="0.25">
      <c r="B150" s="403"/>
      <c r="C150" s="396" t="s">
        <v>32</v>
      </c>
      <c r="D150" s="396"/>
      <c r="E150" s="12" t="e">
        <f>#REF!</f>
        <v>#REF!</v>
      </c>
    </row>
    <row r="151" spans="2:5" x14ac:dyDescent="0.25">
      <c r="B151" s="403"/>
      <c r="C151" s="396" t="s">
        <v>34</v>
      </c>
      <c r="D151" s="396"/>
      <c r="E151" s="12" t="e">
        <f>#REF!</f>
        <v>#REF!</v>
      </c>
    </row>
    <row r="152" spans="2:5" x14ac:dyDescent="0.25">
      <c r="B152" s="403"/>
      <c r="C152" s="396" t="s">
        <v>36</v>
      </c>
      <c r="D152" s="396"/>
      <c r="E152" s="12" t="e">
        <f>#REF!</f>
        <v>#REF!</v>
      </c>
    </row>
    <row r="153" spans="2:5" x14ac:dyDescent="0.25">
      <c r="B153" s="403"/>
      <c r="C153" s="396" t="s">
        <v>38</v>
      </c>
      <c r="D153" s="396"/>
      <c r="E153" s="12" t="e">
        <f>#REF!</f>
        <v>#REF!</v>
      </c>
    </row>
    <row r="154" spans="2:5" x14ac:dyDescent="0.25">
      <c r="B154" s="403"/>
      <c r="C154" s="398" t="s">
        <v>45</v>
      </c>
      <c r="D154" s="398"/>
      <c r="E154" s="11" t="e">
        <f>#REF!</f>
        <v>#REF!</v>
      </c>
    </row>
    <row r="155" spans="2:5" x14ac:dyDescent="0.25">
      <c r="B155" s="403"/>
      <c r="C155" s="398" t="s">
        <v>47</v>
      </c>
      <c r="D155" s="398"/>
      <c r="E155" s="11" t="e">
        <f>#REF!</f>
        <v>#REF!</v>
      </c>
    </row>
    <row r="156" spans="2:5" x14ac:dyDescent="0.25">
      <c r="B156" s="403"/>
      <c r="C156" s="396" t="s">
        <v>48</v>
      </c>
      <c r="D156" s="396"/>
      <c r="E156" s="12" t="e">
        <f>#REF!</f>
        <v>#REF!</v>
      </c>
    </row>
    <row r="157" spans="2:5" x14ac:dyDescent="0.25">
      <c r="B157" s="403"/>
      <c r="C157" s="396" t="s">
        <v>49</v>
      </c>
      <c r="D157" s="396"/>
      <c r="E157" s="12" t="e">
        <f>#REF!</f>
        <v>#REF!</v>
      </c>
    </row>
    <row r="158" spans="2:5" x14ac:dyDescent="0.25">
      <c r="B158" s="403"/>
      <c r="C158" s="396" t="s">
        <v>50</v>
      </c>
      <c r="D158" s="396"/>
      <c r="E158" s="12" t="e">
        <f>#REF!</f>
        <v>#REF!</v>
      </c>
    </row>
    <row r="159" spans="2:5" x14ac:dyDescent="0.25">
      <c r="B159" s="403"/>
      <c r="C159" s="398" t="s">
        <v>51</v>
      </c>
      <c r="D159" s="398"/>
      <c r="E159" s="11" t="e">
        <f>#REF!</f>
        <v>#REF!</v>
      </c>
    </row>
    <row r="160" spans="2:5" x14ac:dyDescent="0.25">
      <c r="B160" s="403"/>
      <c r="C160" s="396" t="s">
        <v>52</v>
      </c>
      <c r="D160" s="396"/>
      <c r="E160" s="12" t="e">
        <f>#REF!</f>
        <v>#REF!</v>
      </c>
    </row>
    <row r="161" spans="2:5" x14ac:dyDescent="0.25">
      <c r="B161" s="403"/>
      <c r="C161" s="396" t="s">
        <v>53</v>
      </c>
      <c r="D161" s="396"/>
      <c r="E161" s="12" t="e">
        <f>#REF!</f>
        <v>#REF!</v>
      </c>
    </row>
    <row r="162" spans="2:5" x14ac:dyDescent="0.25">
      <c r="B162" s="403"/>
      <c r="C162" s="396" t="s">
        <v>54</v>
      </c>
      <c r="D162" s="396"/>
      <c r="E162" s="12" t="e">
        <f>#REF!</f>
        <v>#REF!</v>
      </c>
    </row>
    <row r="163" spans="2:5" x14ac:dyDescent="0.25">
      <c r="B163" s="403"/>
      <c r="C163" s="396" t="s">
        <v>55</v>
      </c>
      <c r="D163" s="396"/>
      <c r="E163" s="12" t="e">
        <f>#REF!</f>
        <v>#REF!</v>
      </c>
    </row>
    <row r="164" spans="2:5" x14ac:dyDescent="0.25">
      <c r="B164" s="403"/>
      <c r="C164" s="396" t="s">
        <v>56</v>
      </c>
      <c r="D164" s="396"/>
      <c r="E164" s="12" t="e">
        <f>#REF!</f>
        <v>#REF!</v>
      </c>
    </row>
    <row r="165" spans="2:5" x14ac:dyDescent="0.25">
      <c r="B165" s="403"/>
      <c r="C165" s="398" t="s">
        <v>57</v>
      </c>
      <c r="D165" s="398"/>
      <c r="E165" s="11" t="e">
        <f>#REF!</f>
        <v>#REF!</v>
      </c>
    </row>
    <row r="166" spans="2:5" x14ac:dyDescent="0.25">
      <c r="B166" s="403"/>
      <c r="C166" s="396" t="s">
        <v>58</v>
      </c>
      <c r="D166" s="396"/>
      <c r="E166" s="12" t="e">
        <f>#REF!</f>
        <v>#REF!</v>
      </c>
    </row>
    <row r="167" spans="2:5" ht="15" customHeight="1" thickBot="1" x14ac:dyDescent="0.3">
      <c r="B167" s="404"/>
      <c r="C167" s="396" t="s">
        <v>59</v>
      </c>
      <c r="D167" s="396"/>
      <c r="E167" s="12" t="e">
        <f>#REF!</f>
        <v>#REF!</v>
      </c>
    </row>
    <row r="168" spans="2:5" x14ac:dyDescent="0.25">
      <c r="B168" s="403" t="s">
        <v>65</v>
      </c>
      <c r="C168" s="398" t="s">
        <v>4</v>
      </c>
      <c r="D168" s="398"/>
      <c r="E168" s="11" t="e">
        <f>#REF!</f>
        <v>#REF!</v>
      </c>
    </row>
    <row r="169" spans="2:5" ht="15" customHeight="1" x14ac:dyDescent="0.25">
      <c r="B169" s="403"/>
      <c r="C169" s="398" t="s">
        <v>6</v>
      </c>
      <c r="D169" s="398"/>
      <c r="E169" s="11" t="e">
        <f>#REF!</f>
        <v>#REF!</v>
      </c>
    </row>
    <row r="170" spans="2:5" ht="15" customHeight="1" x14ac:dyDescent="0.25">
      <c r="B170" s="403"/>
      <c r="C170" s="396" t="s">
        <v>8</v>
      </c>
      <c r="D170" s="396"/>
      <c r="E170" s="12" t="e">
        <f>#REF!</f>
        <v>#REF!</v>
      </c>
    </row>
    <row r="171" spans="2:5" ht="15" customHeight="1" x14ac:dyDescent="0.25">
      <c r="B171" s="403"/>
      <c r="C171" s="396" t="s">
        <v>10</v>
      </c>
      <c r="D171" s="396"/>
      <c r="E171" s="12" t="e">
        <f>#REF!</f>
        <v>#REF!</v>
      </c>
    </row>
    <row r="172" spans="2:5" x14ac:dyDescent="0.25">
      <c r="B172" s="403"/>
      <c r="C172" s="396" t="s">
        <v>12</v>
      </c>
      <c r="D172" s="396"/>
      <c r="E172" s="12" t="e">
        <f>#REF!</f>
        <v>#REF!</v>
      </c>
    </row>
    <row r="173" spans="2:5" x14ac:dyDescent="0.25">
      <c r="B173" s="403"/>
      <c r="C173" s="396" t="s">
        <v>14</v>
      </c>
      <c r="D173" s="396"/>
      <c r="E173" s="12" t="e">
        <f>#REF!</f>
        <v>#REF!</v>
      </c>
    </row>
    <row r="174" spans="2:5" ht="15" customHeight="1" x14ac:dyDescent="0.25">
      <c r="B174" s="403"/>
      <c r="C174" s="396" t="s">
        <v>16</v>
      </c>
      <c r="D174" s="396"/>
      <c r="E174" s="12" t="e">
        <f>#REF!</f>
        <v>#REF!</v>
      </c>
    </row>
    <row r="175" spans="2:5" ht="15" customHeight="1" x14ac:dyDescent="0.25">
      <c r="B175" s="403"/>
      <c r="C175" s="396" t="s">
        <v>18</v>
      </c>
      <c r="D175" s="396"/>
      <c r="E175" s="12" t="e">
        <f>#REF!</f>
        <v>#REF!</v>
      </c>
    </row>
    <row r="176" spans="2:5" x14ac:dyDescent="0.25">
      <c r="B176" s="403"/>
      <c r="C176" s="396" t="s">
        <v>20</v>
      </c>
      <c r="D176" s="396"/>
      <c r="E176" s="12" t="e">
        <f>#REF!</f>
        <v>#REF!</v>
      </c>
    </row>
    <row r="177" spans="2:5" ht="15" customHeight="1" x14ac:dyDescent="0.25">
      <c r="B177" s="403"/>
      <c r="C177" s="398" t="s">
        <v>25</v>
      </c>
      <c r="D177" s="398"/>
      <c r="E177" s="11" t="e">
        <f>#REF!</f>
        <v>#REF!</v>
      </c>
    </row>
    <row r="178" spans="2:5" x14ac:dyDescent="0.25">
      <c r="B178" s="403"/>
      <c r="C178" s="396" t="s">
        <v>27</v>
      </c>
      <c r="D178" s="396"/>
      <c r="E178" s="12" t="e">
        <f>#REF!</f>
        <v>#REF!</v>
      </c>
    </row>
    <row r="179" spans="2:5" ht="15" customHeight="1" x14ac:dyDescent="0.25">
      <c r="B179" s="403"/>
      <c r="C179" s="396" t="s">
        <v>29</v>
      </c>
      <c r="D179" s="396"/>
      <c r="E179" s="12" t="e">
        <f>#REF!</f>
        <v>#REF!</v>
      </c>
    </row>
    <row r="180" spans="2:5" ht="15" customHeight="1" x14ac:dyDescent="0.25">
      <c r="B180" s="403"/>
      <c r="C180" s="396" t="s">
        <v>31</v>
      </c>
      <c r="D180" s="396"/>
      <c r="E180" s="12" t="e">
        <f>#REF!</f>
        <v>#REF!</v>
      </c>
    </row>
    <row r="181" spans="2:5" ht="15" customHeight="1" x14ac:dyDescent="0.25">
      <c r="B181" s="403"/>
      <c r="C181" s="396" t="s">
        <v>33</v>
      </c>
      <c r="D181" s="396"/>
      <c r="E181" s="12" t="e">
        <f>#REF!</f>
        <v>#REF!</v>
      </c>
    </row>
    <row r="182" spans="2:5" ht="15" customHeight="1" x14ac:dyDescent="0.25">
      <c r="B182" s="403"/>
      <c r="C182" s="396" t="s">
        <v>35</v>
      </c>
      <c r="D182" s="396"/>
      <c r="E182" s="12" t="e">
        <f>#REF!</f>
        <v>#REF!</v>
      </c>
    </row>
    <row r="183" spans="2:5" ht="15" customHeight="1" x14ac:dyDescent="0.25">
      <c r="B183" s="403"/>
      <c r="C183" s="396" t="s">
        <v>37</v>
      </c>
      <c r="D183" s="396"/>
      <c r="E183" s="12" t="e">
        <f>#REF!</f>
        <v>#REF!</v>
      </c>
    </row>
    <row r="184" spans="2:5" ht="15" customHeight="1" x14ac:dyDescent="0.25">
      <c r="B184" s="403"/>
      <c r="C184" s="396" t="s">
        <v>39</v>
      </c>
      <c r="D184" s="396"/>
      <c r="E184" s="12" t="e">
        <f>#REF!</f>
        <v>#REF!</v>
      </c>
    </row>
    <row r="185" spans="2:5" ht="15" customHeight="1" x14ac:dyDescent="0.25">
      <c r="B185" s="403"/>
      <c r="C185" s="396" t="s">
        <v>40</v>
      </c>
      <c r="D185" s="396"/>
      <c r="E185" s="12" t="e">
        <f>#REF!</f>
        <v>#REF!</v>
      </c>
    </row>
    <row r="186" spans="2:5" ht="15" customHeight="1" x14ac:dyDescent="0.25">
      <c r="B186" s="403"/>
      <c r="C186" s="396" t="s">
        <v>42</v>
      </c>
      <c r="D186" s="396"/>
      <c r="E186" s="12" t="e">
        <f>#REF!</f>
        <v>#REF!</v>
      </c>
    </row>
    <row r="187" spans="2:5" ht="15" customHeight="1" x14ac:dyDescent="0.25">
      <c r="B187" s="403"/>
      <c r="C187" s="398" t="s">
        <v>5</v>
      </c>
      <c r="D187" s="398"/>
      <c r="E187" s="11" t="e">
        <f>#REF!</f>
        <v>#REF!</v>
      </c>
    </row>
    <row r="188" spans="2:5" x14ac:dyDescent="0.25">
      <c r="B188" s="403"/>
      <c r="C188" s="398" t="s">
        <v>7</v>
      </c>
      <c r="D188" s="398"/>
      <c r="E188" s="11" t="e">
        <f>#REF!</f>
        <v>#REF!</v>
      </c>
    </row>
    <row r="189" spans="2:5" x14ac:dyDescent="0.25">
      <c r="B189" s="403"/>
      <c r="C189" s="396" t="s">
        <v>9</v>
      </c>
      <c r="D189" s="396"/>
      <c r="E189" s="12" t="e">
        <f>#REF!</f>
        <v>#REF!</v>
      </c>
    </row>
    <row r="190" spans="2:5" x14ac:dyDescent="0.25">
      <c r="B190" s="403"/>
      <c r="C190" s="396" t="s">
        <v>11</v>
      </c>
      <c r="D190" s="396"/>
      <c r="E190" s="12" t="e">
        <f>#REF!</f>
        <v>#REF!</v>
      </c>
    </row>
    <row r="191" spans="2:5" ht="15" customHeight="1" x14ac:dyDescent="0.25">
      <c r="B191" s="403"/>
      <c r="C191" s="396" t="s">
        <v>13</v>
      </c>
      <c r="D191" s="396"/>
      <c r="E191" s="12" t="e">
        <f>#REF!</f>
        <v>#REF!</v>
      </c>
    </row>
    <row r="192" spans="2:5" x14ac:dyDescent="0.25">
      <c r="B192" s="403"/>
      <c r="C192" s="396" t="s">
        <v>15</v>
      </c>
      <c r="D192" s="396"/>
      <c r="E192" s="12" t="e">
        <f>#REF!</f>
        <v>#REF!</v>
      </c>
    </row>
    <row r="193" spans="2:5" ht="15" customHeight="1" x14ac:dyDescent="0.25">
      <c r="B193" s="403"/>
      <c r="C193" s="396" t="s">
        <v>17</v>
      </c>
      <c r="D193" s="396"/>
      <c r="E193" s="12" t="e">
        <f>#REF!</f>
        <v>#REF!</v>
      </c>
    </row>
    <row r="194" spans="2:5" ht="15" customHeight="1" x14ac:dyDescent="0.25">
      <c r="B194" s="403"/>
      <c r="C194" s="396" t="s">
        <v>19</v>
      </c>
      <c r="D194" s="396"/>
      <c r="E194" s="12" t="e">
        <f>#REF!</f>
        <v>#REF!</v>
      </c>
    </row>
    <row r="195" spans="2:5" ht="15" customHeight="1" x14ac:dyDescent="0.25">
      <c r="B195" s="403"/>
      <c r="C195" s="396" t="s">
        <v>21</v>
      </c>
      <c r="D195" s="396"/>
      <c r="E195" s="12" t="e">
        <f>#REF!</f>
        <v>#REF!</v>
      </c>
    </row>
    <row r="196" spans="2:5" ht="15" customHeight="1" x14ac:dyDescent="0.25">
      <c r="B196" s="403"/>
      <c r="C196" s="396" t="s">
        <v>22</v>
      </c>
      <c r="D196" s="396"/>
      <c r="E196" s="12" t="e">
        <f>#REF!</f>
        <v>#REF!</v>
      </c>
    </row>
    <row r="197" spans="2:5" ht="15" customHeight="1" x14ac:dyDescent="0.25">
      <c r="B197" s="403"/>
      <c r="C197" s="405" t="s">
        <v>26</v>
      </c>
      <c r="D197" s="405"/>
      <c r="E197" s="11" t="e">
        <f>#REF!</f>
        <v>#REF!</v>
      </c>
    </row>
    <row r="198" spans="2:5" ht="15" customHeight="1" x14ac:dyDescent="0.25">
      <c r="B198" s="403"/>
      <c r="C198" s="396" t="s">
        <v>28</v>
      </c>
      <c r="D198" s="396"/>
      <c r="E198" s="12" t="e">
        <f>#REF!</f>
        <v>#REF!</v>
      </c>
    </row>
    <row r="199" spans="2:5" ht="15" customHeight="1" x14ac:dyDescent="0.25">
      <c r="B199" s="403"/>
      <c r="C199" s="396" t="s">
        <v>30</v>
      </c>
      <c r="D199" s="396"/>
      <c r="E199" s="12" t="e">
        <f>#REF!</f>
        <v>#REF!</v>
      </c>
    </row>
    <row r="200" spans="2:5" ht="15" customHeight="1" x14ac:dyDescent="0.25">
      <c r="B200" s="403"/>
      <c r="C200" s="396" t="s">
        <v>32</v>
      </c>
      <c r="D200" s="396"/>
      <c r="E200" s="12" t="e">
        <f>#REF!</f>
        <v>#REF!</v>
      </c>
    </row>
    <row r="201" spans="2:5" x14ac:dyDescent="0.25">
      <c r="B201" s="403"/>
      <c r="C201" s="396" t="s">
        <v>34</v>
      </c>
      <c r="D201" s="396"/>
      <c r="E201" s="12" t="e">
        <f>#REF!</f>
        <v>#REF!</v>
      </c>
    </row>
    <row r="202" spans="2:5" ht="15" customHeight="1" x14ac:dyDescent="0.25">
      <c r="B202" s="403"/>
      <c r="C202" s="396" t="s">
        <v>36</v>
      </c>
      <c r="D202" s="396"/>
      <c r="E202" s="12" t="e">
        <f>#REF!</f>
        <v>#REF!</v>
      </c>
    </row>
    <row r="203" spans="2:5" x14ac:dyDescent="0.25">
      <c r="B203" s="403"/>
      <c r="C203" s="396" t="s">
        <v>38</v>
      </c>
      <c r="D203" s="396"/>
      <c r="E203" s="12" t="e">
        <f>#REF!</f>
        <v>#REF!</v>
      </c>
    </row>
    <row r="204" spans="2:5" ht="15" customHeight="1" x14ac:dyDescent="0.25">
      <c r="B204" s="403"/>
      <c r="C204" s="398" t="s">
        <v>45</v>
      </c>
      <c r="D204" s="398"/>
      <c r="E204" s="11" t="e">
        <f>#REF!</f>
        <v>#REF!</v>
      </c>
    </row>
    <row r="205" spans="2:5" ht="15" customHeight="1" x14ac:dyDescent="0.25">
      <c r="B205" s="403"/>
      <c r="C205" s="398" t="s">
        <v>47</v>
      </c>
      <c r="D205" s="398"/>
      <c r="E205" s="11" t="e">
        <f>#REF!</f>
        <v>#REF!</v>
      </c>
    </row>
    <row r="206" spans="2:5" ht="15" customHeight="1" x14ac:dyDescent="0.25">
      <c r="B206" s="403"/>
      <c r="C206" s="396" t="s">
        <v>48</v>
      </c>
      <c r="D206" s="396"/>
      <c r="E206" s="12" t="e">
        <f>#REF!</f>
        <v>#REF!</v>
      </c>
    </row>
    <row r="207" spans="2:5" ht="15" customHeight="1" x14ac:dyDescent="0.25">
      <c r="B207" s="403"/>
      <c r="C207" s="396" t="s">
        <v>49</v>
      </c>
      <c r="D207" s="396"/>
      <c r="E207" s="12" t="e">
        <f>#REF!</f>
        <v>#REF!</v>
      </c>
    </row>
    <row r="208" spans="2:5" ht="15" customHeight="1" x14ac:dyDescent="0.25">
      <c r="B208" s="403"/>
      <c r="C208" s="396" t="s">
        <v>50</v>
      </c>
      <c r="D208" s="396"/>
      <c r="E208" s="12" t="e">
        <f>#REF!</f>
        <v>#REF!</v>
      </c>
    </row>
    <row r="209" spans="2:5" ht="15" customHeight="1" x14ac:dyDescent="0.25">
      <c r="B209" s="403"/>
      <c r="C209" s="398" t="s">
        <v>51</v>
      </c>
      <c r="D209" s="398"/>
      <c r="E209" s="11" t="e">
        <f>#REF!</f>
        <v>#REF!</v>
      </c>
    </row>
    <row r="210" spans="2:5" x14ac:dyDescent="0.25">
      <c r="B210" s="403"/>
      <c r="C210" s="396" t="s">
        <v>52</v>
      </c>
      <c r="D210" s="396"/>
      <c r="E210" s="12" t="e">
        <f>#REF!</f>
        <v>#REF!</v>
      </c>
    </row>
    <row r="211" spans="2:5" ht="15" customHeight="1" x14ac:dyDescent="0.25">
      <c r="B211" s="403"/>
      <c r="C211" s="396" t="s">
        <v>53</v>
      </c>
      <c r="D211" s="396"/>
      <c r="E211" s="12" t="e">
        <f>#REF!</f>
        <v>#REF!</v>
      </c>
    </row>
    <row r="212" spans="2:5" x14ac:dyDescent="0.25">
      <c r="B212" s="403"/>
      <c r="C212" s="396" t="s">
        <v>54</v>
      </c>
      <c r="D212" s="396"/>
      <c r="E212" s="12" t="e">
        <f>#REF!</f>
        <v>#REF!</v>
      </c>
    </row>
    <row r="213" spans="2:5" ht="15" customHeight="1" x14ac:dyDescent="0.25">
      <c r="B213" s="403"/>
      <c r="C213" s="396" t="s">
        <v>55</v>
      </c>
      <c r="D213" s="396"/>
      <c r="E213" s="12" t="e">
        <f>#REF!</f>
        <v>#REF!</v>
      </c>
    </row>
    <row r="214" spans="2:5" x14ac:dyDescent="0.25">
      <c r="B214" s="403"/>
      <c r="C214" s="396" t="s">
        <v>56</v>
      </c>
      <c r="D214" s="396"/>
      <c r="E214" s="12" t="e">
        <f>#REF!</f>
        <v>#REF!</v>
      </c>
    </row>
    <row r="215" spans="2:5" x14ac:dyDescent="0.25">
      <c r="B215" s="403"/>
      <c r="C215" s="398" t="s">
        <v>57</v>
      </c>
      <c r="D215" s="398"/>
      <c r="E215" s="11" t="e">
        <f>#REF!</f>
        <v>#REF!</v>
      </c>
    </row>
    <row r="216" spans="2:5" x14ac:dyDescent="0.25">
      <c r="B216" s="403"/>
      <c r="C216" s="396" t="s">
        <v>58</v>
      </c>
      <c r="D216" s="396"/>
      <c r="E216" s="12" t="e">
        <f>#REF!</f>
        <v>#REF!</v>
      </c>
    </row>
    <row r="217" spans="2:5" ht="15.75" thickBot="1" x14ac:dyDescent="0.3">
      <c r="B217" s="404"/>
      <c r="C217" s="396" t="s">
        <v>59</v>
      </c>
      <c r="D217" s="396"/>
      <c r="E217" s="12" t="e">
        <f>#REF!</f>
        <v>#REF!</v>
      </c>
    </row>
    <row r="218" spans="2:5" x14ac:dyDescent="0.25">
      <c r="C218" s="399" t="s">
        <v>72</v>
      </c>
      <c r="D218" s="5" t="s">
        <v>62</v>
      </c>
      <c r="E218" s="15" t="e">
        <f>#REF!</f>
        <v>#REF!</v>
      </c>
    </row>
    <row r="219" spans="2:5" x14ac:dyDescent="0.25">
      <c r="C219" s="395"/>
      <c r="D219" s="5" t="s">
        <v>63</v>
      </c>
      <c r="E219" s="15" t="e">
        <f>#REF!</f>
        <v>#REF!</v>
      </c>
    </row>
    <row r="220" spans="2:5" x14ac:dyDescent="0.25">
      <c r="C220" s="395" t="s">
        <v>71</v>
      </c>
      <c r="D220" s="5" t="s">
        <v>62</v>
      </c>
      <c r="E220" s="15" t="e">
        <f>#REF!</f>
        <v>#REF!</v>
      </c>
    </row>
    <row r="221" spans="2:5" x14ac:dyDescent="0.25">
      <c r="C221" s="395"/>
      <c r="D221" s="5" t="s">
        <v>63</v>
      </c>
      <c r="E221" s="15" t="e">
        <f>#REF!</f>
        <v>#REF!</v>
      </c>
    </row>
  </sheetData>
  <sheetProtection password="C4FF" sheet="1" objects="1" scenarios="1"/>
  <mergeCells count="234">
    <mergeCell ref="A7:A23"/>
    <mergeCell ref="A24:A25"/>
    <mergeCell ref="A59:A75"/>
    <mergeCell ref="B59:B65"/>
    <mergeCell ref="C59:D59"/>
    <mergeCell ref="C60:D60"/>
    <mergeCell ref="C61:D61"/>
    <mergeCell ref="C62:D62"/>
    <mergeCell ref="C109:D109"/>
    <mergeCell ref="C58:D58"/>
    <mergeCell ref="B7:B13"/>
    <mergeCell ref="B15:B23"/>
    <mergeCell ref="A26:A42"/>
    <mergeCell ref="B26:B33"/>
    <mergeCell ref="B35:B40"/>
    <mergeCell ref="B43:B56"/>
    <mergeCell ref="C75:D75"/>
    <mergeCell ref="C74:D74"/>
    <mergeCell ref="C14:D14"/>
    <mergeCell ref="C17:D17"/>
    <mergeCell ref="C16:D16"/>
    <mergeCell ref="C36:D36"/>
    <mergeCell ref="C30:D30"/>
    <mergeCell ref="C31:D31"/>
    <mergeCell ref="C6:D6"/>
    <mergeCell ref="C102:D102"/>
    <mergeCell ref="C103:D103"/>
    <mergeCell ref="C104:D104"/>
    <mergeCell ref="C105:D105"/>
    <mergeCell ref="C106:D106"/>
    <mergeCell ref="C107:D107"/>
    <mergeCell ref="C217:D217"/>
    <mergeCell ref="B168:B217"/>
    <mergeCell ref="C169:D169"/>
    <mergeCell ref="C171:D171"/>
    <mergeCell ref="C179:D179"/>
    <mergeCell ref="C181:D181"/>
    <mergeCell ref="C210:D210"/>
    <mergeCell ref="C211:D211"/>
    <mergeCell ref="C191:D191"/>
    <mergeCell ref="C193:D193"/>
    <mergeCell ref="C180:D180"/>
    <mergeCell ref="C182:D182"/>
    <mergeCell ref="C183:D183"/>
    <mergeCell ref="C184:D184"/>
    <mergeCell ref="C185:D185"/>
    <mergeCell ref="C186:D186"/>
    <mergeCell ref="C195:D195"/>
    <mergeCell ref="C201:D201"/>
    <mergeCell ref="C187:D187"/>
    <mergeCell ref="C188:D188"/>
    <mergeCell ref="C189:D189"/>
    <mergeCell ref="C190:D190"/>
    <mergeCell ref="C212:D212"/>
    <mergeCell ref="C214:D214"/>
    <mergeCell ref="C196:D196"/>
    <mergeCell ref="C197:D197"/>
    <mergeCell ref="C198:D198"/>
    <mergeCell ref="C199:D199"/>
    <mergeCell ref="C200:D200"/>
    <mergeCell ref="C216:D216"/>
    <mergeCell ref="C202:D202"/>
    <mergeCell ref="C203:D203"/>
    <mergeCell ref="C205:D205"/>
    <mergeCell ref="C207:D207"/>
    <mergeCell ref="C208:D208"/>
    <mergeCell ref="C209:D209"/>
    <mergeCell ref="C213:D213"/>
    <mergeCell ref="C215:D215"/>
    <mergeCell ref="C204:D204"/>
    <mergeCell ref="C206:D206"/>
    <mergeCell ref="C168:D168"/>
    <mergeCell ref="C170:D170"/>
    <mergeCell ref="C172:D172"/>
    <mergeCell ref="C173:D173"/>
    <mergeCell ref="C174:D174"/>
    <mergeCell ref="C192:D192"/>
    <mergeCell ref="C194:D194"/>
    <mergeCell ref="C175:D175"/>
    <mergeCell ref="C176:D176"/>
    <mergeCell ref="C177:D177"/>
    <mergeCell ref="C178:D178"/>
    <mergeCell ref="C165:D165"/>
    <mergeCell ref="A2:D2"/>
    <mergeCell ref="C156:D156"/>
    <mergeCell ref="C157:D157"/>
    <mergeCell ref="C158:D158"/>
    <mergeCell ref="C159:D159"/>
    <mergeCell ref="C154:D154"/>
    <mergeCell ref="C155:D155"/>
    <mergeCell ref="C124:D124"/>
    <mergeCell ref="C125:D125"/>
    <mergeCell ref="C126:D126"/>
    <mergeCell ref="C127:D127"/>
    <mergeCell ref="C128:D128"/>
    <mergeCell ref="C129:D129"/>
    <mergeCell ref="C136:D136"/>
    <mergeCell ref="C137:D137"/>
    <mergeCell ref="C138:D138"/>
    <mergeCell ref="C139:D139"/>
    <mergeCell ref="C140:D140"/>
    <mergeCell ref="A3:D3"/>
    <mergeCell ref="A4:D4"/>
    <mergeCell ref="A5:D5"/>
    <mergeCell ref="A114:D114"/>
    <mergeCell ref="A115:D115"/>
    <mergeCell ref="C146:D146"/>
    <mergeCell ref="C147:D147"/>
    <mergeCell ref="C142:D142"/>
    <mergeCell ref="C143:D143"/>
    <mergeCell ref="C160:D160"/>
    <mergeCell ref="C161:D161"/>
    <mergeCell ref="C162:D162"/>
    <mergeCell ref="C163:D163"/>
    <mergeCell ref="C164:D164"/>
    <mergeCell ref="C166:D166"/>
    <mergeCell ref="C167:D167"/>
    <mergeCell ref="B118:B167"/>
    <mergeCell ref="C153:D153"/>
    <mergeCell ref="C135:D135"/>
    <mergeCell ref="C130:D130"/>
    <mergeCell ref="C131:D131"/>
    <mergeCell ref="C120:D120"/>
    <mergeCell ref="C121:D121"/>
    <mergeCell ref="C122:D122"/>
    <mergeCell ref="C123:D123"/>
    <mergeCell ref="C132:D132"/>
    <mergeCell ref="C133:D133"/>
    <mergeCell ref="C134:D134"/>
    <mergeCell ref="C118:D118"/>
    <mergeCell ref="C119:D119"/>
    <mergeCell ref="C141:D141"/>
    <mergeCell ref="C148:D148"/>
    <mergeCell ref="C149:D149"/>
    <mergeCell ref="C150:D150"/>
    <mergeCell ref="C151:D151"/>
    <mergeCell ref="C152:D152"/>
    <mergeCell ref="C144:D144"/>
    <mergeCell ref="C145:D145"/>
    <mergeCell ref="A117:D117"/>
    <mergeCell ref="B95:B108"/>
    <mergeCell ref="A76:A77"/>
    <mergeCell ref="C76:D76"/>
    <mergeCell ref="C77:D77"/>
    <mergeCell ref="A78:A94"/>
    <mergeCell ref="B78:B85"/>
    <mergeCell ref="C78:D78"/>
    <mergeCell ref="C79:D79"/>
    <mergeCell ref="C80:D80"/>
    <mergeCell ref="B87:B92"/>
    <mergeCell ref="C93:D93"/>
    <mergeCell ref="C94:D94"/>
    <mergeCell ref="C81:D81"/>
    <mergeCell ref="C82:D82"/>
    <mergeCell ref="C83:D83"/>
    <mergeCell ref="C84:D84"/>
    <mergeCell ref="C85:D85"/>
    <mergeCell ref="C86:D86"/>
    <mergeCell ref="C87:D87"/>
    <mergeCell ref="C88:D88"/>
    <mergeCell ref="C110:C111"/>
    <mergeCell ref="A116:D116"/>
    <mergeCell ref="C108:D108"/>
    <mergeCell ref="C7:D7"/>
    <mergeCell ref="C11:D11"/>
    <mergeCell ref="C63:D63"/>
    <mergeCell ref="C55:D55"/>
    <mergeCell ref="C54:D54"/>
    <mergeCell ref="C12:D12"/>
    <mergeCell ref="C13:D13"/>
    <mergeCell ref="C32:D32"/>
    <mergeCell ref="C33:D33"/>
    <mergeCell ref="C26:D26"/>
    <mergeCell ref="C23:D23"/>
    <mergeCell ref="C43:D43"/>
    <mergeCell ref="C18:D18"/>
    <mergeCell ref="C19:D19"/>
    <mergeCell ref="C20:D20"/>
    <mergeCell ref="C21:D21"/>
    <mergeCell ref="C22:D22"/>
    <mergeCell ref="C56:D56"/>
    <mergeCell ref="C57:D57"/>
    <mergeCell ref="C49:D49"/>
    <mergeCell ref="C64:D64"/>
    <mergeCell ref="C65:D65"/>
    <mergeCell ref="C35:D35"/>
    <mergeCell ref="C50:D50"/>
    <mergeCell ref="C24:D24"/>
    <mergeCell ref="C25:D25"/>
    <mergeCell ref="C39:D39"/>
    <mergeCell ref="C40:D40"/>
    <mergeCell ref="C66:D66"/>
    <mergeCell ref="C51:D51"/>
    <mergeCell ref="C52:D52"/>
    <mergeCell ref="C53:D53"/>
    <mergeCell ref="C91:D91"/>
    <mergeCell ref="C92:D92"/>
    <mergeCell ref="C95:D95"/>
    <mergeCell ref="C96:D96"/>
    <mergeCell ref="C97:D97"/>
    <mergeCell ref="C98:D98"/>
    <mergeCell ref="C99:D99"/>
    <mergeCell ref="C100:D100"/>
    <mergeCell ref="B67:B75"/>
    <mergeCell ref="C67:D67"/>
    <mergeCell ref="C73:D73"/>
    <mergeCell ref="C68:D68"/>
    <mergeCell ref="C69:D69"/>
    <mergeCell ref="C70:D70"/>
    <mergeCell ref="C71:D71"/>
    <mergeCell ref="C220:C221"/>
    <mergeCell ref="C8:D8"/>
    <mergeCell ref="C27:D27"/>
    <mergeCell ref="C9:D9"/>
    <mergeCell ref="C28:D28"/>
    <mergeCell ref="C10:D10"/>
    <mergeCell ref="C29:D29"/>
    <mergeCell ref="C41:D41"/>
    <mergeCell ref="C42:D42"/>
    <mergeCell ref="C15:D15"/>
    <mergeCell ref="C112:C113"/>
    <mergeCell ref="C45:D45"/>
    <mergeCell ref="C46:D46"/>
    <mergeCell ref="C47:D47"/>
    <mergeCell ref="C48:D48"/>
    <mergeCell ref="C34:D34"/>
    <mergeCell ref="C44:D44"/>
    <mergeCell ref="C37:D37"/>
    <mergeCell ref="C72:D72"/>
    <mergeCell ref="C218:C219"/>
    <mergeCell ref="C38:D38"/>
    <mergeCell ref="C101:D101"/>
    <mergeCell ref="C89:D89"/>
    <mergeCell ref="C90:D90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K65"/>
  <sheetViews>
    <sheetView showGridLines="0" zoomScale="85" zoomScaleNormal="85" workbookViewId="0">
      <selection activeCell="C22" sqref="C22:D22"/>
    </sheetView>
  </sheetViews>
  <sheetFormatPr baseColWidth="10" defaultRowHeight="12.75" x14ac:dyDescent="0.2"/>
  <cols>
    <col min="1" max="1" width="1.140625" style="17" customWidth="1"/>
    <col min="2" max="3" width="3.7109375" style="34" customWidth="1"/>
    <col min="4" max="4" width="46.42578125" style="34" customWidth="1"/>
    <col min="5" max="10" width="15.7109375" style="34" customWidth="1"/>
    <col min="11" max="11" width="2" style="17" customWidth="1"/>
    <col min="12" max="16384" width="11.42578125" style="34"/>
  </cols>
  <sheetData>
    <row r="1" spans="1:10" ht="18.75" customHeight="1" x14ac:dyDescent="0.2">
      <c r="B1" s="407" t="s">
        <v>279</v>
      </c>
      <c r="C1" s="407"/>
      <c r="D1" s="407"/>
      <c r="E1" s="407"/>
      <c r="F1" s="407"/>
      <c r="G1" s="407"/>
      <c r="H1" s="407"/>
      <c r="I1" s="407"/>
      <c r="J1" s="407"/>
    </row>
    <row r="2" spans="1:10" ht="15" customHeight="1" x14ac:dyDescent="0.2">
      <c r="B2" s="50"/>
      <c r="C2" s="50"/>
      <c r="D2" s="407" t="s">
        <v>294</v>
      </c>
      <c r="E2" s="407"/>
      <c r="F2" s="407"/>
      <c r="G2" s="407"/>
      <c r="H2" s="407"/>
      <c r="I2" s="407"/>
      <c r="J2" s="407"/>
    </row>
    <row r="3" spans="1:10" ht="15" customHeight="1" x14ac:dyDescent="0.2">
      <c r="B3" s="407" t="s">
        <v>342</v>
      </c>
      <c r="C3" s="407"/>
      <c r="D3" s="407"/>
      <c r="E3" s="407"/>
      <c r="F3" s="407"/>
      <c r="G3" s="407"/>
      <c r="H3" s="407"/>
      <c r="I3" s="407"/>
      <c r="J3" s="407"/>
    </row>
    <row r="4" spans="1:10" s="17" customFormat="1" ht="8.25" customHeight="1" x14ac:dyDescent="0.2">
      <c r="A4" s="51"/>
      <c r="B4" s="52"/>
      <c r="C4" s="52"/>
      <c r="D4" s="52"/>
      <c r="E4" s="21"/>
      <c r="F4" s="53"/>
      <c r="G4" s="53"/>
      <c r="H4" s="53"/>
      <c r="I4" s="53"/>
      <c r="J4" s="53"/>
    </row>
    <row r="5" spans="1:10" s="17" customFormat="1" ht="13.5" customHeight="1" x14ac:dyDescent="0.2">
      <c r="A5" s="51"/>
      <c r="B5" s="28"/>
      <c r="D5" s="19" t="s">
        <v>245</v>
      </c>
      <c r="E5" s="386" t="s">
        <v>340</v>
      </c>
      <c r="F5" s="386"/>
      <c r="G5" s="54"/>
      <c r="H5" s="54"/>
      <c r="I5" s="54"/>
      <c r="J5" s="55"/>
    </row>
    <row r="6" spans="1:10" s="17" customFormat="1" ht="11.25" customHeight="1" x14ac:dyDescent="0.2">
      <c r="A6" s="51"/>
      <c r="B6" s="51"/>
      <c r="C6" s="51"/>
      <c r="D6" s="51"/>
      <c r="F6" s="55"/>
      <c r="G6" s="55"/>
      <c r="H6" s="55"/>
      <c r="I6" s="55"/>
      <c r="J6" s="55"/>
    </row>
    <row r="7" spans="1:10" ht="12" customHeight="1" x14ac:dyDescent="0.2">
      <c r="A7" s="56"/>
      <c r="B7" s="409" t="s">
        <v>123</v>
      </c>
      <c r="C7" s="409"/>
      <c r="D7" s="409"/>
      <c r="E7" s="409" t="s">
        <v>124</v>
      </c>
      <c r="F7" s="409"/>
      <c r="G7" s="409"/>
      <c r="H7" s="409"/>
      <c r="I7" s="409"/>
      <c r="J7" s="410" t="s">
        <v>125</v>
      </c>
    </row>
    <row r="8" spans="1:10" ht="25.5" x14ac:dyDescent="0.2">
      <c r="A8" s="51"/>
      <c r="B8" s="409"/>
      <c r="C8" s="409"/>
      <c r="D8" s="409"/>
      <c r="E8" s="57" t="s">
        <v>126</v>
      </c>
      <c r="F8" s="58" t="s">
        <v>127</v>
      </c>
      <c r="G8" s="57" t="s">
        <v>128</v>
      </c>
      <c r="H8" s="57" t="s">
        <v>129</v>
      </c>
      <c r="I8" s="57" t="s">
        <v>130</v>
      </c>
      <c r="J8" s="410"/>
    </row>
    <row r="9" spans="1:10" ht="12" customHeight="1" x14ac:dyDescent="0.2">
      <c r="A9" s="51"/>
      <c r="B9" s="409"/>
      <c r="C9" s="409"/>
      <c r="D9" s="409"/>
      <c r="E9" s="57" t="s">
        <v>131</v>
      </c>
      <c r="F9" s="57" t="s">
        <v>132</v>
      </c>
      <c r="G9" s="57" t="s">
        <v>133</v>
      </c>
      <c r="H9" s="57" t="s">
        <v>134</v>
      </c>
      <c r="I9" s="57" t="s">
        <v>135</v>
      </c>
      <c r="J9" s="57" t="s">
        <v>146</v>
      </c>
    </row>
    <row r="10" spans="1:10" ht="12" customHeight="1" x14ac:dyDescent="0.2">
      <c r="A10" s="59"/>
      <c r="B10" s="60"/>
      <c r="C10" s="61"/>
      <c r="D10" s="62"/>
      <c r="E10" s="63"/>
      <c r="F10" s="64"/>
      <c r="G10" s="64"/>
      <c r="H10" s="64"/>
      <c r="I10" s="64"/>
      <c r="J10" s="64"/>
    </row>
    <row r="11" spans="1:10" ht="12" customHeight="1" x14ac:dyDescent="0.2">
      <c r="A11" s="59"/>
      <c r="B11" s="413" t="s">
        <v>81</v>
      </c>
      <c r="C11" s="411"/>
      <c r="D11" s="412"/>
      <c r="E11" s="65">
        <v>0</v>
      </c>
      <c r="F11" s="65">
        <v>0</v>
      </c>
      <c r="G11" s="65">
        <f>+E11+F11</f>
        <v>0</v>
      </c>
      <c r="H11" s="65">
        <v>0</v>
      </c>
      <c r="I11" s="65">
        <v>0</v>
      </c>
      <c r="J11" s="65">
        <f>+I11-E11</f>
        <v>0</v>
      </c>
    </row>
    <row r="12" spans="1:10" ht="12" customHeight="1" x14ac:dyDescent="0.2">
      <c r="A12" s="59"/>
      <c r="B12" s="413" t="s">
        <v>122</v>
      </c>
      <c r="C12" s="411"/>
      <c r="D12" s="412"/>
      <c r="E12" s="65">
        <v>0</v>
      </c>
      <c r="F12" s="65">
        <v>0</v>
      </c>
      <c r="G12" s="65">
        <f>+E12+F12</f>
        <v>0</v>
      </c>
      <c r="H12" s="65">
        <v>0</v>
      </c>
      <c r="I12" s="65">
        <v>0</v>
      </c>
      <c r="J12" s="65">
        <f>+I12-E12</f>
        <v>0</v>
      </c>
    </row>
    <row r="13" spans="1:10" ht="12" customHeight="1" x14ac:dyDescent="0.2">
      <c r="A13" s="59"/>
      <c r="B13" s="413" t="s">
        <v>83</v>
      </c>
      <c r="C13" s="411"/>
      <c r="D13" s="412"/>
      <c r="E13" s="65">
        <v>0</v>
      </c>
      <c r="F13" s="65">
        <v>0</v>
      </c>
      <c r="G13" s="65">
        <f>+E13+F13</f>
        <v>0</v>
      </c>
      <c r="H13" s="65">
        <v>0</v>
      </c>
      <c r="I13" s="65">
        <v>0</v>
      </c>
      <c r="J13" s="65">
        <f>+I13-E13</f>
        <v>0</v>
      </c>
    </row>
    <row r="14" spans="1:10" ht="12" customHeight="1" x14ac:dyDescent="0.2">
      <c r="A14" s="59"/>
      <c r="B14" s="413" t="s">
        <v>85</v>
      </c>
      <c r="C14" s="411"/>
      <c r="D14" s="412"/>
      <c r="E14" s="65">
        <v>6</v>
      </c>
      <c r="F14" s="65">
        <v>60</v>
      </c>
      <c r="G14" s="65">
        <f>+E14+F14</f>
        <v>66</v>
      </c>
      <c r="H14" s="65">
        <v>10</v>
      </c>
      <c r="I14" s="65">
        <v>66</v>
      </c>
      <c r="J14" s="65">
        <f>+I14-E14</f>
        <v>60</v>
      </c>
    </row>
    <row r="15" spans="1:10" ht="12" customHeight="1" x14ac:dyDescent="0.2">
      <c r="A15" s="59"/>
      <c r="B15" s="413" t="s">
        <v>136</v>
      </c>
      <c r="C15" s="411"/>
      <c r="D15" s="412"/>
      <c r="E15" s="65"/>
      <c r="F15" s="65"/>
      <c r="G15" s="65"/>
      <c r="H15" s="65"/>
      <c r="I15" s="65"/>
      <c r="J15" s="65"/>
    </row>
    <row r="16" spans="1:10" ht="12" customHeight="1" x14ac:dyDescent="0.2">
      <c r="A16" s="59"/>
      <c r="B16" s="66"/>
      <c r="C16" s="411" t="s">
        <v>137</v>
      </c>
      <c r="D16" s="412"/>
      <c r="E16" s="65"/>
      <c r="F16" s="65"/>
      <c r="G16" s="65"/>
      <c r="H16" s="65"/>
      <c r="I16" s="65"/>
      <c r="J16" s="65"/>
    </row>
    <row r="17" spans="1:10" ht="12" customHeight="1" x14ac:dyDescent="0.2">
      <c r="A17" s="59"/>
      <c r="B17" s="66"/>
      <c r="C17" s="411" t="s">
        <v>138</v>
      </c>
      <c r="D17" s="412"/>
      <c r="E17" s="65"/>
      <c r="F17" s="65"/>
      <c r="G17" s="65"/>
      <c r="H17" s="65"/>
      <c r="I17" s="65"/>
      <c r="J17" s="65"/>
    </row>
    <row r="18" spans="1:10" ht="12" customHeight="1" x14ac:dyDescent="0.2">
      <c r="A18" s="59"/>
      <c r="B18" s="413" t="s">
        <v>139</v>
      </c>
      <c r="C18" s="411"/>
      <c r="D18" s="412"/>
      <c r="E18" s="65"/>
      <c r="F18" s="65"/>
      <c r="G18" s="65"/>
      <c r="H18" s="65"/>
      <c r="I18" s="65"/>
      <c r="J18" s="65"/>
    </row>
    <row r="19" spans="1:10" ht="12" customHeight="1" x14ac:dyDescent="0.2">
      <c r="A19" s="59"/>
      <c r="B19" s="66"/>
      <c r="C19" s="411" t="s">
        <v>137</v>
      </c>
      <c r="D19" s="412"/>
      <c r="E19" s="65"/>
      <c r="F19" s="65"/>
      <c r="G19" s="65"/>
      <c r="H19" s="65"/>
      <c r="I19" s="65"/>
      <c r="J19" s="65"/>
    </row>
    <row r="20" spans="1:10" ht="12" customHeight="1" x14ac:dyDescent="0.2">
      <c r="A20" s="59"/>
      <c r="B20" s="66"/>
      <c r="C20" s="411" t="s">
        <v>138</v>
      </c>
      <c r="D20" s="412"/>
      <c r="E20" s="65"/>
      <c r="F20" s="65"/>
      <c r="G20" s="65"/>
      <c r="H20" s="65"/>
      <c r="I20" s="65"/>
      <c r="J20" s="65"/>
    </row>
    <row r="21" spans="1:10" ht="12" customHeight="1" x14ac:dyDescent="0.2">
      <c r="A21" s="59"/>
      <c r="B21" s="66"/>
      <c r="C21" s="411" t="s">
        <v>333</v>
      </c>
      <c r="D21" s="412"/>
      <c r="E21" s="65"/>
      <c r="F21" s="65"/>
      <c r="G21" s="65"/>
      <c r="H21" s="65"/>
      <c r="I21" s="65"/>
      <c r="J21" s="65"/>
    </row>
    <row r="22" spans="1:10" ht="12" customHeight="1" x14ac:dyDescent="0.2">
      <c r="A22" s="59"/>
      <c r="B22" s="66"/>
      <c r="C22" s="411" t="s">
        <v>334</v>
      </c>
      <c r="D22" s="412"/>
      <c r="E22" s="65"/>
      <c r="F22" s="65"/>
      <c r="G22" s="65"/>
      <c r="H22" s="65"/>
      <c r="I22" s="65"/>
      <c r="J22" s="65"/>
    </row>
    <row r="23" spans="1:10" ht="12" customHeight="1" x14ac:dyDescent="0.2">
      <c r="A23" s="59"/>
      <c r="B23" s="413" t="s">
        <v>140</v>
      </c>
      <c r="C23" s="411"/>
      <c r="D23" s="412"/>
      <c r="E23" s="65"/>
      <c r="F23" s="65"/>
      <c r="G23" s="65"/>
      <c r="H23" s="65"/>
      <c r="I23" s="65"/>
      <c r="J23" s="65"/>
    </row>
    <row r="24" spans="1:10" ht="12" customHeight="1" x14ac:dyDescent="0.2">
      <c r="A24" s="59"/>
      <c r="B24" s="413" t="s">
        <v>91</v>
      </c>
      <c r="C24" s="411"/>
      <c r="D24" s="412"/>
      <c r="E24" s="65"/>
      <c r="F24" s="65"/>
      <c r="G24" s="65"/>
      <c r="H24" s="65"/>
      <c r="I24" s="65"/>
      <c r="J24" s="65"/>
    </row>
    <row r="25" spans="1:10" ht="12" customHeight="1" x14ac:dyDescent="0.2">
      <c r="A25" s="67"/>
      <c r="B25" s="413" t="s">
        <v>141</v>
      </c>
      <c r="C25" s="411"/>
      <c r="D25" s="412"/>
      <c r="E25" s="65"/>
      <c r="F25" s="65"/>
      <c r="G25" s="65"/>
      <c r="H25" s="65"/>
      <c r="I25" s="65"/>
      <c r="J25" s="65"/>
    </row>
    <row r="26" spans="1:10" ht="12" customHeight="1" x14ac:dyDescent="0.2">
      <c r="A26" s="59"/>
      <c r="B26" s="413" t="s">
        <v>142</v>
      </c>
      <c r="C26" s="411"/>
      <c r="D26" s="412"/>
      <c r="E26" s="65"/>
      <c r="F26" s="65"/>
      <c r="G26" s="65"/>
      <c r="H26" s="65"/>
      <c r="I26" s="65"/>
      <c r="J26" s="65"/>
    </row>
    <row r="27" spans="1:10" ht="12" customHeight="1" x14ac:dyDescent="0.2">
      <c r="A27" s="59"/>
      <c r="B27" s="68"/>
      <c r="C27" s="69"/>
      <c r="D27" s="70"/>
      <c r="E27" s="71"/>
      <c r="F27" s="72"/>
      <c r="G27" s="72"/>
      <c r="H27" s="72"/>
      <c r="I27" s="72"/>
      <c r="J27" s="72"/>
    </row>
    <row r="28" spans="1:10" ht="12" customHeight="1" x14ac:dyDescent="0.2">
      <c r="A28" s="51"/>
      <c r="B28" s="73"/>
      <c r="C28" s="74"/>
      <c r="D28" s="75" t="s">
        <v>143</v>
      </c>
      <c r="E28" s="65">
        <f>SUM(E11+E12+E13+E14+E15+E18+E23+E24+E25+E26)</f>
        <v>6</v>
      </c>
      <c r="F28" s="65">
        <f>SUM(F11+F12+F13+F14+F15+F18+F23+F24+F25+F26)</f>
        <v>60</v>
      </c>
      <c r="G28" s="65">
        <f>SUM(G11+G12+G13+G14+G15+G18+G23+G24+G25+G26)</f>
        <v>66</v>
      </c>
      <c r="H28" s="65">
        <f>SUM(H11+H12+H13+H14+H15+H18+H23+H24+H25+H26)</f>
        <v>10</v>
      </c>
      <c r="I28" s="65">
        <f>SUM(I11+I12+I13+I14+I15+I18+I23+I24+I25+I26)</f>
        <v>66</v>
      </c>
      <c r="J28" s="414">
        <f>IF(I28&gt;E28,I28-E28,0)</f>
        <v>60</v>
      </c>
    </row>
    <row r="29" spans="1:10" ht="12" customHeight="1" x14ac:dyDescent="0.2">
      <c r="A29" s="59"/>
      <c r="B29" s="76"/>
      <c r="C29" s="76"/>
      <c r="D29" s="76"/>
      <c r="E29" s="77"/>
      <c r="F29" s="77"/>
      <c r="G29" s="77"/>
      <c r="H29" s="416" t="s">
        <v>223</v>
      </c>
      <c r="I29" s="417"/>
      <c r="J29" s="415"/>
    </row>
    <row r="30" spans="1:10" ht="12" customHeight="1" x14ac:dyDescent="0.2">
      <c r="A30" s="51"/>
      <c r="B30" s="51"/>
      <c r="C30" s="51"/>
      <c r="D30" s="51"/>
      <c r="E30" s="55"/>
      <c r="F30" s="55"/>
      <c r="G30" s="55"/>
      <c r="H30" s="55"/>
      <c r="I30" s="55"/>
      <c r="J30" s="55"/>
    </row>
    <row r="31" spans="1:10" ht="12" customHeight="1" x14ac:dyDescent="0.2">
      <c r="A31" s="51"/>
      <c r="B31" s="410" t="s">
        <v>144</v>
      </c>
      <c r="C31" s="410"/>
      <c r="D31" s="410"/>
      <c r="E31" s="409" t="s">
        <v>124</v>
      </c>
      <c r="F31" s="409"/>
      <c r="G31" s="409"/>
      <c r="H31" s="409"/>
      <c r="I31" s="409"/>
      <c r="J31" s="410" t="s">
        <v>125</v>
      </c>
    </row>
    <row r="32" spans="1:10" ht="25.5" x14ac:dyDescent="0.2">
      <c r="A32" s="51"/>
      <c r="B32" s="410"/>
      <c r="C32" s="410"/>
      <c r="D32" s="410"/>
      <c r="E32" s="57" t="s">
        <v>126</v>
      </c>
      <c r="F32" s="58" t="s">
        <v>127</v>
      </c>
      <c r="G32" s="57" t="s">
        <v>128</v>
      </c>
      <c r="H32" s="57" t="s">
        <v>129</v>
      </c>
      <c r="I32" s="57" t="s">
        <v>130</v>
      </c>
      <c r="J32" s="410"/>
    </row>
    <row r="33" spans="1:10" ht="12" customHeight="1" x14ac:dyDescent="0.2">
      <c r="A33" s="51"/>
      <c r="B33" s="410"/>
      <c r="C33" s="410"/>
      <c r="D33" s="410"/>
      <c r="E33" s="57" t="s">
        <v>131</v>
      </c>
      <c r="F33" s="57" t="s">
        <v>132</v>
      </c>
      <c r="G33" s="57" t="s">
        <v>133</v>
      </c>
      <c r="H33" s="57" t="s">
        <v>134</v>
      </c>
      <c r="I33" s="57" t="s">
        <v>135</v>
      </c>
      <c r="J33" s="57" t="s">
        <v>146</v>
      </c>
    </row>
    <row r="34" spans="1:10" ht="12" customHeight="1" x14ac:dyDescent="0.2">
      <c r="A34" s="59"/>
      <c r="B34" s="60"/>
      <c r="C34" s="61"/>
      <c r="D34" s="62"/>
      <c r="E34" s="64"/>
      <c r="F34" s="64"/>
      <c r="G34" s="64"/>
      <c r="H34" s="64"/>
      <c r="I34" s="64"/>
      <c r="J34" s="64"/>
    </row>
    <row r="35" spans="1:10" ht="12" customHeight="1" x14ac:dyDescent="0.2">
      <c r="A35" s="59"/>
      <c r="B35" s="78"/>
      <c r="C35" s="79"/>
      <c r="D35" s="23"/>
      <c r="E35" s="80">
        <f t="shared" ref="E35:J35" si="0">+E36+E37+E38+E39+E42+E45+E46</f>
        <v>6</v>
      </c>
      <c r="F35" s="80">
        <f t="shared" si="0"/>
        <v>5</v>
      </c>
      <c r="G35" s="80">
        <f t="shared" si="0"/>
        <v>11</v>
      </c>
      <c r="H35" s="80">
        <f t="shared" si="0"/>
        <v>9</v>
      </c>
      <c r="I35" s="80">
        <f t="shared" si="0"/>
        <v>9</v>
      </c>
      <c r="J35" s="80">
        <f t="shared" si="0"/>
        <v>3</v>
      </c>
    </row>
    <row r="36" spans="1:10" ht="12" customHeight="1" x14ac:dyDescent="0.2">
      <c r="A36" s="59"/>
      <c r="B36" s="66"/>
      <c r="C36" s="411"/>
      <c r="D36" s="412"/>
      <c r="E36" s="65">
        <v>0</v>
      </c>
      <c r="F36" s="65">
        <v>0</v>
      </c>
      <c r="G36" s="65">
        <f>+E36+F36</f>
        <v>0</v>
      </c>
      <c r="H36" s="65">
        <v>0</v>
      </c>
      <c r="I36" s="65">
        <v>0</v>
      </c>
      <c r="J36" s="65">
        <f>+I36-E36</f>
        <v>0</v>
      </c>
    </row>
    <row r="37" spans="1:10" ht="12" customHeight="1" x14ac:dyDescent="0.2">
      <c r="A37" s="59"/>
      <c r="B37" s="66"/>
      <c r="C37" s="411"/>
      <c r="D37" s="412"/>
      <c r="E37" s="65">
        <v>0</v>
      </c>
      <c r="F37" s="65">
        <v>0</v>
      </c>
      <c r="G37" s="65">
        <f>+E37+F37</f>
        <v>0</v>
      </c>
      <c r="H37" s="65">
        <v>0</v>
      </c>
      <c r="I37" s="65">
        <v>0</v>
      </c>
      <c r="J37" s="65">
        <f>+I37-E37</f>
        <v>0</v>
      </c>
    </row>
    <row r="38" spans="1:10" ht="12" customHeight="1" x14ac:dyDescent="0.2">
      <c r="A38" s="59"/>
      <c r="B38" s="66"/>
      <c r="C38" s="411"/>
      <c r="D38" s="412"/>
      <c r="E38" s="65">
        <v>0</v>
      </c>
      <c r="F38" s="65">
        <v>0</v>
      </c>
      <c r="G38" s="65">
        <f>+E38+F38</f>
        <v>0</v>
      </c>
      <c r="H38" s="65">
        <v>0</v>
      </c>
      <c r="I38" s="65">
        <v>0</v>
      </c>
      <c r="J38" s="65">
        <f>+I38-E38</f>
        <v>0</v>
      </c>
    </row>
    <row r="39" spans="1:10" ht="12" customHeight="1" x14ac:dyDescent="0.2">
      <c r="A39" s="59"/>
      <c r="B39" s="66"/>
      <c r="C39" s="411"/>
      <c r="D39" s="412"/>
      <c r="E39" s="65">
        <f>+E40+E41</f>
        <v>6</v>
      </c>
      <c r="F39" s="65">
        <f>+F40+F41</f>
        <v>5</v>
      </c>
      <c r="G39" s="65">
        <f>+E39+F39</f>
        <v>11</v>
      </c>
      <c r="H39" s="65">
        <f>+H40+H41</f>
        <v>9</v>
      </c>
      <c r="I39" s="65">
        <v>9</v>
      </c>
      <c r="J39" s="65">
        <f>+I39-E39</f>
        <v>3</v>
      </c>
    </row>
    <row r="40" spans="1:10" ht="12" customHeight="1" x14ac:dyDescent="0.2">
      <c r="A40" s="59"/>
      <c r="B40" s="66"/>
      <c r="C40" s="21"/>
      <c r="D40" s="81"/>
      <c r="E40" s="65">
        <v>6</v>
      </c>
      <c r="F40" s="65">
        <v>5</v>
      </c>
      <c r="G40" s="65">
        <f>+E40+F40</f>
        <v>11</v>
      </c>
      <c r="H40" s="65">
        <v>9</v>
      </c>
      <c r="I40" s="65">
        <v>9</v>
      </c>
      <c r="J40" s="65">
        <f>+I40-E40</f>
        <v>3</v>
      </c>
    </row>
    <row r="41" spans="1:10" ht="12" customHeight="1" x14ac:dyDescent="0.2">
      <c r="A41" s="59"/>
      <c r="B41" s="66"/>
      <c r="C41" s="21"/>
      <c r="D41" s="81"/>
      <c r="E41" s="65"/>
      <c r="F41" s="65"/>
      <c r="G41" s="65"/>
      <c r="H41" s="65"/>
      <c r="I41" s="65"/>
      <c r="J41" s="65"/>
    </row>
    <row r="42" spans="1:10" ht="12" customHeight="1" x14ac:dyDescent="0.2">
      <c r="A42" s="59"/>
      <c r="B42" s="66"/>
      <c r="C42" s="411"/>
      <c r="D42" s="412"/>
      <c r="E42" s="65"/>
      <c r="F42" s="65"/>
      <c r="G42" s="65"/>
      <c r="H42" s="65"/>
      <c r="I42" s="65"/>
      <c r="J42" s="65"/>
    </row>
    <row r="43" spans="1:10" ht="12" customHeight="1" x14ac:dyDescent="0.2">
      <c r="A43" s="59"/>
      <c r="B43" s="66"/>
      <c r="C43" s="21"/>
      <c r="D43" s="81"/>
      <c r="E43" s="65"/>
      <c r="F43" s="65"/>
      <c r="G43" s="65"/>
      <c r="H43" s="65"/>
      <c r="I43" s="65"/>
      <c r="J43" s="65"/>
    </row>
    <row r="44" spans="1:10" ht="12" customHeight="1" x14ac:dyDescent="0.2">
      <c r="A44" s="59"/>
      <c r="B44" s="66"/>
      <c r="C44" s="21"/>
      <c r="D44" s="81"/>
      <c r="E44" s="65"/>
      <c r="F44" s="65"/>
      <c r="G44" s="65"/>
      <c r="H44" s="65"/>
      <c r="I44" s="65"/>
      <c r="J44" s="65"/>
    </row>
    <row r="45" spans="1:10" ht="12" customHeight="1" x14ac:dyDescent="0.2">
      <c r="A45" s="59"/>
      <c r="B45" s="66"/>
      <c r="C45" s="411"/>
      <c r="D45" s="412"/>
      <c r="E45" s="65"/>
      <c r="F45" s="65"/>
      <c r="G45" s="65"/>
      <c r="H45" s="65"/>
      <c r="I45" s="65"/>
      <c r="J45" s="65"/>
    </row>
    <row r="46" spans="1:10" ht="12" customHeight="1" x14ac:dyDescent="0.2">
      <c r="A46" s="59"/>
      <c r="B46" s="66"/>
      <c r="C46" s="411"/>
      <c r="D46" s="412"/>
      <c r="E46" s="65"/>
      <c r="F46" s="65"/>
      <c r="G46" s="65"/>
      <c r="H46" s="65"/>
      <c r="I46" s="65"/>
      <c r="J46" s="65"/>
    </row>
    <row r="47" spans="1:10" ht="12" customHeight="1" x14ac:dyDescent="0.2">
      <c r="A47" s="59"/>
      <c r="B47" s="66"/>
      <c r="C47" s="21"/>
      <c r="D47" s="81"/>
      <c r="E47" s="65"/>
      <c r="F47" s="65"/>
      <c r="G47" s="82"/>
      <c r="H47" s="65"/>
      <c r="I47" s="65"/>
      <c r="J47" s="82"/>
    </row>
    <row r="48" spans="1:10" ht="12" customHeight="1" x14ac:dyDescent="0.2">
      <c r="A48" s="59"/>
      <c r="B48" s="78"/>
      <c r="C48" s="79"/>
      <c r="D48" s="81"/>
      <c r="E48" s="80"/>
      <c r="F48" s="80"/>
      <c r="G48" s="80"/>
      <c r="H48" s="80"/>
      <c r="I48" s="80"/>
      <c r="J48" s="80"/>
    </row>
    <row r="49" spans="1:11" ht="12" customHeight="1" x14ac:dyDescent="0.2">
      <c r="A49" s="59"/>
      <c r="B49" s="78"/>
      <c r="C49" s="411"/>
      <c r="D49" s="412"/>
      <c r="E49" s="65"/>
      <c r="F49" s="65"/>
      <c r="G49" s="65"/>
      <c r="H49" s="65"/>
      <c r="I49" s="65"/>
      <c r="J49" s="65"/>
    </row>
    <row r="50" spans="1:11" ht="12" customHeight="1" x14ac:dyDescent="0.2">
      <c r="A50" s="59"/>
      <c r="B50" s="66"/>
      <c r="C50" s="411"/>
      <c r="D50" s="412"/>
      <c r="E50" s="65"/>
      <c r="F50" s="65"/>
      <c r="G50" s="65"/>
      <c r="H50" s="65"/>
      <c r="I50" s="65"/>
      <c r="J50" s="65"/>
    </row>
    <row r="51" spans="1:11" ht="12" customHeight="1" x14ac:dyDescent="0.2">
      <c r="A51" s="59"/>
      <c r="B51" s="66"/>
      <c r="C51" s="411"/>
      <c r="D51" s="412"/>
      <c r="E51" s="65"/>
      <c r="F51" s="65"/>
      <c r="G51" s="65"/>
      <c r="H51" s="65"/>
      <c r="I51" s="65"/>
      <c r="J51" s="65"/>
    </row>
    <row r="52" spans="1:11" s="86" customFormat="1" ht="12" customHeight="1" x14ac:dyDescent="0.2">
      <c r="A52" s="51"/>
      <c r="B52" s="83"/>
      <c r="C52" s="45"/>
      <c r="D52" s="84"/>
      <c r="E52" s="85"/>
      <c r="F52" s="85"/>
      <c r="G52" s="85"/>
      <c r="H52" s="85"/>
      <c r="I52" s="85"/>
      <c r="J52" s="85"/>
      <c r="K52" s="46"/>
    </row>
    <row r="53" spans="1:11" ht="12" customHeight="1" x14ac:dyDescent="0.2">
      <c r="A53" s="59"/>
      <c r="B53" s="78"/>
      <c r="C53" s="87"/>
      <c r="D53" s="81"/>
      <c r="E53" s="80"/>
      <c r="F53" s="80"/>
      <c r="G53" s="80"/>
      <c r="H53" s="80"/>
      <c r="I53" s="80"/>
      <c r="J53" s="80"/>
    </row>
    <row r="54" spans="1:11" ht="12" customHeight="1" x14ac:dyDescent="0.2">
      <c r="A54" s="59"/>
      <c r="B54" s="66"/>
      <c r="C54" s="411"/>
      <c r="D54" s="412"/>
      <c r="E54" s="65"/>
      <c r="F54" s="65"/>
      <c r="G54" s="65"/>
      <c r="H54" s="65"/>
      <c r="I54" s="65"/>
      <c r="J54" s="65"/>
    </row>
    <row r="55" spans="1:11" ht="12" customHeight="1" x14ac:dyDescent="0.2">
      <c r="A55" s="59"/>
      <c r="B55" s="68"/>
      <c r="C55" s="69"/>
      <c r="D55" s="70"/>
      <c r="E55" s="72"/>
      <c r="F55" s="72"/>
      <c r="G55" s="72"/>
      <c r="H55" s="72"/>
      <c r="I55" s="72"/>
      <c r="J55" s="72"/>
    </row>
    <row r="56" spans="1:11" ht="12" customHeight="1" x14ac:dyDescent="0.2">
      <c r="A56" s="51"/>
      <c r="B56" s="241"/>
      <c r="C56" s="242"/>
      <c r="D56" s="243" t="s">
        <v>143</v>
      </c>
      <c r="E56" s="244">
        <f>+E36+E37+E38+E39+E42+E45+E46+E48+E53</f>
        <v>6</v>
      </c>
      <c r="F56" s="245">
        <f>+F36+F37+F38+F39+F42+F45+F46+F48+F53</f>
        <v>5</v>
      </c>
      <c r="G56" s="245">
        <f>+G36+G37+G38+G39+G42+G45+G46+G48+G53</f>
        <v>11</v>
      </c>
      <c r="H56" s="245">
        <f>+H36+H37+H38+H39+H42+H45+H46+H48+H53</f>
        <v>9</v>
      </c>
      <c r="I56" s="245">
        <f>+I36+I37+I38+I39+I42+I45+I46+I48+I53</f>
        <v>9</v>
      </c>
      <c r="J56" s="420">
        <f>IF(I56&gt;E56,I56-E56,0)</f>
        <v>3</v>
      </c>
    </row>
    <row r="57" spans="1:11" x14ac:dyDescent="0.2">
      <c r="A57" s="59"/>
      <c r="B57" s="16" t="s">
        <v>74</v>
      </c>
      <c r="C57" s="246"/>
      <c r="D57" s="246"/>
      <c r="E57" s="246"/>
      <c r="F57" s="247"/>
      <c r="G57" s="247"/>
      <c r="H57" s="422" t="s">
        <v>223</v>
      </c>
      <c r="I57" s="423"/>
      <c r="J57" s="421"/>
    </row>
    <row r="58" spans="1:11" x14ac:dyDescent="0.2">
      <c r="A58" s="59"/>
      <c r="B58" s="419"/>
      <c r="C58" s="419"/>
      <c r="D58" s="419"/>
      <c r="E58" s="419"/>
      <c r="F58" s="419"/>
      <c r="G58" s="419"/>
      <c r="H58" s="419"/>
      <c r="I58" s="419"/>
      <c r="J58" s="419"/>
    </row>
    <row r="59" spans="1:11" x14ac:dyDescent="0.2">
      <c r="B59" s="16" t="s">
        <v>145</v>
      </c>
      <c r="C59" s="16"/>
      <c r="D59" s="16"/>
      <c r="E59" s="16"/>
      <c r="F59" s="16"/>
      <c r="G59" s="16"/>
      <c r="H59" s="16"/>
      <c r="I59" s="16"/>
      <c r="J59" s="16"/>
    </row>
    <row r="60" spans="1:11" x14ac:dyDescent="0.2">
      <c r="B60" s="17"/>
      <c r="C60" s="17"/>
      <c r="D60" s="17"/>
      <c r="E60" s="17"/>
      <c r="F60" s="17"/>
      <c r="G60" s="17"/>
      <c r="H60" s="17"/>
      <c r="I60" s="17"/>
      <c r="J60" s="17"/>
    </row>
    <row r="61" spans="1:11" x14ac:dyDescent="0.2">
      <c r="B61" s="17"/>
      <c r="C61" s="17"/>
      <c r="D61" s="17"/>
      <c r="E61" s="17"/>
      <c r="F61" s="17"/>
      <c r="G61" s="17"/>
      <c r="H61" s="17"/>
      <c r="I61" s="17"/>
      <c r="J61" s="17"/>
    </row>
    <row r="63" spans="1:11" x14ac:dyDescent="0.2">
      <c r="D63" s="39"/>
    </row>
    <row r="64" spans="1:11" x14ac:dyDescent="0.2">
      <c r="D64" s="42" t="s">
        <v>75</v>
      </c>
      <c r="E64" s="42"/>
      <c r="F64" s="31"/>
      <c r="G64" s="31"/>
      <c r="H64" s="385" t="s">
        <v>78</v>
      </c>
      <c r="I64" s="385"/>
      <c r="J64" s="385"/>
      <c r="K64" s="385"/>
    </row>
    <row r="65" spans="4:11" ht="12" customHeight="1" x14ac:dyDescent="0.2">
      <c r="D65" s="42" t="s">
        <v>76</v>
      </c>
      <c r="E65" s="42"/>
      <c r="F65" s="32"/>
      <c r="G65" s="32"/>
      <c r="H65" s="418" t="s">
        <v>77</v>
      </c>
      <c r="I65" s="418"/>
      <c r="J65" s="418"/>
      <c r="K65" s="418"/>
    </row>
  </sheetData>
  <mergeCells count="44">
    <mergeCell ref="C21:D21"/>
    <mergeCell ref="C22:D22"/>
    <mergeCell ref="H64:K64"/>
    <mergeCell ref="H65:K65"/>
    <mergeCell ref="B58:J58"/>
    <mergeCell ref="C49:D49"/>
    <mergeCell ref="C50:D50"/>
    <mergeCell ref="C51:D51"/>
    <mergeCell ref="C54:D54"/>
    <mergeCell ref="J56:J57"/>
    <mergeCell ref="H57:I57"/>
    <mergeCell ref="C36:D36"/>
    <mergeCell ref="C37:D37"/>
    <mergeCell ref="C38:D38"/>
    <mergeCell ref="C39:D39"/>
    <mergeCell ref="C42:D42"/>
    <mergeCell ref="J28:J29"/>
    <mergeCell ref="H29:I29"/>
    <mergeCell ref="B31:D33"/>
    <mergeCell ref="E31:I31"/>
    <mergeCell ref="J31:J32"/>
    <mergeCell ref="C46:D46"/>
    <mergeCell ref="B24:D24"/>
    <mergeCell ref="B11:D11"/>
    <mergeCell ref="B12:D12"/>
    <mergeCell ref="B13:D13"/>
    <mergeCell ref="B14:D14"/>
    <mergeCell ref="B15:D15"/>
    <mergeCell ref="C16:D16"/>
    <mergeCell ref="C17:D17"/>
    <mergeCell ref="B18:D18"/>
    <mergeCell ref="C19:D19"/>
    <mergeCell ref="C20:D20"/>
    <mergeCell ref="B23:D23"/>
    <mergeCell ref="C45:D45"/>
    <mergeCell ref="B25:D25"/>
    <mergeCell ref="B26:D26"/>
    <mergeCell ref="B1:J1"/>
    <mergeCell ref="B3:J3"/>
    <mergeCell ref="B7:D9"/>
    <mergeCell ref="E7:I7"/>
    <mergeCell ref="J7:J8"/>
    <mergeCell ref="D2:J2"/>
    <mergeCell ref="E5:F5"/>
  </mergeCells>
  <pageMargins left="0.7" right="0.7" top="0.37" bottom="0.75" header="0.3" footer="0.3"/>
  <pageSetup scale="71" orientation="landscape" r:id="rId1"/>
  <ignoredErrors>
    <ignoredError sqref="E9:F9 H9:I9 E33:F33 H33:I33" numberStoredAsText="1"/>
    <ignoredError sqref="G39" formula="1"/>
  </ignoredError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L29"/>
  <sheetViews>
    <sheetView showGridLines="0" zoomScale="85" zoomScaleNormal="85" workbookViewId="0">
      <selection activeCell="C22" sqref="C22:D22"/>
    </sheetView>
  </sheetViews>
  <sheetFormatPr baseColWidth="10" defaultRowHeight="12.75" x14ac:dyDescent="0.2"/>
  <cols>
    <col min="1" max="1" width="2.28515625" style="17" customWidth="1"/>
    <col min="2" max="2" width="3.28515625" style="34" customWidth="1"/>
    <col min="3" max="3" width="52.5703125" style="34" customWidth="1"/>
    <col min="4" max="4" width="13.140625" style="34" bestFit="1" customWidth="1"/>
    <col min="5" max="5" width="12.7109375" style="34" customWidth="1"/>
    <col min="6" max="6" width="13.140625" style="34" bestFit="1" customWidth="1"/>
    <col min="7" max="7" width="13.140625" style="34" customWidth="1"/>
    <col min="8" max="9" width="12.7109375" style="34" customWidth="1"/>
    <col min="10" max="11" width="13.140625" style="34" bestFit="1" customWidth="1"/>
    <col min="12" max="12" width="2.7109375" style="17" customWidth="1"/>
    <col min="13" max="16384" width="11.42578125" style="34"/>
  </cols>
  <sheetData>
    <row r="1" spans="2:11" ht="7.5" customHeight="1" x14ac:dyDescent="0.2">
      <c r="B1" s="407"/>
      <c r="C1" s="407"/>
      <c r="D1" s="407"/>
      <c r="E1" s="407"/>
      <c r="F1" s="407"/>
      <c r="G1" s="407"/>
      <c r="H1" s="407"/>
      <c r="I1" s="407"/>
      <c r="J1" s="407"/>
      <c r="K1" s="407"/>
    </row>
    <row r="2" spans="2:11" ht="19.5" customHeight="1" x14ac:dyDescent="0.2">
      <c r="B2" s="407" t="s">
        <v>280</v>
      </c>
      <c r="C2" s="407"/>
      <c r="D2" s="407"/>
      <c r="E2" s="407"/>
      <c r="F2" s="407"/>
      <c r="G2" s="407"/>
      <c r="H2" s="407"/>
      <c r="I2" s="407"/>
      <c r="J2" s="407"/>
      <c r="K2" s="407"/>
    </row>
    <row r="3" spans="2:11" ht="19.5" customHeight="1" x14ac:dyDescent="0.2">
      <c r="B3" s="407" t="s">
        <v>281</v>
      </c>
      <c r="C3" s="407"/>
      <c r="D3" s="407"/>
      <c r="E3" s="407"/>
      <c r="F3" s="407"/>
      <c r="G3" s="407"/>
      <c r="H3" s="407"/>
      <c r="I3" s="407"/>
      <c r="J3" s="407"/>
      <c r="K3" s="407"/>
    </row>
    <row r="4" spans="2:11" ht="19.5" customHeight="1" x14ac:dyDescent="0.2">
      <c r="B4" s="407" t="s">
        <v>342</v>
      </c>
      <c r="C4" s="407"/>
      <c r="D4" s="407"/>
      <c r="E4" s="407"/>
      <c r="F4" s="407"/>
      <c r="G4" s="407"/>
      <c r="H4" s="407"/>
      <c r="I4" s="407"/>
      <c r="J4" s="407"/>
      <c r="K4" s="407"/>
    </row>
    <row r="5" spans="2:11" s="17" customFormat="1" x14ac:dyDescent="0.2"/>
    <row r="6" spans="2:11" s="17" customFormat="1" x14ac:dyDescent="0.2">
      <c r="C6" s="19" t="s">
        <v>2</v>
      </c>
      <c r="D6" s="386" t="s">
        <v>340</v>
      </c>
      <c r="E6" s="386"/>
      <c r="F6" s="44"/>
      <c r="G6" s="44"/>
      <c r="H6" s="24"/>
      <c r="I6" s="24"/>
      <c r="J6" s="24"/>
    </row>
    <row r="7" spans="2:11" s="17" customFormat="1" x14ac:dyDescent="0.2"/>
    <row r="8" spans="2:11" x14ac:dyDescent="0.2">
      <c r="B8" s="424" t="s">
        <v>73</v>
      </c>
      <c r="C8" s="424"/>
      <c r="D8" s="425" t="s">
        <v>147</v>
      </c>
      <c r="E8" s="425"/>
      <c r="F8" s="425"/>
      <c r="G8" s="425"/>
      <c r="H8" s="425"/>
      <c r="I8" s="425"/>
      <c r="J8" s="425"/>
      <c r="K8" s="425" t="s">
        <v>148</v>
      </c>
    </row>
    <row r="9" spans="2:11" ht="51" x14ac:dyDescent="0.2">
      <c r="B9" s="424"/>
      <c r="C9" s="424"/>
      <c r="D9" s="88" t="s">
        <v>149</v>
      </c>
      <c r="E9" s="88" t="s">
        <v>150</v>
      </c>
      <c r="F9" s="88" t="s">
        <v>128</v>
      </c>
      <c r="G9" s="88" t="s">
        <v>246</v>
      </c>
      <c r="H9" s="88" t="s">
        <v>129</v>
      </c>
      <c r="I9" s="88" t="s">
        <v>247</v>
      </c>
      <c r="J9" s="88" t="s">
        <v>151</v>
      </c>
      <c r="K9" s="425"/>
    </row>
    <row r="10" spans="2:11" x14ac:dyDescent="0.2">
      <c r="B10" s="424"/>
      <c r="C10" s="424"/>
      <c r="D10" s="88">
        <v>1</v>
      </c>
      <c r="E10" s="88">
        <v>2</v>
      </c>
      <c r="F10" s="88" t="s">
        <v>152</v>
      </c>
      <c r="G10" s="88">
        <v>4</v>
      </c>
      <c r="H10" s="88">
        <v>5</v>
      </c>
      <c r="I10" s="88">
        <v>6</v>
      </c>
      <c r="J10" s="88">
        <v>7</v>
      </c>
      <c r="K10" s="88" t="s">
        <v>295</v>
      </c>
    </row>
    <row r="11" spans="2:11" x14ac:dyDescent="0.2">
      <c r="B11" s="89"/>
      <c r="C11" s="90"/>
      <c r="D11" s="91"/>
      <c r="E11" s="91"/>
      <c r="F11" s="91"/>
      <c r="G11" s="91"/>
      <c r="H11" s="91"/>
      <c r="I11" s="91"/>
      <c r="J11" s="91"/>
      <c r="K11" s="91"/>
    </row>
    <row r="12" spans="2:11" x14ac:dyDescent="0.2">
      <c r="B12" s="92"/>
      <c r="C12" s="90" t="s">
        <v>237</v>
      </c>
      <c r="D12" s="93">
        <v>1</v>
      </c>
      <c r="E12" s="93">
        <v>5</v>
      </c>
      <c r="F12" s="93">
        <f>+D12+E12</f>
        <v>6</v>
      </c>
      <c r="G12" s="93">
        <v>6</v>
      </c>
      <c r="H12" s="93">
        <v>5</v>
      </c>
      <c r="I12" s="93">
        <v>4</v>
      </c>
      <c r="J12" s="93">
        <v>4</v>
      </c>
      <c r="K12" s="93">
        <f t="shared" ref="K12:K20" si="0">+F12-H12</f>
        <v>1</v>
      </c>
    </row>
    <row r="13" spans="2:11" x14ac:dyDescent="0.2">
      <c r="B13" s="92"/>
      <c r="C13" s="94" t="s">
        <v>238</v>
      </c>
      <c r="D13" s="93">
        <v>0</v>
      </c>
      <c r="E13" s="93">
        <v>0</v>
      </c>
      <c r="F13" s="93">
        <f t="shared" ref="F13:F19" si="1">+D13+E13</f>
        <v>0</v>
      </c>
      <c r="G13" s="93">
        <v>0</v>
      </c>
      <c r="H13" s="93">
        <v>0</v>
      </c>
      <c r="I13" s="93">
        <v>0</v>
      </c>
      <c r="J13" s="93">
        <v>0</v>
      </c>
      <c r="K13" s="93">
        <f t="shared" si="0"/>
        <v>0</v>
      </c>
    </row>
    <row r="14" spans="2:11" x14ac:dyDescent="0.2">
      <c r="B14" s="92"/>
      <c r="C14" s="94" t="s">
        <v>239</v>
      </c>
      <c r="D14" s="93">
        <v>0</v>
      </c>
      <c r="E14" s="93">
        <v>0</v>
      </c>
      <c r="F14" s="93">
        <f t="shared" si="1"/>
        <v>0</v>
      </c>
      <c r="G14" s="93">
        <v>0</v>
      </c>
      <c r="H14" s="93">
        <v>0</v>
      </c>
      <c r="I14" s="93">
        <v>0</v>
      </c>
      <c r="J14" s="93">
        <v>0</v>
      </c>
      <c r="K14" s="93">
        <f t="shared" si="0"/>
        <v>0</v>
      </c>
    </row>
    <row r="15" spans="2:11" x14ac:dyDescent="0.2">
      <c r="B15" s="92"/>
      <c r="C15" s="94"/>
      <c r="D15" s="93">
        <v>0</v>
      </c>
      <c r="E15" s="93">
        <v>0</v>
      </c>
      <c r="F15" s="93">
        <f t="shared" si="1"/>
        <v>0</v>
      </c>
      <c r="G15" s="93">
        <v>0</v>
      </c>
      <c r="H15" s="93">
        <v>0</v>
      </c>
      <c r="I15" s="93">
        <v>0</v>
      </c>
      <c r="J15" s="93">
        <v>0</v>
      </c>
      <c r="K15" s="93">
        <f t="shared" si="0"/>
        <v>0</v>
      </c>
    </row>
    <row r="16" spans="2:11" x14ac:dyDescent="0.2">
      <c r="B16" s="92"/>
      <c r="C16" s="94"/>
      <c r="D16" s="93">
        <v>0</v>
      </c>
      <c r="E16" s="93">
        <v>0</v>
      </c>
      <c r="F16" s="93">
        <f t="shared" si="1"/>
        <v>0</v>
      </c>
      <c r="G16" s="93">
        <v>0</v>
      </c>
      <c r="H16" s="93">
        <v>0</v>
      </c>
      <c r="I16" s="93">
        <v>0</v>
      </c>
      <c r="J16" s="93">
        <v>0</v>
      </c>
      <c r="K16" s="93">
        <f t="shared" si="0"/>
        <v>0</v>
      </c>
    </row>
    <row r="17" spans="1:12" x14ac:dyDescent="0.2">
      <c r="B17" s="92"/>
      <c r="C17" s="94"/>
      <c r="D17" s="93">
        <v>0</v>
      </c>
      <c r="E17" s="93">
        <v>0</v>
      </c>
      <c r="F17" s="93">
        <f t="shared" si="1"/>
        <v>0</v>
      </c>
      <c r="G17" s="93">
        <v>0</v>
      </c>
      <c r="H17" s="93">
        <v>0</v>
      </c>
      <c r="I17" s="93">
        <v>0</v>
      </c>
      <c r="J17" s="93">
        <v>0</v>
      </c>
      <c r="K17" s="93">
        <f t="shared" si="0"/>
        <v>0</v>
      </c>
    </row>
    <row r="18" spans="1:12" x14ac:dyDescent="0.2">
      <c r="B18" s="92"/>
      <c r="C18" s="94"/>
      <c r="D18" s="93">
        <v>0</v>
      </c>
      <c r="E18" s="93">
        <v>0</v>
      </c>
      <c r="F18" s="93">
        <f t="shared" si="1"/>
        <v>0</v>
      </c>
      <c r="G18" s="93">
        <v>0</v>
      </c>
      <c r="H18" s="93">
        <v>0</v>
      </c>
      <c r="I18" s="93">
        <v>0</v>
      </c>
      <c r="J18" s="93">
        <v>0</v>
      </c>
      <c r="K18" s="93">
        <f t="shared" si="0"/>
        <v>0</v>
      </c>
    </row>
    <row r="19" spans="1:12" x14ac:dyDescent="0.2">
      <c r="B19" s="92"/>
      <c r="C19" s="94"/>
      <c r="D19" s="93">
        <v>0</v>
      </c>
      <c r="E19" s="93">
        <v>0</v>
      </c>
      <c r="F19" s="93">
        <f t="shared" si="1"/>
        <v>0</v>
      </c>
      <c r="G19" s="93">
        <v>0</v>
      </c>
      <c r="H19" s="93">
        <v>0</v>
      </c>
      <c r="I19" s="93">
        <v>0</v>
      </c>
      <c r="J19" s="93">
        <v>0</v>
      </c>
      <c r="K19" s="93">
        <f t="shared" si="0"/>
        <v>0</v>
      </c>
    </row>
    <row r="20" spans="1:12" x14ac:dyDescent="0.2">
      <c r="B20" s="92"/>
      <c r="C20" s="94"/>
      <c r="D20" s="93">
        <v>0</v>
      </c>
      <c r="E20" s="93">
        <v>0</v>
      </c>
      <c r="F20" s="93">
        <v>0</v>
      </c>
      <c r="G20" s="93">
        <v>0</v>
      </c>
      <c r="H20" s="93">
        <v>0</v>
      </c>
      <c r="I20" s="93">
        <v>0</v>
      </c>
      <c r="J20" s="93">
        <v>0</v>
      </c>
      <c r="K20" s="93">
        <f t="shared" si="0"/>
        <v>0</v>
      </c>
    </row>
    <row r="21" spans="1:12" x14ac:dyDescent="0.2">
      <c r="B21" s="95"/>
      <c r="C21" s="96"/>
      <c r="D21" s="97"/>
      <c r="E21" s="97"/>
      <c r="F21" s="97"/>
      <c r="G21" s="97"/>
      <c r="H21" s="97"/>
      <c r="I21" s="97"/>
      <c r="J21" s="97"/>
      <c r="K21" s="97"/>
    </row>
    <row r="22" spans="1:12" s="86" customFormat="1" x14ac:dyDescent="0.2">
      <c r="A22" s="46"/>
      <c r="B22" s="98"/>
      <c r="C22" s="99" t="s">
        <v>153</v>
      </c>
      <c r="D22" s="100">
        <f>SUM(D12:D20)</f>
        <v>1</v>
      </c>
      <c r="E22" s="100">
        <f t="shared" ref="E22:K22" si="2">SUM(E12:E20)</f>
        <v>5</v>
      </c>
      <c r="F22" s="100">
        <f t="shared" si="2"/>
        <v>6</v>
      </c>
      <c r="G22" s="100">
        <f t="shared" si="2"/>
        <v>6</v>
      </c>
      <c r="H22" s="100">
        <f t="shared" si="2"/>
        <v>5</v>
      </c>
      <c r="I22" s="100">
        <f t="shared" si="2"/>
        <v>4</v>
      </c>
      <c r="J22" s="100">
        <f t="shared" si="2"/>
        <v>4</v>
      </c>
      <c r="K22" s="100">
        <f t="shared" si="2"/>
        <v>1</v>
      </c>
      <c r="L22" s="46"/>
    </row>
    <row r="23" spans="1:12" x14ac:dyDescent="0.2">
      <c r="B23" s="17"/>
      <c r="C23" s="17"/>
      <c r="D23" s="17"/>
      <c r="E23" s="17"/>
      <c r="F23" s="17"/>
      <c r="G23" s="17"/>
      <c r="H23" s="17"/>
      <c r="I23" s="17"/>
      <c r="J23" s="17"/>
      <c r="K23" s="17"/>
    </row>
    <row r="24" spans="1:12" x14ac:dyDescent="0.2">
      <c r="B24" s="16" t="s">
        <v>74</v>
      </c>
      <c r="F24" s="17"/>
      <c r="G24" s="17"/>
      <c r="H24" s="17"/>
      <c r="I24" s="17"/>
      <c r="J24" s="17"/>
      <c r="K24" s="17"/>
    </row>
    <row r="25" spans="1:12" x14ac:dyDescent="0.2">
      <c r="B25" s="17"/>
      <c r="C25" s="17"/>
      <c r="D25" s="17"/>
      <c r="E25" s="17"/>
      <c r="F25" s="17"/>
      <c r="G25" s="17"/>
      <c r="H25" s="17"/>
      <c r="I25" s="17"/>
      <c r="J25" s="17"/>
      <c r="K25" s="17"/>
    </row>
    <row r="26" spans="1:12" x14ac:dyDescent="0.2">
      <c r="B26" s="17"/>
      <c r="C26" s="17"/>
      <c r="D26" s="17"/>
      <c r="E26" s="17"/>
      <c r="F26" s="17"/>
      <c r="G26" s="17"/>
      <c r="H26" s="17"/>
      <c r="I26" s="17"/>
      <c r="J26" s="17"/>
      <c r="K26" s="17"/>
    </row>
    <row r="27" spans="1:12" x14ac:dyDescent="0.2">
      <c r="B27" s="17"/>
      <c r="C27" s="24"/>
      <c r="D27" s="17"/>
      <c r="E27" s="17"/>
      <c r="F27" s="24"/>
      <c r="G27" s="24"/>
      <c r="H27" s="24"/>
      <c r="I27" s="24"/>
      <c r="J27" s="24"/>
      <c r="K27" s="24"/>
    </row>
    <row r="28" spans="1:12" x14ac:dyDescent="0.2">
      <c r="C28" s="42" t="s">
        <v>75</v>
      </c>
      <c r="F28" s="385" t="s">
        <v>78</v>
      </c>
      <c r="G28" s="385"/>
      <c r="H28" s="385"/>
      <c r="I28" s="385"/>
      <c r="J28" s="385"/>
      <c r="K28" s="385"/>
    </row>
    <row r="29" spans="1:12" x14ac:dyDescent="0.2">
      <c r="C29" s="42" t="s">
        <v>76</v>
      </c>
      <c r="F29" s="418" t="s">
        <v>77</v>
      </c>
      <c r="G29" s="418"/>
      <c r="H29" s="418"/>
      <c r="I29" s="418"/>
      <c r="J29" s="418"/>
      <c r="K29" s="418"/>
    </row>
  </sheetData>
  <mergeCells count="10">
    <mergeCell ref="B1:K1"/>
    <mergeCell ref="B2:K2"/>
    <mergeCell ref="B3:K3"/>
    <mergeCell ref="B4:K4"/>
    <mergeCell ref="F29:K29"/>
    <mergeCell ref="F28:K28"/>
    <mergeCell ref="B8:C10"/>
    <mergeCell ref="D8:J8"/>
    <mergeCell ref="K8:K9"/>
    <mergeCell ref="D6:E6"/>
  </mergeCells>
  <pageMargins left="0.7" right="0.7" top="0.41" bottom="0.75" header="0.3" footer="0.3"/>
  <pageSetup scale="74" orientation="landscape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L23"/>
  <sheetViews>
    <sheetView showGridLines="0" zoomScale="85" zoomScaleNormal="85" workbookViewId="0">
      <selection activeCell="C22" sqref="C22:D22"/>
    </sheetView>
  </sheetViews>
  <sheetFormatPr baseColWidth="10" defaultRowHeight="12.75" x14ac:dyDescent="0.2"/>
  <cols>
    <col min="1" max="1" width="2.5703125" style="17" customWidth="1"/>
    <col min="2" max="2" width="2" style="34" customWidth="1"/>
    <col min="3" max="3" width="45.85546875" style="34" customWidth="1"/>
    <col min="4" max="4" width="13.140625" style="34" bestFit="1" customWidth="1"/>
    <col min="5" max="5" width="12.7109375" style="34" customWidth="1"/>
    <col min="6" max="6" width="13.140625" style="34" bestFit="1" customWidth="1"/>
    <col min="7" max="7" width="13.140625" style="34" customWidth="1"/>
    <col min="8" max="9" width="12.7109375" style="34" customWidth="1"/>
    <col min="10" max="11" width="13.140625" style="34" bestFit="1" customWidth="1"/>
    <col min="12" max="12" width="4" style="17" customWidth="1"/>
    <col min="13" max="16384" width="11.42578125" style="34"/>
  </cols>
  <sheetData>
    <row r="1" spans="2:11" ht="16.5" customHeight="1" x14ac:dyDescent="0.2">
      <c r="B1" s="407" t="s">
        <v>280</v>
      </c>
      <c r="C1" s="407"/>
      <c r="D1" s="407"/>
      <c r="E1" s="407"/>
      <c r="F1" s="407"/>
      <c r="G1" s="407"/>
      <c r="H1" s="407"/>
      <c r="I1" s="407"/>
      <c r="J1" s="407"/>
      <c r="K1" s="407"/>
    </row>
    <row r="2" spans="2:11" ht="16.5" customHeight="1" x14ac:dyDescent="0.2">
      <c r="B2" s="407" t="s">
        <v>282</v>
      </c>
      <c r="C2" s="407"/>
      <c r="D2" s="407"/>
      <c r="E2" s="407"/>
      <c r="F2" s="407"/>
      <c r="G2" s="407"/>
      <c r="H2" s="407"/>
      <c r="I2" s="407"/>
      <c r="J2" s="407"/>
      <c r="K2" s="407"/>
    </row>
    <row r="3" spans="2:11" ht="16.5" customHeight="1" x14ac:dyDescent="0.2">
      <c r="B3" s="407" t="s">
        <v>342</v>
      </c>
      <c r="C3" s="407"/>
      <c r="D3" s="407"/>
      <c r="E3" s="407"/>
      <c r="F3" s="407"/>
      <c r="G3" s="407"/>
      <c r="H3" s="407"/>
      <c r="I3" s="407"/>
      <c r="J3" s="407"/>
      <c r="K3" s="407"/>
    </row>
    <row r="4" spans="2:11" s="17" customFormat="1" x14ac:dyDescent="0.2"/>
    <row r="5" spans="2:11" s="17" customFormat="1" x14ac:dyDescent="0.2">
      <c r="C5" s="19" t="s">
        <v>2</v>
      </c>
      <c r="D5" s="386" t="s">
        <v>340</v>
      </c>
      <c r="E5" s="386"/>
      <c r="F5" s="43"/>
      <c r="G5" s="43"/>
      <c r="H5" s="44"/>
      <c r="I5" s="44"/>
      <c r="J5" s="24"/>
    </row>
    <row r="6" spans="2:11" s="17" customFormat="1" x14ac:dyDescent="0.2"/>
    <row r="7" spans="2:11" x14ac:dyDescent="0.2">
      <c r="B7" s="426" t="s">
        <v>73</v>
      </c>
      <c r="C7" s="427"/>
      <c r="D7" s="425" t="s">
        <v>154</v>
      </c>
      <c r="E7" s="425"/>
      <c r="F7" s="425"/>
      <c r="G7" s="425"/>
      <c r="H7" s="425"/>
      <c r="I7" s="425"/>
      <c r="J7" s="425"/>
      <c r="K7" s="425" t="s">
        <v>148</v>
      </c>
    </row>
    <row r="8" spans="2:11" ht="51" x14ac:dyDescent="0.2">
      <c r="B8" s="428"/>
      <c r="C8" s="429"/>
      <c r="D8" s="88" t="s">
        <v>149</v>
      </c>
      <c r="E8" s="88" t="s">
        <v>150</v>
      </c>
      <c r="F8" s="88" t="s">
        <v>128</v>
      </c>
      <c r="G8" s="88" t="s">
        <v>246</v>
      </c>
      <c r="H8" s="88" t="s">
        <v>129</v>
      </c>
      <c r="I8" s="88" t="s">
        <v>247</v>
      </c>
      <c r="J8" s="88" t="s">
        <v>151</v>
      </c>
      <c r="K8" s="425"/>
    </row>
    <row r="9" spans="2:11" x14ac:dyDescent="0.2">
      <c r="B9" s="430"/>
      <c r="C9" s="431"/>
      <c r="D9" s="88">
        <v>1</v>
      </c>
      <c r="E9" s="88">
        <v>2</v>
      </c>
      <c r="F9" s="88" t="s">
        <v>152</v>
      </c>
      <c r="G9" s="88">
        <v>4</v>
      </c>
      <c r="H9" s="88">
        <v>5</v>
      </c>
      <c r="I9" s="88">
        <v>6</v>
      </c>
      <c r="J9" s="88">
        <v>7</v>
      </c>
      <c r="K9" s="88" t="s">
        <v>295</v>
      </c>
    </row>
    <row r="10" spans="2:11" x14ac:dyDescent="0.2">
      <c r="B10" s="101"/>
      <c r="C10" s="102"/>
      <c r="D10" s="103"/>
      <c r="E10" s="103"/>
      <c r="F10" s="103"/>
      <c r="G10" s="103"/>
      <c r="H10" s="103"/>
      <c r="I10" s="103"/>
      <c r="J10" s="103"/>
      <c r="K10" s="103"/>
    </row>
    <row r="11" spans="2:11" x14ac:dyDescent="0.2">
      <c r="B11" s="89"/>
      <c r="C11" s="104" t="s">
        <v>155</v>
      </c>
      <c r="D11" s="93">
        <v>1</v>
      </c>
      <c r="E11" s="93">
        <v>5</v>
      </c>
      <c r="F11" s="93">
        <f>+D11+E11</f>
        <v>6</v>
      </c>
      <c r="G11" s="93">
        <v>6</v>
      </c>
      <c r="H11" s="93">
        <v>5</v>
      </c>
      <c r="I11" s="93">
        <v>4</v>
      </c>
      <c r="J11" s="93">
        <v>4</v>
      </c>
      <c r="K11" s="93">
        <f>+F11-H11</f>
        <v>1</v>
      </c>
    </row>
    <row r="12" spans="2:11" x14ac:dyDescent="0.2">
      <c r="B12" s="89"/>
      <c r="C12" s="90"/>
      <c r="D12" s="105"/>
      <c r="E12" s="105"/>
      <c r="F12" s="105"/>
      <c r="G12" s="105"/>
      <c r="H12" s="105"/>
      <c r="I12" s="105"/>
      <c r="J12" s="105"/>
      <c r="K12" s="105"/>
    </row>
    <row r="13" spans="2:11" x14ac:dyDescent="0.2">
      <c r="B13" s="106"/>
      <c r="C13" s="104" t="s">
        <v>156</v>
      </c>
      <c r="D13" s="105">
        <v>0</v>
      </c>
      <c r="E13" s="105">
        <f>22575-22575</f>
        <v>0</v>
      </c>
      <c r="F13" s="105">
        <f>+D13+E13</f>
        <v>0</v>
      </c>
      <c r="G13" s="105"/>
      <c r="H13" s="105">
        <v>0</v>
      </c>
      <c r="I13" s="105"/>
      <c r="J13" s="105">
        <v>0</v>
      </c>
      <c r="K13" s="105">
        <f>+F13-H13</f>
        <v>0</v>
      </c>
    </row>
    <row r="14" spans="2:11" x14ac:dyDescent="0.2">
      <c r="B14" s="89"/>
      <c r="C14" s="90"/>
      <c r="D14" s="105"/>
      <c r="E14" s="105"/>
      <c r="F14" s="105"/>
      <c r="G14" s="105"/>
      <c r="H14" s="105"/>
      <c r="I14" s="105"/>
      <c r="J14" s="105"/>
      <c r="K14" s="105"/>
    </row>
    <row r="15" spans="2:11" ht="25.5" x14ac:dyDescent="0.2">
      <c r="B15" s="106"/>
      <c r="C15" s="104" t="s">
        <v>157</v>
      </c>
      <c r="D15" s="105"/>
      <c r="E15" s="105"/>
      <c r="F15" s="105">
        <f>+D15+E15</f>
        <v>0</v>
      </c>
      <c r="G15" s="105"/>
      <c r="H15" s="105"/>
      <c r="I15" s="105"/>
      <c r="J15" s="105"/>
      <c r="K15" s="105">
        <f>+F15-H15</f>
        <v>0</v>
      </c>
    </row>
    <row r="16" spans="2:11" x14ac:dyDescent="0.2">
      <c r="B16" s="107"/>
      <c r="C16" s="108"/>
      <c r="D16" s="109"/>
      <c r="E16" s="109"/>
      <c r="F16" s="109"/>
      <c r="G16" s="109"/>
      <c r="H16" s="109"/>
      <c r="I16" s="109"/>
      <c r="J16" s="109"/>
      <c r="K16" s="109"/>
    </row>
    <row r="17" spans="1:12" s="86" customFormat="1" x14ac:dyDescent="0.2">
      <c r="A17" s="46"/>
      <c r="B17" s="107"/>
      <c r="C17" s="108" t="s">
        <v>153</v>
      </c>
      <c r="D17" s="110">
        <f>+D11+D13+D15</f>
        <v>1</v>
      </c>
      <c r="E17" s="110">
        <f t="shared" ref="E17:K17" si="0">+E11+E13+E15</f>
        <v>5</v>
      </c>
      <c r="F17" s="110">
        <f t="shared" si="0"/>
        <v>6</v>
      </c>
      <c r="G17" s="110">
        <f t="shared" si="0"/>
        <v>6</v>
      </c>
      <c r="H17" s="110">
        <f t="shared" si="0"/>
        <v>5</v>
      </c>
      <c r="I17" s="110">
        <f t="shared" si="0"/>
        <v>4</v>
      </c>
      <c r="J17" s="110">
        <f t="shared" si="0"/>
        <v>4</v>
      </c>
      <c r="K17" s="110">
        <f t="shared" si="0"/>
        <v>1</v>
      </c>
      <c r="L17" s="46"/>
    </row>
    <row r="18" spans="1:12" s="17" customFormat="1" x14ac:dyDescent="0.2"/>
    <row r="19" spans="1:12" x14ac:dyDescent="0.2">
      <c r="C19" s="16" t="s">
        <v>74</v>
      </c>
    </row>
    <row r="20" spans="1:12" x14ac:dyDescent="0.2">
      <c r="D20" s="111" t="str">
        <f>IF(D17=CAdmon!D22," ","ERROR")</f>
        <v xml:space="preserve"> </v>
      </c>
      <c r="E20" s="111" t="str">
        <f>IF(E17=CAdmon!E22," ","ERROR")</f>
        <v xml:space="preserve"> </v>
      </c>
      <c r="F20" s="111" t="str">
        <f>IF(F17=CAdmon!F22," ","ERROR")</f>
        <v xml:space="preserve"> </v>
      </c>
      <c r="G20" s="111"/>
      <c r="H20" s="111" t="str">
        <f>IF(H17=CAdmon!H22," ","ERROR")</f>
        <v xml:space="preserve"> </v>
      </c>
      <c r="I20" s="111"/>
      <c r="J20" s="111" t="str">
        <f>IF(J17=CAdmon!J22," ","ERROR")</f>
        <v xml:space="preserve"> </v>
      </c>
      <c r="K20" s="111" t="str">
        <f>IF(K17=CAdmon!K22," ","ERROR")</f>
        <v xml:space="preserve"> </v>
      </c>
    </row>
    <row r="21" spans="1:12" x14ac:dyDescent="0.2">
      <c r="C21" s="39"/>
    </row>
    <row r="22" spans="1:12" x14ac:dyDescent="0.2">
      <c r="C22" s="42" t="s">
        <v>75</v>
      </c>
      <c r="F22" s="385" t="s">
        <v>78</v>
      </c>
      <c r="G22" s="385"/>
      <c r="H22" s="385"/>
      <c r="I22" s="385"/>
      <c r="J22" s="385"/>
      <c r="K22" s="385"/>
    </row>
    <row r="23" spans="1:12" x14ac:dyDescent="0.2">
      <c r="C23" s="42" t="s">
        <v>76</v>
      </c>
      <c r="F23" s="418" t="s">
        <v>77</v>
      </c>
      <c r="G23" s="418"/>
      <c r="H23" s="418"/>
      <c r="I23" s="418"/>
      <c r="J23" s="418"/>
      <c r="K23" s="418"/>
    </row>
  </sheetData>
  <mergeCells count="9">
    <mergeCell ref="F23:K23"/>
    <mergeCell ref="B7:C9"/>
    <mergeCell ref="D7:J7"/>
    <mergeCell ref="K7:K8"/>
    <mergeCell ref="B1:K1"/>
    <mergeCell ref="B3:K3"/>
    <mergeCell ref="F22:K22"/>
    <mergeCell ref="B2:K2"/>
    <mergeCell ref="D5:E5"/>
  </mergeCells>
  <pageMargins left="0.7" right="0.7" top="0.38" bottom="0.75" header="0.3" footer="0.3"/>
  <pageSetup scale="77" orientation="landscape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L44"/>
  <sheetViews>
    <sheetView showGridLines="0" zoomScale="85" zoomScaleNormal="85" workbookViewId="0">
      <selection activeCell="C22" sqref="C22:D22"/>
    </sheetView>
  </sheetViews>
  <sheetFormatPr baseColWidth="10" defaultRowHeight="12.75" x14ac:dyDescent="0.2"/>
  <cols>
    <col min="1" max="1" width="2.42578125" style="17" customWidth="1"/>
    <col min="2" max="2" width="4.5703125" style="34" customWidth="1"/>
    <col min="3" max="3" width="57.28515625" style="34" customWidth="1"/>
    <col min="4" max="4" width="13.140625" style="34" bestFit="1" customWidth="1"/>
    <col min="5" max="5" width="12.7109375" style="34" customWidth="1"/>
    <col min="6" max="6" width="13.140625" style="34" bestFit="1" customWidth="1"/>
    <col min="7" max="7" width="13.140625" style="34" customWidth="1"/>
    <col min="8" max="9" width="12.7109375" style="34" customWidth="1"/>
    <col min="10" max="10" width="13.140625" style="34" bestFit="1" customWidth="1"/>
    <col min="11" max="11" width="13.28515625" style="34" bestFit="1" customWidth="1"/>
    <col min="12" max="12" width="3.7109375" style="17" customWidth="1"/>
    <col min="13" max="16384" width="11.42578125" style="34"/>
  </cols>
  <sheetData>
    <row r="1" spans="2:11" ht="14.25" customHeight="1" x14ac:dyDescent="0.2">
      <c r="B1" s="407" t="s">
        <v>280</v>
      </c>
      <c r="C1" s="407"/>
      <c r="D1" s="407"/>
      <c r="E1" s="407"/>
      <c r="F1" s="407"/>
      <c r="G1" s="407"/>
      <c r="H1" s="407"/>
      <c r="I1" s="407"/>
      <c r="J1" s="407"/>
      <c r="K1" s="407"/>
    </row>
    <row r="2" spans="2:11" ht="14.25" customHeight="1" x14ac:dyDescent="0.2">
      <c r="B2" s="407" t="s">
        <v>283</v>
      </c>
      <c r="C2" s="407"/>
      <c r="D2" s="407"/>
      <c r="E2" s="407"/>
      <c r="F2" s="407"/>
      <c r="G2" s="407"/>
      <c r="H2" s="407"/>
      <c r="I2" s="407"/>
      <c r="J2" s="407"/>
      <c r="K2" s="407"/>
    </row>
    <row r="3" spans="2:11" ht="14.25" customHeight="1" x14ac:dyDescent="0.2">
      <c r="B3" s="407" t="s">
        <v>342</v>
      </c>
      <c r="C3" s="407"/>
      <c r="D3" s="407"/>
      <c r="E3" s="407"/>
      <c r="F3" s="407"/>
      <c r="G3" s="407"/>
      <c r="H3" s="407"/>
      <c r="I3" s="407"/>
      <c r="J3" s="407"/>
      <c r="K3" s="407"/>
    </row>
    <row r="4" spans="2:11" s="17" customFormat="1" ht="6.75" customHeight="1" x14ac:dyDescent="0.2"/>
    <row r="5" spans="2:11" s="17" customFormat="1" ht="18" customHeight="1" x14ac:dyDescent="0.2">
      <c r="C5" s="19" t="s">
        <v>2</v>
      </c>
      <c r="D5" s="386" t="s">
        <v>340</v>
      </c>
      <c r="E5" s="386"/>
      <c r="F5" s="44"/>
      <c r="G5" s="44"/>
      <c r="H5" s="24"/>
      <c r="I5" s="24"/>
      <c r="J5" s="24"/>
    </row>
    <row r="6" spans="2:11" s="17" customFormat="1" ht="6.75" customHeight="1" x14ac:dyDescent="0.2"/>
    <row r="7" spans="2:11" x14ac:dyDescent="0.2">
      <c r="B7" s="424" t="s">
        <v>73</v>
      </c>
      <c r="C7" s="424"/>
      <c r="D7" s="425" t="s">
        <v>147</v>
      </c>
      <c r="E7" s="425"/>
      <c r="F7" s="425"/>
      <c r="G7" s="425"/>
      <c r="H7" s="425"/>
      <c r="I7" s="425"/>
      <c r="J7" s="425"/>
      <c r="K7" s="425" t="s">
        <v>148</v>
      </c>
    </row>
    <row r="8" spans="2:11" ht="51" x14ac:dyDescent="0.2">
      <c r="B8" s="424"/>
      <c r="C8" s="424"/>
      <c r="D8" s="88" t="s">
        <v>149</v>
      </c>
      <c r="E8" s="88" t="s">
        <v>150</v>
      </c>
      <c r="F8" s="88" t="s">
        <v>128</v>
      </c>
      <c r="G8" s="88" t="s">
        <v>246</v>
      </c>
      <c r="H8" s="88" t="s">
        <v>129</v>
      </c>
      <c r="I8" s="88" t="s">
        <v>247</v>
      </c>
      <c r="J8" s="88" t="s">
        <v>151</v>
      </c>
      <c r="K8" s="425"/>
    </row>
    <row r="9" spans="2:11" ht="11.25" customHeight="1" x14ac:dyDescent="0.2">
      <c r="B9" s="424"/>
      <c r="C9" s="424"/>
      <c r="D9" s="88">
        <v>1</v>
      </c>
      <c r="E9" s="88">
        <v>2</v>
      </c>
      <c r="F9" s="88" t="s">
        <v>152</v>
      </c>
      <c r="G9" s="88">
        <v>4</v>
      </c>
      <c r="H9" s="88">
        <v>5</v>
      </c>
      <c r="I9" s="88">
        <v>6</v>
      </c>
      <c r="J9" s="88">
        <v>7</v>
      </c>
      <c r="K9" s="88" t="s">
        <v>295</v>
      </c>
    </row>
    <row r="10" spans="2:11" x14ac:dyDescent="0.2">
      <c r="B10" s="432" t="s">
        <v>121</v>
      </c>
      <c r="C10" s="433"/>
      <c r="D10" s="112">
        <f>SUM(D11:D11)</f>
        <v>1</v>
      </c>
      <c r="E10" s="112">
        <f>SUM(E11:E11)</f>
        <v>5</v>
      </c>
      <c r="F10" s="112">
        <f>+D10+E10</f>
        <v>6</v>
      </c>
      <c r="G10" s="112"/>
      <c r="H10" s="112">
        <f>SUM(H11:H11)</f>
        <v>5</v>
      </c>
      <c r="I10" s="112"/>
      <c r="J10" s="112">
        <f>SUM(J11:J11)</f>
        <v>4</v>
      </c>
      <c r="K10" s="112">
        <f t="shared" ref="K10:K36" si="0">+F10-H10</f>
        <v>1</v>
      </c>
    </row>
    <row r="11" spans="2:11" x14ac:dyDescent="0.2">
      <c r="B11" s="113"/>
      <c r="C11" s="114" t="s">
        <v>158</v>
      </c>
      <c r="D11" s="93">
        <v>1</v>
      </c>
      <c r="E11" s="93">
        <v>5</v>
      </c>
      <c r="F11" s="93">
        <f>+D11+E11</f>
        <v>6</v>
      </c>
      <c r="G11" s="93">
        <v>6</v>
      </c>
      <c r="H11" s="93">
        <v>5</v>
      </c>
      <c r="I11" s="93">
        <v>4</v>
      </c>
      <c r="J11" s="93">
        <v>4</v>
      </c>
      <c r="K11" s="93">
        <f t="shared" si="0"/>
        <v>1</v>
      </c>
    </row>
    <row r="12" spans="2:11" x14ac:dyDescent="0.2">
      <c r="B12" s="432" t="s">
        <v>82</v>
      </c>
      <c r="C12" s="433"/>
      <c r="D12" s="112">
        <f>SUM(D13:D15)</f>
        <v>0</v>
      </c>
      <c r="E12" s="112">
        <f>SUM(E13:E15)</f>
        <v>0</v>
      </c>
      <c r="F12" s="112">
        <f t="shared" ref="F12:F36" si="1">+D12+E12</f>
        <v>0</v>
      </c>
      <c r="G12" s="112"/>
      <c r="H12" s="112">
        <f>SUM(H13:H14)</f>
        <v>0</v>
      </c>
      <c r="I12" s="112"/>
      <c r="J12" s="112">
        <f>SUM(J13:J15)</f>
        <v>0</v>
      </c>
      <c r="K12" s="112">
        <f t="shared" si="0"/>
        <v>0</v>
      </c>
    </row>
    <row r="13" spans="2:11" x14ac:dyDescent="0.2">
      <c r="B13" s="113"/>
      <c r="C13" s="114" t="s">
        <v>224</v>
      </c>
      <c r="D13" s="105">
        <v>0</v>
      </c>
      <c r="E13" s="105">
        <v>0</v>
      </c>
      <c r="F13" s="105">
        <f t="shared" si="1"/>
        <v>0</v>
      </c>
      <c r="G13" s="105"/>
      <c r="H13" s="105"/>
      <c r="I13" s="105"/>
      <c r="J13" s="105">
        <v>0</v>
      </c>
      <c r="K13" s="112">
        <f t="shared" si="0"/>
        <v>0</v>
      </c>
    </row>
    <row r="14" spans="2:11" x14ac:dyDescent="0.2">
      <c r="B14" s="113"/>
      <c r="C14" s="114" t="s">
        <v>159</v>
      </c>
      <c r="D14" s="105">
        <v>0</v>
      </c>
      <c r="E14" s="105">
        <v>0</v>
      </c>
      <c r="F14" s="105">
        <f t="shared" si="1"/>
        <v>0</v>
      </c>
      <c r="G14" s="105"/>
      <c r="H14" s="105"/>
      <c r="I14" s="105"/>
      <c r="J14" s="105">
        <v>0</v>
      </c>
      <c r="K14" s="112">
        <f t="shared" si="0"/>
        <v>0</v>
      </c>
    </row>
    <row r="15" spans="2:11" x14ac:dyDescent="0.2">
      <c r="B15" s="113"/>
      <c r="C15" s="114" t="s">
        <v>236</v>
      </c>
      <c r="D15" s="105">
        <v>0</v>
      </c>
      <c r="E15" s="105">
        <v>0</v>
      </c>
      <c r="F15" s="105">
        <f t="shared" si="1"/>
        <v>0</v>
      </c>
      <c r="G15" s="105"/>
      <c r="H15" s="105"/>
      <c r="I15" s="105"/>
      <c r="J15" s="105">
        <v>0</v>
      </c>
      <c r="K15" s="112">
        <f t="shared" si="0"/>
        <v>0</v>
      </c>
    </row>
    <row r="16" spans="2:11" x14ac:dyDescent="0.2">
      <c r="B16" s="432" t="s">
        <v>84</v>
      </c>
      <c r="C16" s="433"/>
      <c r="D16" s="112">
        <f>SUM(D17:D28)</f>
        <v>0</v>
      </c>
      <c r="E16" s="112">
        <f>SUM(E17:E29)</f>
        <v>0</v>
      </c>
      <c r="F16" s="112">
        <f t="shared" si="1"/>
        <v>0</v>
      </c>
      <c r="G16" s="112"/>
      <c r="H16" s="112">
        <f>SUM(H17:H28)</f>
        <v>0</v>
      </c>
      <c r="I16" s="112"/>
      <c r="J16" s="112">
        <f>SUM(J17:J28)</f>
        <v>0</v>
      </c>
      <c r="K16" s="112">
        <f t="shared" si="0"/>
        <v>0</v>
      </c>
    </row>
    <row r="17" spans="2:11" x14ac:dyDescent="0.2">
      <c r="B17" s="113"/>
      <c r="C17" s="114" t="s">
        <v>225</v>
      </c>
      <c r="D17" s="105">
        <v>0</v>
      </c>
      <c r="E17" s="105">
        <v>0</v>
      </c>
      <c r="F17" s="105">
        <f t="shared" si="1"/>
        <v>0</v>
      </c>
      <c r="G17" s="105"/>
      <c r="H17" s="105"/>
      <c r="I17" s="105"/>
      <c r="J17" s="105">
        <v>0</v>
      </c>
      <c r="K17" s="112">
        <f t="shared" si="0"/>
        <v>0</v>
      </c>
    </row>
    <row r="18" spans="2:11" x14ac:dyDescent="0.2">
      <c r="B18" s="113"/>
      <c r="C18" s="114" t="s">
        <v>226</v>
      </c>
      <c r="D18" s="105">
        <v>0</v>
      </c>
      <c r="E18" s="105">
        <v>0</v>
      </c>
      <c r="F18" s="105">
        <f t="shared" si="1"/>
        <v>0</v>
      </c>
      <c r="G18" s="105"/>
      <c r="H18" s="105"/>
      <c r="I18" s="105"/>
      <c r="J18" s="105">
        <v>0</v>
      </c>
      <c r="K18" s="112">
        <f t="shared" si="0"/>
        <v>0</v>
      </c>
    </row>
    <row r="19" spans="2:11" x14ac:dyDescent="0.2">
      <c r="B19" s="113"/>
      <c r="C19" s="114" t="s">
        <v>227</v>
      </c>
      <c r="D19" s="105">
        <v>0</v>
      </c>
      <c r="E19" s="105">
        <v>0</v>
      </c>
      <c r="F19" s="105">
        <f t="shared" si="1"/>
        <v>0</v>
      </c>
      <c r="G19" s="105"/>
      <c r="H19" s="105"/>
      <c r="I19" s="105"/>
      <c r="J19" s="105">
        <v>0</v>
      </c>
      <c r="K19" s="112">
        <f t="shared" si="0"/>
        <v>0</v>
      </c>
    </row>
    <row r="20" spans="2:11" x14ac:dyDescent="0.2">
      <c r="B20" s="113"/>
      <c r="C20" s="114" t="s">
        <v>228</v>
      </c>
      <c r="D20" s="105">
        <v>0</v>
      </c>
      <c r="E20" s="105">
        <v>0</v>
      </c>
      <c r="F20" s="105">
        <f t="shared" si="1"/>
        <v>0</v>
      </c>
      <c r="G20" s="105"/>
      <c r="H20" s="105"/>
      <c r="I20" s="105"/>
      <c r="J20" s="105">
        <v>0</v>
      </c>
      <c r="K20" s="112">
        <f t="shared" si="0"/>
        <v>0</v>
      </c>
    </row>
    <row r="21" spans="2:11" x14ac:dyDescent="0.2">
      <c r="B21" s="113"/>
      <c r="C21" s="114" t="s">
        <v>229</v>
      </c>
      <c r="D21" s="105">
        <v>0</v>
      </c>
      <c r="E21" s="105">
        <v>0</v>
      </c>
      <c r="F21" s="105">
        <f t="shared" si="1"/>
        <v>0</v>
      </c>
      <c r="G21" s="105"/>
      <c r="H21" s="105"/>
      <c r="I21" s="105"/>
      <c r="J21" s="105">
        <v>0</v>
      </c>
      <c r="K21" s="112">
        <f t="shared" si="0"/>
        <v>0</v>
      </c>
    </row>
    <row r="22" spans="2:11" x14ac:dyDescent="0.2">
      <c r="B22" s="113"/>
      <c r="C22" s="114" t="s">
        <v>230</v>
      </c>
      <c r="D22" s="105">
        <v>0</v>
      </c>
      <c r="E22" s="105"/>
      <c r="F22" s="105">
        <f t="shared" si="1"/>
        <v>0</v>
      </c>
      <c r="G22" s="105"/>
      <c r="H22" s="105"/>
      <c r="I22" s="105"/>
      <c r="J22" s="105">
        <v>0</v>
      </c>
      <c r="K22" s="112">
        <f t="shared" si="0"/>
        <v>0</v>
      </c>
    </row>
    <row r="23" spans="2:11" x14ac:dyDescent="0.2">
      <c r="B23" s="113"/>
      <c r="C23" s="114" t="s">
        <v>240</v>
      </c>
      <c r="D23" s="105"/>
      <c r="E23" s="105">
        <v>0</v>
      </c>
      <c r="F23" s="105">
        <f>+D23+E23</f>
        <v>0</v>
      </c>
      <c r="G23" s="105"/>
      <c r="H23" s="105"/>
      <c r="I23" s="105"/>
      <c r="J23" s="105">
        <v>0</v>
      </c>
      <c r="K23" s="112">
        <f t="shared" si="0"/>
        <v>0</v>
      </c>
    </row>
    <row r="24" spans="2:11" x14ac:dyDescent="0.2">
      <c r="B24" s="113"/>
      <c r="C24" s="114" t="s">
        <v>242</v>
      </c>
      <c r="D24" s="105"/>
      <c r="E24" s="105">
        <v>0</v>
      </c>
      <c r="F24" s="105">
        <f>+D24+E24</f>
        <v>0</v>
      </c>
      <c r="G24" s="105"/>
      <c r="H24" s="105"/>
      <c r="I24" s="105"/>
      <c r="J24" s="105"/>
      <c r="K24" s="112">
        <f t="shared" si="0"/>
        <v>0</v>
      </c>
    </row>
    <row r="25" spans="2:11" x14ac:dyDescent="0.2">
      <c r="B25" s="113"/>
      <c r="C25" s="114" t="s">
        <v>243</v>
      </c>
      <c r="D25" s="105"/>
      <c r="E25" s="105">
        <v>0</v>
      </c>
      <c r="F25" s="105">
        <f>+D25+E25</f>
        <v>0</v>
      </c>
      <c r="G25" s="105"/>
      <c r="H25" s="105"/>
      <c r="I25" s="105"/>
      <c r="J25" s="105"/>
      <c r="K25" s="112">
        <f t="shared" si="0"/>
        <v>0</v>
      </c>
    </row>
    <row r="26" spans="2:11" x14ac:dyDescent="0.2">
      <c r="B26" s="113"/>
      <c r="C26" s="114" t="s">
        <v>244</v>
      </c>
      <c r="D26" s="105"/>
      <c r="E26" s="105">
        <v>0</v>
      </c>
      <c r="F26" s="105">
        <f>+D26+E26</f>
        <v>0</v>
      </c>
      <c r="G26" s="105"/>
      <c r="H26" s="105"/>
      <c r="I26" s="105"/>
      <c r="J26" s="105"/>
      <c r="K26" s="112">
        <f t="shared" si="0"/>
        <v>0</v>
      </c>
    </row>
    <row r="27" spans="2:11" x14ac:dyDescent="0.2">
      <c r="B27" s="113"/>
      <c r="C27" s="114" t="s">
        <v>241</v>
      </c>
      <c r="D27" s="105">
        <v>0</v>
      </c>
      <c r="E27" s="105">
        <v>0</v>
      </c>
      <c r="F27" s="105">
        <f t="shared" si="1"/>
        <v>0</v>
      </c>
      <c r="G27" s="105"/>
      <c r="H27" s="105"/>
      <c r="I27" s="105"/>
      <c r="J27" s="105">
        <v>0</v>
      </c>
      <c r="K27" s="112">
        <f t="shared" si="0"/>
        <v>0</v>
      </c>
    </row>
    <row r="28" spans="2:11" x14ac:dyDescent="0.2">
      <c r="B28" s="113"/>
      <c r="C28" s="114" t="s">
        <v>231</v>
      </c>
      <c r="D28" s="105">
        <v>0</v>
      </c>
      <c r="E28" s="105">
        <v>0</v>
      </c>
      <c r="F28" s="105">
        <f t="shared" si="1"/>
        <v>0</v>
      </c>
      <c r="G28" s="105"/>
      <c r="H28" s="105">
        <v>0</v>
      </c>
      <c r="I28" s="105"/>
      <c r="J28" s="105">
        <v>0</v>
      </c>
      <c r="K28" s="112">
        <f t="shared" si="0"/>
        <v>0</v>
      </c>
    </row>
    <row r="29" spans="2:11" x14ac:dyDescent="0.2">
      <c r="B29" s="113"/>
      <c r="C29" s="114" t="s">
        <v>160</v>
      </c>
      <c r="D29" s="105"/>
      <c r="E29" s="105">
        <v>0</v>
      </c>
      <c r="F29" s="105">
        <f>+D29+E29</f>
        <v>0</v>
      </c>
      <c r="G29" s="105"/>
      <c r="H29" s="105"/>
      <c r="I29" s="105"/>
      <c r="J29" s="105">
        <v>0</v>
      </c>
      <c r="K29" s="112">
        <f t="shared" si="0"/>
        <v>0</v>
      </c>
    </row>
    <row r="30" spans="2:11" x14ac:dyDescent="0.2">
      <c r="B30" s="432" t="s">
        <v>141</v>
      </c>
      <c r="C30" s="433"/>
      <c r="D30" s="112">
        <f>SUM(D31:D31)</f>
        <v>0</v>
      </c>
      <c r="E30" s="112">
        <f>SUM(E31:E31)</f>
        <v>0</v>
      </c>
      <c r="F30" s="112">
        <f t="shared" si="1"/>
        <v>0</v>
      </c>
      <c r="G30" s="112"/>
      <c r="H30" s="112">
        <f>SUM(H31:H31)</f>
        <v>0</v>
      </c>
      <c r="I30" s="112"/>
      <c r="J30" s="112">
        <f>SUM(J31:J31)</f>
        <v>0</v>
      </c>
      <c r="K30" s="112">
        <f t="shared" si="0"/>
        <v>0</v>
      </c>
    </row>
    <row r="31" spans="2:11" x14ac:dyDescent="0.2">
      <c r="B31" s="113"/>
      <c r="C31" s="114" t="s">
        <v>88</v>
      </c>
      <c r="D31" s="105">
        <v>0</v>
      </c>
      <c r="E31" s="105"/>
      <c r="F31" s="105">
        <f t="shared" si="1"/>
        <v>0</v>
      </c>
      <c r="G31" s="105"/>
      <c r="H31" s="105"/>
      <c r="I31" s="105"/>
      <c r="J31" s="105">
        <v>0</v>
      </c>
      <c r="K31" s="112">
        <f t="shared" si="0"/>
        <v>0</v>
      </c>
    </row>
    <row r="32" spans="2:11" x14ac:dyDescent="0.2">
      <c r="B32" s="432" t="s">
        <v>161</v>
      </c>
      <c r="C32" s="433"/>
      <c r="D32" s="112">
        <f>SUM(D33:D36)</f>
        <v>0</v>
      </c>
      <c r="E32" s="112">
        <f>SUM(E33:E36)</f>
        <v>0</v>
      </c>
      <c r="F32" s="112">
        <f t="shared" si="1"/>
        <v>0</v>
      </c>
      <c r="G32" s="112"/>
      <c r="H32" s="112">
        <f>SUM(H33:H36)</f>
        <v>0</v>
      </c>
      <c r="I32" s="112"/>
      <c r="J32" s="112">
        <f>SUM(J33:J36)</f>
        <v>0</v>
      </c>
      <c r="K32" s="112">
        <f t="shared" si="0"/>
        <v>0</v>
      </c>
    </row>
    <row r="33" spans="1:12" x14ac:dyDescent="0.2">
      <c r="B33" s="113"/>
      <c r="C33" s="114" t="s">
        <v>232</v>
      </c>
      <c r="D33" s="105">
        <v>0</v>
      </c>
      <c r="E33" s="105">
        <v>0</v>
      </c>
      <c r="F33" s="105">
        <f t="shared" si="1"/>
        <v>0</v>
      </c>
      <c r="G33" s="105"/>
      <c r="H33" s="105"/>
      <c r="I33" s="105"/>
      <c r="J33" s="105">
        <v>0</v>
      </c>
      <c r="K33" s="112">
        <f t="shared" si="0"/>
        <v>0</v>
      </c>
    </row>
    <row r="34" spans="1:12" x14ac:dyDescent="0.2">
      <c r="B34" s="113"/>
      <c r="C34" s="114" t="s">
        <v>233</v>
      </c>
      <c r="D34" s="105">
        <v>0</v>
      </c>
      <c r="E34" s="105">
        <v>0</v>
      </c>
      <c r="F34" s="105">
        <f t="shared" si="1"/>
        <v>0</v>
      </c>
      <c r="G34" s="105"/>
      <c r="H34" s="105"/>
      <c r="I34" s="105"/>
      <c r="J34" s="105">
        <v>0</v>
      </c>
      <c r="K34" s="112">
        <f t="shared" si="0"/>
        <v>0</v>
      </c>
    </row>
    <row r="35" spans="1:12" x14ac:dyDescent="0.2">
      <c r="B35" s="113"/>
      <c r="C35" s="114" t="s">
        <v>234</v>
      </c>
      <c r="D35" s="105">
        <v>0</v>
      </c>
      <c r="E35" s="105">
        <v>0</v>
      </c>
      <c r="F35" s="105">
        <f t="shared" si="1"/>
        <v>0</v>
      </c>
      <c r="G35" s="105"/>
      <c r="H35" s="105"/>
      <c r="I35" s="105"/>
      <c r="J35" s="105">
        <v>0</v>
      </c>
      <c r="K35" s="112">
        <f t="shared" si="0"/>
        <v>0</v>
      </c>
    </row>
    <row r="36" spans="1:12" x14ac:dyDescent="0.2">
      <c r="B36" s="113"/>
      <c r="C36" s="114" t="s">
        <v>235</v>
      </c>
      <c r="D36" s="105">
        <v>0</v>
      </c>
      <c r="E36" s="105">
        <v>0</v>
      </c>
      <c r="F36" s="105">
        <f t="shared" si="1"/>
        <v>0</v>
      </c>
      <c r="G36" s="105"/>
      <c r="H36" s="105"/>
      <c r="I36" s="105"/>
      <c r="J36" s="105">
        <v>0</v>
      </c>
      <c r="K36" s="112">
        <f t="shared" si="0"/>
        <v>0</v>
      </c>
    </row>
    <row r="37" spans="1:12" s="86" customFormat="1" x14ac:dyDescent="0.2">
      <c r="A37" s="46"/>
      <c r="B37" s="115"/>
      <c r="C37" s="116" t="s">
        <v>153</v>
      </c>
      <c r="D37" s="117">
        <f>+D10+D12+D16+D30+D32</f>
        <v>1</v>
      </c>
      <c r="E37" s="117">
        <f t="shared" ref="E37:K37" si="2">+E10+E12+E16+E30+E32</f>
        <v>5</v>
      </c>
      <c r="F37" s="117">
        <f t="shared" si="2"/>
        <v>6</v>
      </c>
      <c r="G37" s="117">
        <f t="shared" si="2"/>
        <v>0</v>
      </c>
      <c r="H37" s="117">
        <f t="shared" si="2"/>
        <v>5</v>
      </c>
      <c r="I37" s="117">
        <f t="shared" si="2"/>
        <v>0</v>
      </c>
      <c r="J37" s="117">
        <f t="shared" si="2"/>
        <v>4</v>
      </c>
      <c r="K37" s="117">
        <f t="shared" si="2"/>
        <v>1</v>
      </c>
      <c r="L37" s="46"/>
    </row>
    <row r="39" spans="1:12" x14ac:dyDescent="0.2">
      <c r="B39" s="16" t="s">
        <v>74</v>
      </c>
      <c r="F39" s="111"/>
      <c r="G39" s="111"/>
      <c r="H39" s="111"/>
      <c r="I39" s="111"/>
      <c r="J39" s="111"/>
      <c r="K39" s="111"/>
    </row>
    <row r="41" spans="1:12" x14ac:dyDescent="0.2">
      <c r="D41" s="111" t="str">
        <f>IF(D38=CAdmon!D37," ","ERROR")</f>
        <v xml:space="preserve"> </v>
      </c>
      <c r="E41" s="111" t="str">
        <f>IF(E38=CAdmon!E37," ","ERROR")</f>
        <v xml:space="preserve"> </v>
      </c>
      <c r="F41" s="111" t="str">
        <f>IF(F38=CAdmon!F37," ","ERROR")</f>
        <v xml:space="preserve"> </v>
      </c>
      <c r="G41" s="111"/>
      <c r="H41" s="111" t="str">
        <f>IF(H38=CAdmon!H37," ","ERROR")</f>
        <v xml:space="preserve"> </v>
      </c>
      <c r="I41" s="111"/>
      <c r="J41" s="111" t="str">
        <f>IF(J38=CAdmon!J37," ","ERROR")</f>
        <v xml:space="preserve"> </v>
      </c>
      <c r="K41" s="111" t="str">
        <f>IF(K38=CAdmon!K37," ","ERROR")</f>
        <v xml:space="preserve"> </v>
      </c>
    </row>
    <row r="42" spans="1:12" x14ac:dyDescent="0.2">
      <c r="C42" s="39"/>
    </row>
    <row r="43" spans="1:12" x14ac:dyDescent="0.2">
      <c r="C43" s="42" t="s">
        <v>75</v>
      </c>
      <c r="F43" s="385" t="s">
        <v>78</v>
      </c>
      <c r="G43" s="385"/>
      <c r="H43" s="385"/>
      <c r="I43" s="385"/>
      <c r="J43" s="385"/>
      <c r="K43" s="385"/>
    </row>
    <row r="44" spans="1:12" x14ac:dyDescent="0.2">
      <c r="C44" s="42" t="s">
        <v>76</v>
      </c>
      <c r="F44" s="418" t="s">
        <v>77</v>
      </c>
      <c r="G44" s="418"/>
      <c r="H44" s="418"/>
      <c r="I44" s="418"/>
      <c r="J44" s="418"/>
      <c r="K44" s="418"/>
    </row>
  </sheetData>
  <mergeCells count="14">
    <mergeCell ref="F43:K43"/>
    <mergeCell ref="F44:K44"/>
    <mergeCell ref="K7:K8"/>
    <mergeCell ref="B10:C10"/>
    <mergeCell ref="B12:C12"/>
    <mergeCell ref="B16:C16"/>
    <mergeCell ref="B30:C30"/>
    <mergeCell ref="B1:K1"/>
    <mergeCell ref="B2:K2"/>
    <mergeCell ref="B3:K3"/>
    <mergeCell ref="B32:C32"/>
    <mergeCell ref="B7:C9"/>
    <mergeCell ref="D7:J7"/>
    <mergeCell ref="D5:E5"/>
  </mergeCells>
  <pageMargins left="0.7" right="0.7" top="0.44" bottom="0.75" header="0.3" footer="0.3"/>
  <pageSetup scale="71" fitToHeight="0" orientation="landscape" r:id="rId1"/>
  <ignoredErrors>
    <ignoredError sqref="F10 F12 F16 F30 F32" formula="1"/>
  </ignoredErrors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L54"/>
  <sheetViews>
    <sheetView showGridLines="0" zoomScale="85" zoomScaleNormal="85" workbookViewId="0">
      <selection activeCell="C22" sqref="C22:D22"/>
    </sheetView>
  </sheetViews>
  <sheetFormatPr baseColWidth="10" defaultRowHeight="12.75" x14ac:dyDescent="0.2"/>
  <cols>
    <col min="1" max="1" width="1.5703125" style="17" customWidth="1"/>
    <col min="2" max="2" width="4.5703125" style="141" customWidth="1"/>
    <col min="3" max="3" width="60.28515625" style="34" customWidth="1"/>
    <col min="4" max="4" width="13.42578125" style="34" bestFit="1" customWidth="1"/>
    <col min="5" max="5" width="12.7109375" style="34" customWidth="1"/>
    <col min="6" max="6" width="13.42578125" style="34" bestFit="1" customWidth="1"/>
    <col min="7" max="7" width="13.42578125" style="34" customWidth="1"/>
    <col min="8" max="9" width="12.7109375" style="34" customWidth="1"/>
    <col min="10" max="11" width="13.42578125" style="34" bestFit="1" customWidth="1"/>
    <col min="12" max="12" width="3.28515625" style="17" customWidth="1"/>
    <col min="13" max="16384" width="11.42578125" style="34"/>
  </cols>
  <sheetData>
    <row r="1" spans="1:12" ht="18.75" customHeight="1" x14ac:dyDescent="0.2">
      <c r="B1" s="407" t="s">
        <v>280</v>
      </c>
      <c r="C1" s="407"/>
      <c r="D1" s="407"/>
      <c r="E1" s="407"/>
      <c r="F1" s="407"/>
      <c r="G1" s="407"/>
      <c r="H1" s="407"/>
      <c r="I1" s="407"/>
      <c r="J1" s="407"/>
      <c r="K1" s="407"/>
    </row>
    <row r="2" spans="1:12" ht="18.75" customHeight="1" x14ac:dyDescent="0.2">
      <c r="B2" s="407" t="s">
        <v>284</v>
      </c>
      <c r="C2" s="407"/>
      <c r="D2" s="407"/>
      <c r="E2" s="407"/>
      <c r="F2" s="407"/>
      <c r="G2" s="407"/>
      <c r="H2" s="407"/>
      <c r="I2" s="407"/>
      <c r="J2" s="407"/>
      <c r="K2" s="407"/>
    </row>
    <row r="3" spans="1:12" ht="18.75" customHeight="1" x14ac:dyDescent="0.2">
      <c r="B3" s="407" t="s">
        <v>343</v>
      </c>
      <c r="C3" s="407"/>
      <c r="D3" s="407"/>
      <c r="E3" s="407"/>
      <c r="F3" s="407"/>
      <c r="G3" s="407"/>
      <c r="H3" s="407"/>
      <c r="I3" s="407"/>
      <c r="J3" s="407"/>
      <c r="K3" s="407"/>
    </row>
    <row r="4" spans="1:12" s="17" customFormat="1" ht="9" customHeight="1" x14ac:dyDescent="0.2">
      <c r="B4" s="118"/>
      <c r="C4" s="118"/>
      <c r="D4" s="118"/>
      <c r="E4" s="118"/>
      <c r="F4" s="118"/>
      <c r="G4" s="118"/>
      <c r="H4" s="118"/>
      <c r="I4" s="118"/>
      <c r="J4" s="118"/>
      <c r="K4" s="118"/>
    </row>
    <row r="5" spans="1:12" s="17" customFormat="1" ht="21.75" customHeight="1" x14ac:dyDescent="0.2">
      <c r="C5" s="19" t="s">
        <v>2</v>
      </c>
      <c r="D5" s="386" t="s">
        <v>340</v>
      </c>
      <c r="E5" s="386"/>
      <c r="F5" s="119"/>
      <c r="G5" s="119"/>
      <c r="H5" s="119"/>
      <c r="I5" s="119"/>
      <c r="J5" s="119"/>
      <c r="K5" s="120"/>
    </row>
    <row r="6" spans="1:12" s="17" customFormat="1" ht="9" customHeight="1" x14ac:dyDescent="0.2">
      <c r="B6" s="120"/>
      <c r="C6" s="120"/>
      <c r="D6" s="120"/>
      <c r="E6" s="120"/>
      <c r="F6" s="120"/>
      <c r="G6" s="120"/>
      <c r="H6" s="120"/>
      <c r="I6" s="120"/>
      <c r="J6" s="120"/>
      <c r="K6" s="120"/>
    </row>
    <row r="7" spans="1:12" x14ac:dyDescent="0.2">
      <c r="B7" s="424" t="s">
        <v>73</v>
      </c>
      <c r="C7" s="424"/>
      <c r="D7" s="425" t="s">
        <v>147</v>
      </c>
      <c r="E7" s="425"/>
      <c r="F7" s="425"/>
      <c r="G7" s="425"/>
      <c r="H7" s="425"/>
      <c r="I7" s="425"/>
      <c r="J7" s="425"/>
      <c r="K7" s="425" t="s">
        <v>148</v>
      </c>
    </row>
    <row r="8" spans="1:12" ht="51" x14ac:dyDescent="0.2">
      <c r="B8" s="424"/>
      <c r="C8" s="424"/>
      <c r="D8" s="88" t="s">
        <v>149</v>
      </c>
      <c r="E8" s="88" t="s">
        <v>150</v>
      </c>
      <c r="F8" s="88" t="s">
        <v>128</v>
      </c>
      <c r="G8" s="88" t="s">
        <v>246</v>
      </c>
      <c r="H8" s="88" t="s">
        <v>129</v>
      </c>
      <c r="I8" s="88" t="s">
        <v>247</v>
      </c>
      <c r="J8" s="88" t="s">
        <v>151</v>
      </c>
      <c r="K8" s="425"/>
    </row>
    <row r="9" spans="1:12" x14ac:dyDescent="0.2">
      <c r="B9" s="424"/>
      <c r="C9" s="424"/>
      <c r="D9" s="88">
        <v>1</v>
      </c>
      <c r="E9" s="88">
        <v>2</v>
      </c>
      <c r="F9" s="88" t="s">
        <v>152</v>
      </c>
      <c r="G9" s="88">
        <v>4</v>
      </c>
      <c r="H9" s="88">
        <v>5</v>
      </c>
      <c r="I9" s="88">
        <v>6</v>
      </c>
      <c r="J9" s="88">
        <v>7</v>
      </c>
      <c r="K9" s="88" t="s">
        <v>295</v>
      </c>
    </row>
    <row r="10" spans="1:12" ht="3" customHeight="1" x14ac:dyDescent="0.2">
      <c r="B10" s="121"/>
      <c r="C10" s="102"/>
      <c r="D10" s="122"/>
      <c r="E10" s="122"/>
      <c r="F10" s="122"/>
      <c r="G10" s="122"/>
      <c r="H10" s="122"/>
      <c r="I10" s="122"/>
      <c r="J10" s="122"/>
      <c r="K10" s="122"/>
    </row>
    <row r="11" spans="1:12" s="124" customFormat="1" x14ac:dyDescent="0.25">
      <c r="A11" s="27"/>
      <c r="B11" s="434" t="s">
        <v>162</v>
      </c>
      <c r="C11" s="435"/>
      <c r="D11" s="123">
        <f>SUM(D12:D20)</f>
        <v>1</v>
      </c>
      <c r="E11" s="123">
        <f t="shared" ref="E11:K11" si="0">SUM(E12:E20)</f>
        <v>5</v>
      </c>
      <c r="F11" s="123">
        <f t="shared" si="0"/>
        <v>6</v>
      </c>
      <c r="G11" s="123">
        <f t="shared" si="0"/>
        <v>6</v>
      </c>
      <c r="H11" s="123">
        <f t="shared" si="0"/>
        <v>5</v>
      </c>
      <c r="I11" s="123">
        <f t="shared" si="0"/>
        <v>4</v>
      </c>
      <c r="J11" s="123">
        <f t="shared" si="0"/>
        <v>4</v>
      </c>
      <c r="K11" s="123">
        <f t="shared" si="0"/>
        <v>1</v>
      </c>
      <c r="L11" s="27"/>
    </row>
    <row r="12" spans="1:12" s="124" customFormat="1" x14ac:dyDescent="0.25">
      <c r="A12" s="27"/>
      <c r="B12" s="125"/>
      <c r="C12" s="126" t="s">
        <v>163</v>
      </c>
      <c r="D12" s="93">
        <v>1</v>
      </c>
      <c r="E12" s="93">
        <v>5</v>
      </c>
      <c r="F12" s="93">
        <f>+D12+E12</f>
        <v>6</v>
      </c>
      <c r="G12" s="93">
        <v>6</v>
      </c>
      <c r="H12" s="93">
        <v>5</v>
      </c>
      <c r="I12" s="93">
        <v>4</v>
      </c>
      <c r="J12" s="93">
        <v>4</v>
      </c>
      <c r="K12" s="93">
        <f t="shared" ref="K12:K19" si="1">+F12-H12</f>
        <v>1</v>
      </c>
      <c r="L12" s="27"/>
    </row>
    <row r="13" spans="1:12" s="124" customFormat="1" x14ac:dyDescent="0.25">
      <c r="A13" s="27"/>
      <c r="B13" s="125"/>
      <c r="C13" s="126" t="s">
        <v>164</v>
      </c>
      <c r="D13" s="127"/>
      <c r="E13" s="127"/>
      <c r="F13" s="128">
        <f t="shared" ref="F13:F29" si="2">+D13+E13</f>
        <v>0</v>
      </c>
      <c r="G13" s="127"/>
      <c r="H13" s="127"/>
      <c r="I13" s="127"/>
      <c r="J13" s="127"/>
      <c r="K13" s="127">
        <f t="shared" si="1"/>
        <v>0</v>
      </c>
      <c r="L13" s="27"/>
    </row>
    <row r="14" spans="1:12" s="124" customFormat="1" x14ac:dyDescent="0.25">
      <c r="A14" s="27"/>
      <c r="B14" s="125"/>
      <c r="C14" s="126" t="s">
        <v>165</v>
      </c>
      <c r="D14" s="127"/>
      <c r="E14" s="127"/>
      <c r="F14" s="128">
        <f t="shared" si="2"/>
        <v>0</v>
      </c>
      <c r="G14" s="127"/>
      <c r="H14" s="127"/>
      <c r="I14" s="127"/>
      <c r="J14" s="127"/>
      <c r="K14" s="127">
        <f t="shared" si="1"/>
        <v>0</v>
      </c>
      <c r="L14" s="27"/>
    </row>
    <row r="15" spans="1:12" s="124" customFormat="1" x14ac:dyDescent="0.25">
      <c r="A15" s="27"/>
      <c r="B15" s="125"/>
      <c r="C15" s="126" t="s">
        <v>166</v>
      </c>
      <c r="D15" s="127"/>
      <c r="E15" s="127"/>
      <c r="F15" s="128">
        <f t="shared" si="2"/>
        <v>0</v>
      </c>
      <c r="G15" s="127"/>
      <c r="H15" s="127"/>
      <c r="I15" s="127"/>
      <c r="J15" s="127"/>
      <c r="K15" s="127">
        <f t="shared" si="1"/>
        <v>0</v>
      </c>
      <c r="L15" s="27"/>
    </row>
    <row r="16" spans="1:12" s="124" customFormat="1" x14ac:dyDescent="0.25">
      <c r="A16" s="27"/>
      <c r="B16" s="125"/>
      <c r="C16" s="126" t="s">
        <v>167</v>
      </c>
      <c r="D16" s="127"/>
      <c r="E16" s="127"/>
      <c r="F16" s="128">
        <f t="shared" si="2"/>
        <v>0</v>
      </c>
      <c r="G16" s="127"/>
      <c r="H16" s="127"/>
      <c r="I16" s="127"/>
      <c r="J16" s="127"/>
      <c r="K16" s="127">
        <f t="shared" si="1"/>
        <v>0</v>
      </c>
      <c r="L16" s="27"/>
    </row>
    <row r="17" spans="1:12" s="124" customFormat="1" x14ac:dyDescent="0.25">
      <c r="A17" s="27"/>
      <c r="B17" s="125"/>
      <c r="C17" s="126" t="s">
        <v>168</v>
      </c>
      <c r="D17" s="127"/>
      <c r="E17" s="127"/>
      <c r="F17" s="128">
        <f t="shared" si="2"/>
        <v>0</v>
      </c>
      <c r="G17" s="127"/>
      <c r="H17" s="127"/>
      <c r="I17" s="127"/>
      <c r="J17" s="127"/>
      <c r="K17" s="127">
        <f t="shared" si="1"/>
        <v>0</v>
      </c>
      <c r="L17" s="27"/>
    </row>
    <row r="18" spans="1:12" s="124" customFormat="1" x14ac:dyDescent="0.25">
      <c r="A18" s="27"/>
      <c r="B18" s="125"/>
      <c r="C18" s="126" t="s">
        <v>169</v>
      </c>
      <c r="D18" s="127"/>
      <c r="E18" s="127"/>
      <c r="F18" s="128">
        <f t="shared" si="2"/>
        <v>0</v>
      </c>
      <c r="G18" s="127"/>
      <c r="H18" s="127"/>
      <c r="I18" s="127"/>
      <c r="J18" s="127"/>
      <c r="K18" s="127">
        <f t="shared" si="1"/>
        <v>0</v>
      </c>
      <c r="L18" s="27"/>
    </row>
    <row r="19" spans="1:12" s="124" customFormat="1" x14ac:dyDescent="0.25">
      <c r="A19" s="27"/>
      <c r="B19" s="125"/>
      <c r="C19" s="126" t="s">
        <v>160</v>
      </c>
      <c r="D19" s="127"/>
      <c r="E19" s="127"/>
      <c r="F19" s="128">
        <f t="shared" si="2"/>
        <v>0</v>
      </c>
      <c r="G19" s="127"/>
      <c r="H19" s="127"/>
      <c r="I19" s="127"/>
      <c r="J19" s="127"/>
      <c r="K19" s="127">
        <f t="shared" si="1"/>
        <v>0</v>
      </c>
      <c r="L19" s="27"/>
    </row>
    <row r="20" spans="1:12" s="124" customFormat="1" x14ac:dyDescent="0.25">
      <c r="A20" s="27"/>
      <c r="B20" s="125"/>
      <c r="C20" s="126"/>
      <c r="D20" s="127"/>
      <c r="E20" s="127"/>
      <c r="F20" s="128">
        <f t="shared" si="2"/>
        <v>0</v>
      </c>
      <c r="G20" s="127"/>
      <c r="H20" s="127"/>
      <c r="I20" s="127"/>
      <c r="J20" s="127"/>
      <c r="K20" s="127"/>
      <c r="L20" s="27"/>
    </row>
    <row r="21" spans="1:12" s="131" customFormat="1" x14ac:dyDescent="0.25">
      <c r="A21" s="129"/>
      <c r="B21" s="434" t="s">
        <v>170</v>
      </c>
      <c r="C21" s="435"/>
      <c r="D21" s="130">
        <f>SUM(D22:D28)</f>
        <v>0</v>
      </c>
      <c r="E21" s="130">
        <f>SUM(E22:E28)</f>
        <v>0</v>
      </c>
      <c r="F21" s="128">
        <f t="shared" si="2"/>
        <v>0</v>
      </c>
      <c r="G21" s="130"/>
      <c r="H21" s="130">
        <f>SUM(H22:H28)</f>
        <v>0</v>
      </c>
      <c r="I21" s="130"/>
      <c r="J21" s="130">
        <f>SUM(J22:J28)</f>
        <v>0</v>
      </c>
      <c r="K21" s="130">
        <f t="shared" ref="K21:K28" si="3">+F21-H21</f>
        <v>0</v>
      </c>
      <c r="L21" s="129"/>
    </row>
    <row r="22" spans="1:12" s="124" customFormat="1" x14ac:dyDescent="0.25">
      <c r="A22" s="27"/>
      <c r="B22" s="125"/>
      <c r="C22" s="126" t="s">
        <v>171</v>
      </c>
      <c r="D22" s="132"/>
      <c r="E22" s="132"/>
      <c r="F22" s="128">
        <f t="shared" si="2"/>
        <v>0</v>
      </c>
      <c r="G22" s="127"/>
      <c r="H22" s="132"/>
      <c r="I22" s="132"/>
      <c r="J22" s="132"/>
      <c r="K22" s="127">
        <f t="shared" si="3"/>
        <v>0</v>
      </c>
      <c r="L22" s="27"/>
    </row>
    <row r="23" spans="1:12" s="124" customFormat="1" x14ac:dyDescent="0.25">
      <c r="A23" s="27"/>
      <c r="B23" s="125"/>
      <c r="C23" s="126" t="s">
        <v>172</v>
      </c>
      <c r="D23" s="132"/>
      <c r="E23" s="132"/>
      <c r="F23" s="128">
        <f t="shared" si="2"/>
        <v>0</v>
      </c>
      <c r="G23" s="127"/>
      <c r="H23" s="132"/>
      <c r="I23" s="132"/>
      <c r="J23" s="132"/>
      <c r="K23" s="127">
        <f t="shared" si="3"/>
        <v>0</v>
      </c>
      <c r="L23" s="27"/>
    </row>
    <row r="24" spans="1:12" s="124" customFormat="1" x14ac:dyDescent="0.25">
      <c r="A24" s="27"/>
      <c r="B24" s="125"/>
      <c r="C24" s="126" t="s">
        <v>173</v>
      </c>
      <c r="D24" s="132"/>
      <c r="E24" s="132"/>
      <c r="F24" s="128">
        <f t="shared" si="2"/>
        <v>0</v>
      </c>
      <c r="G24" s="127"/>
      <c r="H24" s="132"/>
      <c r="I24" s="132"/>
      <c r="J24" s="132"/>
      <c r="K24" s="127">
        <f t="shared" si="3"/>
        <v>0</v>
      </c>
      <c r="L24" s="27"/>
    </row>
    <row r="25" spans="1:12" s="124" customFormat="1" x14ac:dyDescent="0.25">
      <c r="A25" s="27"/>
      <c r="B25" s="125"/>
      <c r="C25" s="126" t="s">
        <v>174</v>
      </c>
      <c r="D25" s="132"/>
      <c r="E25" s="132"/>
      <c r="F25" s="128">
        <f t="shared" si="2"/>
        <v>0</v>
      </c>
      <c r="G25" s="127"/>
      <c r="H25" s="132"/>
      <c r="I25" s="132"/>
      <c r="J25" s="132"/>
      <c r="K25" s="127">
        <f t="shared" si="3"/>
        <v>0</v>
      </c>
      <c r="L25" s="27"/>
    </row>
    <row r="26" spans="1:12" s="124" customFormat="1" x14ac:dyDescent="0.25">
      <c r="A26" s="27"/>
      <c r="B26" s="125"/>
      <c r="C26" s="126" t="s">
        <v>175</v>
      </c>
      <c r="D26" s="132"/>
      <c r="E26" s="132"/>
      <c r="F26" s="128">
        <f t="shared" si="2"/>
        <v>0</v>
      </c>
      <c r="G26" s="127"/>
      <c r="H26" s="132"/>
      <c r="I26" s="132"/>
      <c r="J26" s="132"/>
      <c r="K26" s="127">
        <f t="shared" si="3"/>
        <v>0</v>
      </c>
      <c r="L26" s="27"/>
    </row>
    <row r="27" spans="1:12" s="124" customFormat="1" x14ac:dyDescent="0.25">
      <c r="A27" s="27"/>
      <c r="B27" s="125"/>
      <c r="C27" s="126" t="s">
        <v>176</v>
      </c>
      <c r="D27" s="132"/>
      <c r="E27" s="132"/>
      <c r="F27" s="128">
        <f t="shared" si="2"/>
        <v>0</v>
      </c>
      <c r="G27" s="127"/>
      <c r="H27" s="132"/>
      <c r="I27" s="132"/>
      <c r="J27" s="132"/>
      <c r="K27" s="127">
        <f t="shared" si="3"/>
        <v>0</v>
      </c>
      <c r="L27" s="27"/>
    </row>
    <row r="28" spans="1:12" s="124" customFormat="1" x14ac:dyDescent="0.25">
      <c r="A28" s="27"/>
      <c r="B28" s="125"/>
      <c r="C28" s="126" t="s">
        <v>177</v>
      </c>
      <c r="D28" s="132"/>
      <c r="E28" s="132"/>
      <c r="F28" s="128">
        <f t="shared" si="2"/>
        <v>0</v>
      </c>
      <c r="G28" s="127"/>
      <c r="H28" s="132"/>
      <c r="I28" s="132"/>
      <c r="J28" s="132"/>
      <c r="K28" s="127">
        <f t="shared" si="3"/>
        <v>0</v>
      </c>
      <c r="L28" s="27"/>
    </row>
    <row r="29" spans="1:12" s="124" customFormat="1" x14ac:dyDescent="0.25">
      <c r="A29" s="27"/>
      <c r="B29" s="125"/>
      <c r="C29" s="126"/>
      <c r="D29" s="132"/>
      <c r="E29" s="132"/>
      <c r="F29" s="128">
        <f t="shared" si="2"/>
        <v>0</v>
      </c>
      <c r="G29" s="132"/>
      <c r="H29" s="132"/>
      <c r="I29" s="132"/>
      <c r="J29" s="132"/>
      <c r="K29" s="132"/>
      <c r="L29" s="27"/>
    </row>
    <row r="30" spans="1:12" s="131" customFormat="1" x14ac:dyDescent="0.25">
      <c r="A30" s="129"/>
      <c r="B30" s="434" t="s">
        <v>178</v>
      </c>
      <c r="C30" s="435"/>
      <c r="D30" s="128">
        <f>SUM(D31:D39)</f>
        <v>0</v>
      </c>
      <c r="E30" s="128">
        <f>SUM(E31:E39)</f>
        <v>0</v>
      </c>
      <c r="F30" s="128">
        <f>+D30+E30</f>
        <v>0</v>
      </c>
      <c r="G30" s="128"/>
      <c r="H30" s="128">
        <f>SUM(H31:H39)</f>
        <v>0</v>
      </c>
      <c r="I30" s="128"/>
      <c r="J30" s="128">
        <f>SUM(J31:J39)</f>
        <v>0</v>
      </c>
      <c r="K30" s="128">
        <f>+F30-H30-J30</f>
        <v>0</v>
      </c>
      <c r="L30" s="129"/>
    </row>
    <row r="31" spans="1:12" s="124" customFormat="1" x14ac:dyDescent="0.25">
      <c r="A31" s="27"/>
      <c r="B31" s="125"/>
      <c r="C31" s="126" t="s">
        <v>179</v>
      </c>
      <c r="D31" s="133"/>
      <c r="E31" s="133"/>
      <c r="F31" s="133">
        <f t="shared" ref="F31:F39" si="4">+D31+E31</f>
        <v>0</v>
      </c>
      <c r="G31" s="133"/>
      <c r="H31" s="133"/>
      <c r="I31" s="133"/>
      <c r="J31" s="133"/>
      <c r="K31" s="133">
        <f>+F31-H31</f>
        <v>0</v>
      </c>
      <c r="L31" s="27"/>
    </row>
    <row r="32" spans="1:12" s="124" customFormat="1" x14ac:dyDescent="0.25">
      <c r="A32" s="27"/>
      <c r="B32" s="125"/>
      <c r="C32" s="126" t="s">
        <v>180</v>
      </c>
      <c r="D32" s="133"/>
      <c r="E32" s="133">
        <f>660673.36-660673.36</f>
        <v>0</v>
      </c>
      <c r="F32" s="133">
        <f t="shared" si="4"/>
        <v>0</v>
      </c>
      <c r="G32" s="133"/>
      <c r="H32" s="133"/>
      <c r="I32" s="133"/>
      <c r="J32" s="133"/>
      <c r="K32" s="133">
        <f>+F32-H32-J32</f>
        <v>0</v>
      </c>
      <c r="L32" s="27"/>
    </row>
    <row r="33" spans="1:12" s="124" customFormat="1" x14ac:dyDescent="0.25">
      <c r="A33" s="27"/>
      <c r="B33" s="125"/>
      <c r="C33" s="126" t="s">
        <v>181</v>
      </c>
      <c r="D33" s="133"/>
      <c r="E33" s="133"/>
      <c r="F33" s="133">
        <f t="shared" si="4"/>
        <v>0</v>
      </c>
      <c r="G33" s="133"/>
      <c r="H33" s="133"/>
      <c r="I33" s="133"/>
      <c r="J33" s="133"/>
      <c r="K33" s="133">
        <f t="shared" ref="K33:K39" si="5">+F33-H33</f>
        <v>0</v>
      </c>
      <c r="L33" s="27"/>
    </row>
    <row r="34" spans="1:12" s="124" customFormat="1" x14ac:dyDescent="0.25">
      <c r="A34" s="27"/>
      <c r="B34" s="125"/>
      <c r="C34" s="126" t="s">
        <v>182</v>
      </c>
      <c r="D34" s="133"/>
      <c r="E34" s="133"/>
      <c r="F34" s="133">
        <f t="shared" si="4"/>
        <v>0</v>
      </c>
      <c r="G34" s="133"/>
      <c r="H34" s="133"/>
      <c r="I34" s="133"/>
      <c r="J34" s="133"/>
      <c r="K34" s="133">
        <f t="shared" si="5"/>
        <v>0</v>
      </c>
      <c r="L34" s="27"/>
    </row>
    <row r="35" spans="1:12" s="124" customFormat="1" x14ac:dyDescent="0.25">
      <c r="A35" s="27"/>
      <c r="B35" s="125"/>
      <c r="C35" s="126" t="s">
        <v>183</v>
      </c>
      <c r="D35" s="133"/>
      <c r="E35" s="133"/>
      <c r="F35" s="133">
        <f t="shared" si="4"/>
        <v>0</v>
      </c>
      <c r="G35" s="133"/>
      <c r="H35" s="133"/>
      <c r="I35" s="133"/>
      <c r="J35" s="133"/>
      <c r="K35" s="133">
        <f t="shared" si="5"/>
        <v>0</v>
      </c>
      <c r="L35" s="27"/>
    </row>
    <row r="36" spans="1:12" s="124" customFormat="1" x14ac:dyDescent="0.25">
      <c r="A36" s="27"/>
      <c r="B36" s="125"/>
      <c r="C36" s="126" t="s">
        <v>184</v>
      </c>
      <c r="D36" s="133"/>
      <c r="E36" s="133"/>
      <c r="F36" s="133">
        <f t="shared" si="4"/>
        <v>0</v>
      </c>
      <c r="G36" s="133"/>
      <c r="H36" s="133"/>
      <c r="I36" s="133"/>
      <c r="J36" s="133"/>
      <c r="K36" s="133">
        <f t="shared" si="5"/>
        <v>0</v>
      </c>
      <c r="L36" s="27"/>
    </row>
    <row r="37" spans="1:12" s="124" customFormat="1" x14ac:dyDescent="0.25">
      <c r="A37" s="27"/>
      <c r="B37" s="125"/>
      <c r="C37" s="126" t="s">
        <v>185</v>
      </c>
      <c r="D37" s="133"/>
      <c r="E37" s="133"/>
      <c r="F37" s="133">
        <f t="shared" si="4"/>
        <v>0</v>
      </c>
      <c r="G37" s="133"/>
      <c r="H37" s="133"/>
      <c r="I37" s="133"/>
      <c r="J37" s="133"/>
      <c r="K37" s="133">
        <f t="shared" si="5"/>
        <v>0</v>
      </c>
      <c r="L37" s="27"/>
    </row>
    <row r="38" spans="1:12" s="124" customFormat="1" x14ac:dyDescent="0.25">
      <c r="A38" s="27"/>
      <c r="B38" s="125"/>
      <c r="C38" s="126" t="s">
        <v>186</v>
      </c>
      <c r="D38" s="133"/>
      <c r="E38" s="133"/>
      <c r="F38" s="133">
        <f t="shared" si="4"/>
        <v>0</v>
      </c>
      <c r="G38" s="133"/>
      <c r="H38" s="133"/>
      <c r="I38" s="133"/>
      <c r="J38" s="133"/>
      <c r="K38" s="133">
        <f t="shared" si="5"/>
        <v>0</v>
      </c>
      <c r="L38" s="27"/>
    </row>
    <row r="39" spans="1:12" s="124" customFormat="1" x14ac:dyDescent="0.25">
      <c r="A39" s="27"/>
      <c r="B39" s="125"/>
      <c r="C39" s="126" t="s">
        <v>187</v>
      </c>
      <c r="D39" s="133"/>
      <c r="E39" s="133"/>
      <c r="F39" s="133">
        <f t="shared" si="4"/>
        <v>0</v>
      </c>
      <c r="G39" s="133"/>
      <c r="H39" s="133"/>
      <c r="I39" s="133"/>
      <c r="J39" s="133"/>
      <c r="K39" s="133">
        <f t="shared" si="5"/>
        <v>0</v>
      </c>
      <c r="L39" s="27"/>
    </row>
    <row r="40" spans="1:12" s="124" customFormat="1" x14ac:dyDescent="0.25">
      <c r="A40" s="27"/>
      <c r="B40" s="125"/>
      <c r="C40" s="126"/>
      <c r="D40" s="133"/>
      <c r="E40" s="133"/>
      <c r="F40" s="133"/>
      <c r="G40" s="133"/>
      <c r="H40" s="133"/>
      <c r="I40" s="133"/>
      <c r="J40" s="133"/>
      <c r="K40" s="133"/>
      <c r="L40" s="27"/>
    </row>
    <row r="41" spans="1:12" s="131" customFormat="1" x14ac:dyDescent="0.25">
      <c r="A41" s="129"/>
      <c r="B41" s="434" t="s">
        <v>188</v>
      </c>
      <c r="C41" s="435"/>
      <c r="D41" s="128">
        <f>SUM(D42:D45)</f>
        <v>0</v>
      </c>
      <c r="E41" s="128">
        <f>SUM(E42:E45)</f>
        <v>0</v>
      </c>
      <c r="F41" s="128">
        <f>+D41+E41</f>
        <v>0</v>
      </c>
      <c r="G41" s="128"/>
      <c r="H41" s="128">
        <f>SUM(H42:H45)</f>
        <v>0</v>
      </c>
      <c r="I41" s="128"/>
      <c r="J41" s="128">
        <f>SUM(J42:J45)</f>
        <v>0</v>
      </c>
      <c r="K41" s="128">
        <f>+F41-H41</f>
        <v>0</v>
      </c>
      <c r="L41" s="129"/>
    </row>
    <row r="42" spans="1:12" s="124" customFormat="1" x14ac:dyDescent="0.25">
      <c r="A42" s="27"/>
      <c r="B42" s="125"/>
      <c r="C42" s="126" t="s">
        <v>189</v>
      </c>
      <c r="D42" s="133"/>
      <c r="E42" s="133"/>
      <c r="F42" s="133">
        <f>+D42+E42</f>
        <v>0</v>
      </c>
      <c r="G42" s="133"/>
      <c r="H42" s="133"/>
      <c r="I42" s="133"/>
      <c r="J42" s="133"/>
      <c r="K42" s="133">
        <f>+F42-H42</f>
        <v>0</v>
      </c>
      <c r="L42" s="27"/>
    </row>
    <row r="43" spans="1:12" s="124" customFormat="1" ht="25.5" x14ac:dyDescent="0.25">
      <c r="A43" s="27"/>
      <c r="B43" s="125"/>
      <c r="C43" s="126" t="s">
        <v>190</v>
      </c>
      <c r="D43" s="133"/>
      <c r="E43" s="133"/>
      <c r="F43" s="133">
        <f>+D43+E43</f>
        <v>0</v>
      </c>
      <c r="G43" s="133"/>
      <c r="H43" s="133"/>
      <c r="I43" s="133"/>
      <c r="J43" s="133"/>
      <c r="K43" s="133">
        <f>+F43-H43</f>
        <v>0</v>
      </c>
      <c r="L43" s="27"/>
    </row>
    <row r="44" spans="1:12" s="124" customFormat="1" x14ac:dyDescent="0.25">
      <c r="A44" s="27"/>
      <c r="B44" s="125"/>
      <c r="C44" s="126" t="s">
        <v>191</v>
      </c>
      <c r="D44" s="133"/>
      <c r="E44" s="133"/>
      <c r="F44" s="133">
        <f>+D44+E44</f>
        <v>0</v>
      </c>
      <c r="G44" s="133"/>
      <c r="H44" s="133"/>
      <c r="I44" s="133"/>
      <c r="J44" s="133"/>
      <c r="K44" s="133">
        <f>+F44-H44</f>
        <v>0</v>
      </c>
      <c r="L44" s="27"/>
    </row>
    <row r="45" spans="1:12" s="124" customFormat="1" x14ac:dyDescent="0.25">
      <c r="A45" s="27"/>
      <c r="B45" s="125"/>
      <c r="C45" s="126" t="s">
        <v>192</v>
      </c>
      <c r="D45" s="133"/>
      <c r="E45" s="133"/>
      <c r="F45" s="133">
        <f>+D45+E45</f>
        <v>0</v>
      </c>
      <c r="G45" s="133"/>
      <c r="H45" s="133"/>
      <c r="I45" s="133"/>
      <c r="J45" s="133"/>
      <c r="K45" s="133">
        <f>+F45-H45</f>
        <v>0</v>
      </c>
      <c r="L45" s="27"/>
    </row>
    <row r="46" spans="1:12" s="124" customFormat="1" x14ac:dyDescent="0.25">
      <c r="A46" s="27"/>
      <c r="B46" s="134"/>
      <c r="C46" s="135"/>
      <c r="D46" s="136"/>
      <c r="E46" s="136"/>
      <c r="F46" s="136"/>
      <c r="G46" s="136"/>
      <c r="H46" s="136"/>
      <c r="I46" s="136"/>
      <c r="J46" s="136"/>
      <c r="K46" s="136"/>
      <c r="L46" s="27"/>
    </row>
    <row r="47" spans="1:12" s="131" customFormat="1" ht="14.25" customHeight="1" x14ac:dyDescent="0.25">
      <c r="A47" s="129"/>
      <c r="B47" s="137"/>
      <c r="C47" s="138" t="s">
        <v>153</v>
      </c>
      <c r="D47" s="139">
        <f>+D11+D21+D30+D41</f>
        <v>1</v>
      </c>
      <c r="E47" s="139">
        <f t="shared" ref="E47:K47" si="6">+E11+E21+E30+E41</f>
        <v>5</v>
      </c>
      <c r="F47" s="139">
        <f t="shared" si="6"/>
        <v>6</v>
      </c>
      <c r="G47" s="139">
        <f t="shared" si="6"/>
        <v>6</v>
      </c>
      <c r="H47" s="139">
        <f t="shared" si="6"/>
        <v>5</v>
      </c>
      <c r="I47" s="139">
        <f t="shared" si="6"/>
        <v>4</v>
      </c>
      <c r="J47" s="139">
        <f t="shared" si="6"/>
        <v>4</v>
      </c>
      <c r="K47" s="139">
        <f t="shared" si="6"/>
        <v>1</v>
      </c>
      <c r="L47" s="129"/>
    </row>
    <row r="49" spans="2:11" x14ac:dyDescent="0.2">
      <c r="B49" s="16" t="s">
        <v>74</v>
      </c>
      <c r="F49" s="140" t="str">
        <f>IF(F47=CAdmon!F22," ","ERROR")</f>
        <v xml:space="preserve"> </v>
      </c>
      <c r="G49" s="140"/>
      <c r="H49" s="140" t="str">
        <f>IF(H47=CAdmon!H22," ","ERROR")</f>
        <v xml:space="preserve"> </v>
      </c>
      <c r="I49" s="140"/>
      <c r="J49" s="140" t="str">
        <f>IF(J47=CAdmon!J22," ","ERROR")</f>
        <v xml:space="preserve"> </v>
      </c>
      <c r="K49" s="140" t="str">
        <f>IF(K47=CAdmon!K22," ","ERROR")</f>
        <v xml:space="preserve"> </v>
      </c>
    </row>
    <row r="52" spans="2:11" x14ac:dyDescent="0.2">
      <c r="C52" s="39"/>
    </row>
    <row r="53" spans="2:11" x14ac:dyDescent="0.2">
      <c r="C53" s="42" t="s">
        <v>75</v>
      </c>
      <c r="F53" s="385" t="s">
        <v>78</v>
      </c>
      <c r="G53" s="385"/>
      <c r="H53" s="385"/>
      <c r="I53" s="385"/>
      <c r="J53" s="385"/>
      <c r="K53" s="385"/>
    </row>
    <row r="54" spans="2:11" x14ac:dyDescent="0.2">
      <c r="C54" s="42" t="s">
        <v>76</v>
      </c>
      <c r="F54" s="418" t="s">
        <v>77</v>
      </c>
      <c r="G54" s="418"/>
      <c r="H54" s="418"/>
      <c r="I54" s="418"/>
      <c r="J54" s="418"/>
      <c r="K54" s="418"/>
    </row>
  </sheetData>
  <mergeCells count="13">
    <mergeCell ref="F54:K54"/>
    <mergeCell ref="F53:K53"/>
    <mergeCell ref="B11:C11"/>
    <mergeCell ref="B21:C21"/>
    <mergeCell ref="B30:C30"/>
    <mergeCell ref="B41:C41"/>
    <mergeCell ref="B7:C9"/>
    <mergeCell ref="D7:J7"/>
    <mergeCell ref="K7:K8"/>
    <mergeCell ref="B1:K1"/>
    <mergeCell ref="B2:K2"/>
    <mergeCell ref="B3:K3"/>
    <mergeCell ref="D5:E5"/>
  </mergeCells>
  <pageMargins left="0.7" right="0.7" top="0.38" bottom="0.75" header="0.3" footer="0.3"/>
  <pageSetup scale="69" orientation="landscape" r:id="rId1"/>
  <ignoredErrors>
    <ignoredError sqref="F30:F39 F41:F45" formula="1"/>
  </ignoredErrors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I40"/>
  <sheetViews>
    <sheetView showGridLines="0" zoomScale="85" zoomScaleNormal="85" workbookViewId="0">
      <selection activeCell="C22" sqref="C22:D22"/>
    </sheetView>
  </sheetViews>
  <sheetFormatPr baseColWidth="10" defaultRowHeight="12.75" x14ac:dyDescent="0.2"/>
  <cols>
    <col min="1" max="1" width="3" style="34" customWidth="1"/>
    <col min="2" max="2" width="18.5703125" style="34" customWidth="1"/>
    <col min="3" max="3" width="19" style="34" customWidth="1"/>
    <col min="4" max="7" width="11.42578125" style="34"/>
    <col min="8" max="8" width="13.42578125" style="34" customWidth="1"/>
    <col min="9" max="9" width="10" style="34" customWidth="1"/>
    <col min="10" max="16384" width="11.42578125" style="34"/>
  </cols>
  <sheetData>
    <row r="1" spans="1:9" ht="17.25" customHeight="1" x14ac:dyDescent="0.2">
      <c r="A1" s="17"/>
      <c r="B1" s="407" t="s">
        <v>280</v>
      </c>
      <c r="C1" s="407"/>
      <c r="D1" s="407"/>
      <c r="E1" s="407"/>
      <c r="F1" s="407"/>
      <c r="G1" s="407"/>
      <c r="H1" s="407"/>
      <c r="I1" s="407"/>
    </row>
    <row r="2" spans="1:9" ht="17.25" customHeight="1" x14ac:dyDescent="0.2">
      <c r="A2" s="17"/>
      <c r="B2" s="407" t="s">
        <v>285</v>
      </c>
      <c r="C2" s="407"/>
      <c r="D2" s="407"/>
      <c r="E2" s="407"/>
      <c r="F2" s="407"/>
      <c r="G2" s="407"/>
      <c r="H2" s="407"/>
      <c r="I2" s="407"/>
    </row>
    <row r="3" spans="1:9" ht="17.25" customHeight="1" x14ac:dyDescent="0.2">
      <c r="A3" s="17"/>
      <c r="B3" s="407" t="s">
        <v>344</v>
      </c>
      <c r="C3" s="407"/>
      <c r="D3" s="407"/>
      <c r="E3" s="407"/>
      <c r="F3" s="407"/>
      <c r="G3" s="407"/>
      <c r="H3" s="407"/>
      <c r="I3" s="407"/>
    </row>
    <row r="4" spans="1:9" x14ac:dyDescent="0.2">
      <c r="A4" s="17"/>
      <c r="B4" s="17"/>
      <c r="C4" s="17"/>
      <c r="D4" s="17"/>
      <c r="E4" s="17"/>
      <c r="F4" s="17"/>
      <c r="G4" s="17"/>
      <c r="H4" s="17"/>
      <c r="I4" s="17"/>
    </row>
    <row r="5" spans="1:9" x14ac:dyDescent="0.2">
      <c r="A5" s="17"/>
      <c r="B5" s="17"/>
      <c r="C5" s="17"/>
      <c r="D5" s="19" t="s">
        <v>2</v>
      </c>
      <c r="E5" s="386" t="s">
        <v>340</v>
      </c>
      <c r="F5" s="386"/>
      <c r="G5" s="119"/>
      <c r="H5" s="119"/>
      <c r="I5" s="119"/>
    </row>
    <row r="6" spans="1:9" x14ac:dyDescent="0.2">
      <c r="A6" s="17"/>
      <c r="B6" s="17"/>
      <c r="C6" s="17"/>
      <c r="D6" s="17"/>
      <c r="E6" s="17"/>
      <c r="F6" s="17"/>
      <c r="G6" s="17"/>
      <c r="H6" s="17"/>
      <c r="I6" s="17"/>
    </row>
    <row r="7" spans="1:9" x14ac:dyDescent="0.2">
      <c r="A7" s="17"/>
      <c r="B7" s="444" t="s">
        <v>248</v>
      </c>
      <c r="C7" s="444"/>
      <c r="D7" s="444" t="s">
        <v>249</v>
      </c>
      <c r="E7" s="444"/>
      <c r="F7" s="444" t="s">
        <v>250</v>
      </c>
      <c r="G7" s="444"/>
      <c r="H7" s="444" t="s">
        <v>251</v>
      </c>
      <c r="I7" s="444"/>
    </row>
    <row r="8" spans="1:9" x14ac:dyDescent="0.2">
      <c r="A8" s="17"/>
      <c r="B8" s="444"/>
      <c r="C8" s="444"/>
      <c r="D8" s="444" t="s">
        <v>252</v>
      </c>
      <c r="E8" s="444"/>
      <c r="F8" s="444" t="s">
        <v>253</v>
      </c>
      <c r="G8" s="444"/>
      <c r="H8" s="444" t="s">
        <v>254</v>
      </c>
      <c r="I8" s="444"/>
    </row>
    <row r="9" spans="1:9" x14ac:dyDescent="0.2">
      <c r="A9" s="17"/>
      <c r="B9" s="442" t="s">
        <v>255</v>
      </c>
      <c r="C9" s="407"/>
      <c r="D9" s="407"/>
      <c r="E9" s="407"/>
      <c r="F9" s="407"/>
      <c r="G9" s="407"/>
      <c r="H9" s="407"/>
      <c r="I9" s="443"/>
    </row>
    <row r="10" spans="1:9" x14ac:dyDescent="0.2">
      <c r="A10" s="17"/>
      <c r="B10" s="436"/>
      <c r="C10" s="436"/>
      <c r="D10" s="436"/>
      <c r="E10" s="436"/>
      <c r="F10" s="436"/>
      <c r="G10" s="436"/>
      <c r="H10" s="440">
        <f>+D10-F10</f>
        <v>0</v>
      </c>
      <c r="I10" s="441"/>
    </row>
    <row r="11" spans="1:9" x14ac:dyDescent="0.2">
      <c r="A11" s="17"/>
      <c r="B11" s="436"/>
      <c r="C11" s="436"/>
      <c r="D11" s="437"/>
      <c r="E11" s="437"/>
      <c r="F11" s="437"/>
      <c r="G11" s="437"/>
      <c r="H11" s="440">
        <f t="shared" ref="H11:H19" si="0">+D11-F11</f>
        <v>0</v>
      </c>
      <c r="I11" s="441"/>
    </row>
    <row r="12" spans="1:9" x14ac:dyDescent="0.2">
      <c r="A12" s="17"/>
      <c r="B12" s="436"/>
      <c r="C12" s="436"/>
      <c r="D12" s="437"/>
      <c r="E12" s="437"/>
      <c r="F12" s="437"/>
      <c r="G12" s="437"/>
      <c r="H12" s="440">
        <f t="shared" si="0"/>
        <v>0</v>
      </c>
      <c r="I12" s="441"/>
    </row>
    <row r="13" spans="1:9" x14ac:dyDescent="0.2">
      <c r="A13" s="17"/>
      <c r="B13" s="436"/>
      <c r="C13" s="436"/>
      <c r="D13" s="437"/>
      <c r="E13" s="437"/>
      <c r="F13" s="437"/>
      <c r="G13" s="437"/>
      <c r="H13" s="440">
        <f t="shared" si="0"/>
        <v>0</v>
      </c>
      <c r="I13" s="441"/>
    </row>
    <row r="14" spans="1:9" x14ac:dyDescent="0.2">
      <c r="A14" s="17"/>
      <c r="B14" s="436"/>
      <c r="C14" s="436"/>
      <c r="D14" s="437"/>
      <c r="E14" s="437"/>
      <c r="F14" s="437"/>
      <c r="G14" s="437"/>
      <c r="H14" s="440">
        <f t="shared" si="0"/>
        <v>0</v>
      </c>
      <c r="I14" s="441"/>
    </row>
    <row r="15" spans="1:9" x14ac:dyDescent="0.2">
      <c r="A15" s="17"/>
      <c r="B15" s="436"/>
      <c r="C15" s="436"/>
      <c r="D15" s="437"/>
      <c r="E15" s="437"/>
      <c r="F15" s="437"/>
      <c r="G15" s="437"/>
      <c r="H15" s="440">
        <f t="shared" si="0"/>
        <v>0</v>
      </c>
      <c r="I15" s="441"/>
    </row>
    <row r="16" spans="1:9" x14ac:dyDescent="0.2">
      <c r="A16" s="17"/>
      <c r="B16" s="436"/>
      <c r="C16" s="436"/>
      <c r="D16" s="437"/>
      <c r="E16" s="437"/>
      <c r="F16" s="437"/>
      <c r="G16" s="437"/>
      <c r="H16" s="440">
        <f t="shared" si="0"/>
        <v>0</v>
      </c>
      <c r="I16" s="441"/>
    </row>
    <row r="17" spans="1:9" x14ac:dyDescent="0.2">
      <c r="A17" s="17"/>
      <c r="B17" s="436"/>
      <c r="C17" s="436"/>
      <c r="D17" s="437"/>
      <c r="E17" s="437"/>
      <c r="F17" s="437"/>
      <c r="G17" s="437"/>
      <c r="H17" s="440">
        <f t="shared" si="0"/>
        <v>0</v>
      </c>
      <c r="I17" s="441"/>
    </row>
    <row r="18" spans="1:9" x14ac:dyDescent="0.2">
      <c r="A18" s="17"/>
      <c r="B18" s="436"/>
      <c r="C18" s="436"/>
      <c r="D18" s="437"/>
      <c r="E18" s="437"/>
      <c r="F18" s="437"/>
      <c r="G18" s="437"/>
      <c r="H18" s="440">
        <f t="shared" si="0"/>
        <v>0</v>
      </c>
      <c r="I18" s="441"/>
    </row>
    <row r="19" spans="1:9" x14ac:dyDescent="0.2">
      <c r="A19" s="17"/>
      <c r="B19" s="436" t="s">
        <v>256</v>
      </c>
      <c r="C19" s="436"/>
      <c r="D19" s="437">
        <f>SUM(D10:E18)</f>
        <v>0</v>
      </c>
      <c r="E19" s="437"/>
      <c r="F19" s="437">
        <f>SUM(F10:G18)</f>
        <v>0</v>
      </c>
      <c r="G19" s="437"/>
      <c r="H19" s="440">
        <f t="shared" si="0"/>
        <v>0</v>
      </c>
      <c r="I19" s="441"/>
    </row>
    <row r="20" spans="1:9" x14ac:dyDescent="0.2">
      <c r="A20" s="17"/>
      <c r="B20" s="436"/>
      <c r="C20" s="436"/>
      <c r="D20" s="436"/>
      <c r="E20" s="436"/>
      <c r="F20" s="436"/>
      <c r="G20" s="436"/>
      <c r="H20" s="436"/>
      <c r="I20" s="436"/>
    </row>
    <row r="21" spans="1:9" x14ac:dyDescent="0.2">
      <c r="A21" s="17"/>
      <c r="B21" s="442" t="s">
        <v>257</v>
      </c>
      <c r="C21" s="407"/>
      <c r="D21" s="407"/>
      <c r="E21" s="407"/>
      <c r="F21" s="407"/>
      <c r="G21" s="407"/>
      <c r="H21" s="407"/>
      <c r="I21" s="443"/>
    </row>
    <row r="22" spans="1:9" x14ac:dyDescent="0.2">
      <c r="A22" s="17"/>
      <c r="B22" s="436"/>
      <c r="C22" s="436"/>
      <c r="D22" s="436"/>
      <c r="E22" s="436"/>
      <c r="F22" s="436"/>
      <c r="G22" s="436"/>
      <c r="H22" s="436"/>
      <c r="I22" s="436"/>
    </row>
    <row r="23" spans="1:9" x14ac:dyDescent="0.2">
      <c r="A23" s="17"/>
      <c r="B23" s="436"/>
      <c r="C23" s="436"/>
      <c r="D23" s="437"/>
      <c r="E23" s="437"/>
      <c r="F23" s="437"/>
      <c r="G23" s="437"/>
      <c r="H23" s="440">
        <f>+D23-F23</f>
        <v>0</v>
      </c>
      <c r="I23" s="441"/>
    </row>
    <row r="24" spans="1:9" x14ac:dyDescent="0.2">
      <c r="A24" s="17"/>
      <c r="B24" s="436"/>
      <c r="C24" s="436"/>
      <c r="D24" s="437"/>
      <c r="E24" s="437"/>
      <c r="F24" s="437"/>
      <c r="G24" s="437"/>
      <c r="H24" s="440">
        <f>+D24-F24</f>
        <v>0</v>
      </c>
      <c r="I24" s="441"/>
    </row>
    <row r="25" spans="1:9" x14ac:dyDescent="0.2">
      <c r="A25" s="17"/>
      <c r="B25" s="436"/>
      <c r="C25" s="436"/>
      <c r="D25" s="437"/>
      <c r="E25" s="437"/>
      <c r="F25" s="437"/>
      <c r="G25" s="437"/>
      <c r="H25" s="440">
        <f t="shared" ref="H25:H30" si="1">+D25-F25</f>
        <v>0</v>
      </c>
      <c r="I25" s="441"/>
    </row>
    <row r="26" spans="1:9" x14ac:dyDescent="0.2">
      <c r="A26" s="17"/>
      <c r="B26" s="436"/>
      <c r="C26" s="436"/>
      <c r="D26" s="437"/>
      <c r="E26" s="437"/>
      <c r="F26" s="437"/>
      <c r="G26" s="437"/>
      <c r="H26" s="440">
        <f t="shared" si="1"/>
        <v>0</v>
      </c>
      <c r="I26" s="441"/>
    </row>
    <row r="27" spans="1:9" x14ac:dyDescent="0.2">
      <c r="A27" s="17"/>
      <c r="B27" s="436"/>
      <c r="C27" s="436"/>
      <c r="D27" s="437"/>
      <c r="E27" s="437"/>
      <c r="F27" s="437"/>
      <c r="G27" s="437"/>
      <c r="H27" s="440">
        <f t="shared" si="1"/>
        <v>0</v>
      </c>
      <c r="I27" s="441"/>
    </row>
    <row r="28" spans="1:9" x14ac:dyDescent="0.2">
      <c r="A28" s="17"/>
      <c r="B28" s="436"/>
      <c r="C28" s="436"/>
      <c r="D28" s="437"/>
      <c r="E28" s="437"/>
      <c r="F28" s="437"/>
      <c r="G28" s="437"/>
      <c r="H28" s="440">
        <f t="shared" si="1"/>
        <v>0</v>
      </c>
      <c r="I28" s="441"/>
    </row>
    <row r="29" spans="1:9" x14ac:dyDescent="0.2">
      <c r="A29" s="17"/>
      <c r="B29" s="436"/>
      <c r="C29" s="436"/>
      <c r="D29" s="437"/>
      <c r="E29" s="437"/>
      <c r="F29" s="437"/>
      <c r="G29" s="437"/>
      <c r="H29" s="440">
        <f t="shared" si="1"/>
        <v>0</v>
      </c>
      <c r="I29" s="441"/>
    </row>
    <row r="30" spans="1:9" x14ac:dyDescent="0.2">
      <c r="A30" s="17"/>
      <c r="B30" s="436"/>
      <c r="C30" s="436"/>
      <c r="D30" s="437"/>
      <c r="E30" s="437"/>
      <c r="F30" s="437"/>
      <c r="G30" s="437"/>
      <c r="H30" s="440">
        <f t="shared" si="1"/>
        <v>0</v>
      </c>
      <c r="I30" s="441"/>
    </row>
    <row r="31" spans="1:9" x14ac:dyDescent="0.2">
      <c r="A31" s="17"/>
      <c r="B31" s="436" t="s">
        <v>258</v>
      </c>
      <c r="C31" s="436"/>
      <c r="D31" s="437">
        <f>SUM(D22:E30)</f>
        <v>0</v>
      </c>
      <c r="E31" s="437"/>
      <c r="F31" s="437">
        <f>SUM(F22:G30)</f>
        <v>0</v>
      </c>
      <c r="G31" s="437"/>
      <c r="H31" s="437">
        <f>+D31-F31</f>
        <v>0</v>
      </c>
      <c r="I31" s="437"/>
    </row>
    <row r="32" spans="1:9" x14ac:dyDescent="0.2">
      <c r="A32" s="17"/>
      <c r="B32" s="436"/>
      <c r="C32" s="436"/>
      <c r="D32" s="437"/>
      <c r="E32" s="437"/>
      <c r="F32" s="437"/>
      <c r="G32" s="437"/>
      <c r="H32" s="437"/>
      <c r="I32" s="437"/>
    </row>
    <row r="33" spans="1:9" x14ac:dyDescent="0.2">
      <c r="A33" s="17"/>
      <c r="B33" s="438" t="s">
        <v>119</v>
      </c>
      <c r="C33" s="439"/>
      <c r="D33" s="440">
        <f>+D19+D31</f>
        <v>0</v>
      </c>
      <c r="E33" s="441"/>
      <c r="F33" s="440">
        <f>+F19+F31</f>
        <v>0</v>
      </c>
      <c r="G33" s="441"/>
      <c r="H33" s="440">
        <f>+H19+H31</f>
        <v>0</v>
      </c>
      <c r="I33" s="441"/>
    </row>
    <row r="34" spans="1:9" x14ac:dyDescent="0.2">
      <c r="A34" s="17"/>
      <c r="B34" s="17"/>
      <c r="C34" s="17"/>
      <c r="D34" s="17"/>
      <c r="E34" s="17"/>
      <c r="F34" s="17"/>
      <c r="G34" s="17"/>
      <c r="H34" s="17"/>
      <c r="I34" s="17"/>
    </row>
    <row r="35" spans="1:9" x14ac:dyDescent="0.2">
      <c r="B35" s="16" t="s">
        <v>74</v>
      </c>
    </row>
    <row r="36" spans="1:9" x14ac:dyDescent="0.2">
      <c r="B36" s="17"/>
    </row>
    <row r="37" spans="1:9" x14ac:dyDescent="0.2">
      <c r="B37" s="17"/>
    </row>
    <row r="38" spans="1:9" x14ac:dyDescent="0.2">
      <c r="B38" s="39"/>
      <c r="C38" s="39"/>
      <c r="D38" s="39"/>
      <c r="F38" s="39"/>
      <c r="G38" s="39"/>
      <c r="H38" s="39"/>
      <c r="I38" s="39"/>
    </row>
    <row r="39" spans="1:9" x14ac:dyDescent="0.2">
      <c r="B39" s="385" t="s">
        <v>75</v>
      </c>
      <c r="C39" s="385"/>
      <c r="D39" s="385"/>
      <c r="F39" s="385" t="s">
        <v>78</v>
      </c>
      <c r="G39" s="385"/>
      <c r="H39" s="385"/>
      <c r="I39" s="385"/>
    </row>
    <row r="40" spans="1:9" x14ac:dyDescent="0.2">
      <c r="B40" s="418" t="s">
        <v>76</v>
      </c>
      <c r="C40" s="418"/>
      <c r="D40" s="418"/>
      <c r="F40" s="418" t="s">
        <v>77</v>
      </c>
      <c r="G40" s="418"/>
      <c r="H40" s="418"/>
      <c r="I40" s="418"/>
    </row>
  </sheetData>
  <mergeCells count="110">
    <mergeCell ref="B1:I1"/>
    <mergeCell ref="B2:I2"/>
    <mergeCell ref="B3:I3"/>
    <mergeCell ref="B7:C7"/>
    <mergeCell ref="D7:E7"/>
    <mergeCell ref="F7:G7"/>
    <mergeCell ref="H7:I7"/>
    <mergeCell ref="B11:C11"/>
    <mergeCell ref="D11:E11"/>
    <mergeCell ref="F11:G11"/>
    <mergeCell ref="H11:I11"/>
    <mergeCell ref="E5:F5"/>
    <mergeCell ref="B12:C12"/>
    <mergeCell ref="D12:E12"/>
    <mergeCell ref="F12:G12"/>
    <mergeCell ref="H12:I12"/>
    <mergeCell ref="B8:C8"/>
    <mergeCell ref="D8:E8"/>
    <mergeCell ref="F8:G8"/>
    <mergeCell ref="H8:I8"/>
    <mergeCell ref="B9:I9"/>
    <mergeCell ref="B10:C10"/>
    <mergeCell ref="D10:E10"/>
    <mergeCell ref="F10:G10"/>
    <mergeCell ref="H10:I10"/>
    <mergeCell ref="B15:C15"/>
    <mergeCell ref="D15:E15"/>
    <mergeCell ref="F15:G15"/>
    <mergeCell ref="H15:I15"/>
    <mergeCell ref="B16:C16"/>
    <mergeCell ref="D16:E16"/>
    <mergeCell ref="F16:G16"/>
    <mergeCell ref="H16:I16"/>
    <mergeCell ref="B13:C13"/>
    <mergeCell ref="D13:E13"/>
    <mergeCell ref="F13:G13"/>
    <mergeCell ref="H13:I13"/>
    <mergeCell ref="B14:C14"/>
    <mergeCell ref="D14:E14"/>
    <mergeCell ref="F14:G14"/>
    <mergeCell ref="H14:I14"/>
    <mergeCell ref="B19:C19"/>
    <mergeCell ref="D19:E19"/>
    <mergeCell ref="F19:G19"/>
    <mergeCell ref="H19:I19"/>
    <mergeCell ref="B20:C20"/>
    <mergeCell ref="D20:E20"/>
    <mergeCell ref="F20:G20"/>
    <mergeCell ref="H20:I20"/>
    <mergeCell ref="B17:C17"/>
    <mergeCell ref="D17:E17"/>
    <mergeCell ref="F17:G17"/>
    <mergeCell ref="H17:I17"/>
    <mergeCell ref="B18:C18"/>
    <mergeCell ref="D18:E18"/>
    <mergeCell ref="F18:G18"/>
    <mergeCell ref="H18:I18"/>
    <mergeCell ref="B21:I21"/>
    <mergeCell ref="B22:C22"/>
    <mergeCell ref="D22:E22"/>
    <mergeCell ref="F22:G22"/>
    <mergeCell ref="H22:I22"/>
    <mergeCell ref="B23:C23"/>
    <mergeCell ref="D23:E23"/>
    <mergeCell ref="F23:G23"/>
    <mergeCell ref="H23:I23"/>
    <mergeCell ref="B26:C26"/>
    <mergeCell ref="D26:E26"/>
    <mergeCell ref="F26:G26"/>
    <mergeCell ref="H26:I26"/>
    <mergeCell ref="B27:C27"/>
    <mergeCell ref="D27:E27"/>
    <mergeCell ref="F27:G27"/>
    <mergeCell ref="H27:I27"/>
    <mergeCell ref="B24:C24"/>
    <mergeCell ref="D24:E24"/>
    <mergeCell ref="F24:G24"/>
    <mergeCell ref="H24:I24"/>
    <mergeCell ref="B25:C25"/>
    <mergeCell ref="D25:E25"/>
    <mergeCell ref="F25:G25"/>
    <mergeCell ref="H25:I25"/>
    <mergeCell ref="B30:C30"/>
    <mergeCell ref="D30:E30"/>
    <mergeCell ref="F30:G30"/>
    <mergeCell ref="H30:I30"/>
    <mergeCell ref="B31:C31"/>
    <mergeCell ref="D31:E31"/>
    <mergeCell ref="F31:G31"/>
    <mergeCell ref="H31:I31"/>
    <mergeCell ref="B28:C28"/>
    <mergeCell ref="D28:E28"/>
    <mergeCell ref="F28:G28"/>
    <mergeCell ref="H28:I28"/>
    <mergeCell ref="B29:C29"/>
    <mergeCell ref="D29:E29"/>
    <mergeCell ref="F29:G29"/>
    <mergeCell ref="H29:I29"/>
    <mergeCell ref="B39:D39"/>
    <mergeCell ref="B40:D40"/>
    <mergeCell ref="F39:I39"/>
    <mergeCell ref="F40:I40"/>
    <mergeCell ref="B32:C32"/>
    <mergeCell ref="D32:E32"/>
    <mergeCell ref="F32:G32"/>
    <mergeCell ref="H32:I32"/>
    <mergeCell ref="B33:C33"/>
    <mergeCell ref="D33:E33"/>
    <mergeCell ref="F33:G33"/>
    <mergeCell ref="H33:I33"/>
  </mergeCells>
  <pageMargins left="0.70866141732283472" right="0.70866141732283472" top="0.74803149606299213" bottom="0.74803149606299213" header="0.31496062992125984" footer="0.31496062992125984"/>
  <pageSetup scale="85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D43"/>
  <sheetViews>
    <sheetView showGridLines="0" zoomScale="85" zoomScaleNormal="85" workbookViewId="0">
      <selection activeCell="C22" sqref="C22:D22"/>
    </sheetView>
  </sheetViews>
  <sheetFormatPr baseColWidth="10" defaultRowHeight="12.75" x14ac:dyDescent="0.2"/>
  <cols>
    <col min="1" max="1" width="47.85546875" style="34" customWidth="1"/>
    <col min="2" max="2" width="2" style="34" customWidth="1"/>
    <col min="3" max="3" width="24.85546875" style="34" customWidth="1"/>
    <col min="4" max="4" width="25.5703125" style="34" customWidth="1"/>
    <col min="5" max="16384" width="11.42578125" style="34"/>
  </cols>
  <sheetData>
    <row r="1" spans="1:4" ht="18" customHeight="1" x14ac:dyDescent="0.2">
      <c r="A1" s="445" t="s">
        <v>280</v>
      </c>
      <c r="B1" s="446"/>
      <c r="C1" s="446"/>
      <c r="D1" s="447"/>
    </row>
    <row r="2" spans="1:4" ht="18" customHeight="1" x14ac:dyDescent="0.2">
      <c r="A2" s="442" t="s">
        <v>286</v>
      </c>
      <c r="B2" s="407"/>
      <c r="C2" s="407"/>
      <c r="D2" s="443"/>
    </row>
    <row r="3" spans="1:4" ht="18" customHeight="1" x14ac:dyDescent="0.2">
      <c r="A3" s="448" t="s">
        <v>345</v>
      </c>
      <c r="B3" s="449"/>
      <c r="C3" s="449"/>
      <c r="D3" s="450"/>
    </row>
    <row r="4" spans="1:4" x14ac:dyDescent="0.2">
      <c r="A4" s="17"/>
      <c r="B4" s="17"/>
      <c r="C4" s="17"/>
    </row>
    <row r="5" spans="1:4" x14ac:dyDescent="0.2">
      <c r="A5" s="19" t="s">
        <v>2</v>
      </c>
      <c r="B5" s="43"/>
      <c r="C5" s="386" t="s">
        <v>340</v>
      </c>
      <c r="D5" s="386"/>
    </row>
    <row r="6" spans="1:4" x14ac:dyDescent="0.2">
      <c r="A6" s="17"/>
      <c r="B6" s="17"/>
      <c r="C6" s="17"/>
    </row>
    <row r="7" spans="1:4" x14ac:dyDescent="0.2">
      <c r="A7" s="142" t="s">
        <v>248</v>
      </c>
      <c r="B7" s="142"/>
      <c r="C7" s="142" t="s">
        <v>129</v>
      </c>
      <c r="D7" s="142" t="s">
        <v>151</v>
      </c>
    </row>
    <row r="8" spans="1:4" x14ac:dyDescent="0.2">
      <c r="A8" s="451" t="s">
        <v>255</v>
      </c>
      <c r="B8" s="452"/>
      <c r="C8" s="453"/>
      <c r="D8" s="454"/>
    </row>
    <row r="9" spans="1:4" x14ac:dyDescent="0.2">
      <c r="A9" s="143"/>
      <c r="B9" s="21"/>
      <c r="C9" s="143"/>
      <c r="D9" s="144"/>
    </row>
    <row r="10" spans="1:4" x14ac:dyDescent="0.2">
      <c r="A10" s="143"/>
      <c r="B10" s="21"/>
      <c r="C10" s="143"/>
      <c r="D10" s="144"/>
    </row>
    <row r="11" spans="1:4" x14ac:dyDescent="0.2">
      <c r="A11" s="143"/>
      <c r="B11" s="21"/>
      <c r="C11" s="143"/>
      <c r="D11" s="144"/>
    </row>
    <row r="12" spans="1:4" x14ac:dyDescent="0.2">
      <c r="A12" s="143"/>
      <c r="B12" s="21"/>
      <c r="C12" s="143"/>
      <c r="D12" s="144"/>
    </row>
    <row r="13" spans="1:4" x14ac:dyDescent="0.2">
      <c r="A13" s="143"/>
      <c r="B13" s="21"/>
      <c r="C13" s="143"/>
      <c r="D13" s="144"/>
    </row>
    <row r="14" spans="1:4" x14ac:dyDescent="0.2">
      <c r="A14" s="143"/>
      <c r="B14" s="21"/>
      <c r="C14" s="143"/>
      <c r="D14" s="144"/>
    </row>
    <row r="15" spans="1:4" x14ac:dyDescent="0.2">
      <c r="A15" s="143"/>
      <c r="B15" s="21"/>
      <c r="C15" s="143"/>
      <c r="D15" s="144"/>
    </row>
    <row r="16" spans="1:4" x14ac:dyDescent="0.2">
      <c r="A16" s="143"/>
      <c r="B16" s="21"/>
      <c r="C16" s="143"/>
      <c r="D16" s="144"/>
    </row>
    <row r="17" spans="1:4" x14ac:dyDescent="0.2">
      <c r="A17" s="143"/>
      <c r="B17" s="21"/>
      <c r="C17" s="143"/>
      <c r="D17" s="144"/>
    </row>
    <row r="18" spans="1:4" x14ac:dyDescent="0.2">
      <c r="A18" s="143"/>
      <c r="B18" s="21"/>
      <c r="C18" s="143"/>
      <c r="D18" s="144"/>
    </row>
    <row r="19" spans="1:4" x14ac:dyDescent="0.2">
      <c r="A19" s="145" t="s">
        <v>259</v>
      </c>
      <c r="B19" s="22"/>
      <c r="C19" s="143">
        <f>SUM(C9:C18)</f>
        <v>0</v>
      </c>
      <c r="D19" s="143">
        <f>SUM(D9:D18)</f>
        <v>0</v>
      </c>
    </row>
    <row r="20" spans="1:4" x14ac:dyDescent="0.2">
      <c r="A20" s="143"/>
      <c r="B20" s="21"/>
      <c r="C20" s="143"/>
      <c r="D20" s="144"/>
    </row>
    <row r="21" spans="1:4" x14ac:dyDescent="0.2">
      <c r="A21" s="451" t="s">
        <v>257</v>
      </c>
      <c r="B21" s="455"/>
      <c r="C21" s="453"/>
      <c r="D21" s="454"/>
    </row>
    <row r="22" spans="1:4" x14ac:dyDescent="0.2">
      <c r="A22" s="143"/>
      <c r="B22" s="21"/>
      <c r="C22" s="143"/>
      <c r="D22" s="144"/>
    </row>
    <row r="23" spans="1:4" x14ac:dyDescent="0.2">
      <c r="A23" s="143"/>
      <c r="B23" s="21"/>
      <c r="C23" s="143"/>
      <c r="D23" s="144"/>
    </row>
    <row r="24" spans="1:4" x14ac:dyDescent="0.2">
      <c r="A24" s="143"/>
      <c r="B24" s="21"/>
      <c r="C24" s="143"/>
      <c r="D24" s="144"/>
    </row>
    <row r="25" spans="1:4" x14ac:dyDescent="0.2">
      <c r="A25" s="143"/>
      <c r="B25" s="21"/>
      <c r="C25" s="143"/>
      <c r="D25" s="144"/>
    </row>
    <row r="26" spans="1:4" x14ac:dyDescent="0.2">
      <c r="A26" s="143"/>
      <c r="B26" s="21"/>
      <c r="C26" s="143"/>
      <c r="D26" s="144"/>
    </row>
    <row r="27" spans="1:4" x14ac:dyDescent="0.2">
      <c r="A27" s="143"/>
      <c r="B27" s="21"/>
      <c r="C27" s="143"/>
      <c r="D27" s="144"/>
    </row>
    <row r="28" spans="1:4" x14ac:dyDescent="0.2">
      <c r="A28" s="143"/>
      <c r="B28" s="21"/>
      <c r="C28" s="143"/>
      <c r="D28" s="144"/>
    </row>
    <row r="29" spans="1:4" x14ac:dyDescent="0.2">
      <c r="A29" s="143"/>
      <c r="B29" s="21"/>
      <c r="C29" s="143"/>
      <c r="D29" s="144"/>
    </row>
    <row r="30" spans="1:4" x14ac:dyDescent="0.2">
      <c r="A30" s="143"/>
      <c r="B30" s="21"/>
      <c r="C30" s="143"/>
      <c r="D30" s="144"/>
    </row>
    <row r="31" spans="1:4" x14ac:dyDescent="0.2">
      <c r="A31" s="143"/>
      <c r="B31" s="21"/>
      <c r="C31" s="143"/>
      <c r="D31" s="144"/>
    </row>
    <row r="32" spans="1:4" x14ac:dyDescent="0.2">
      <c r="A32" s="143"/>
      <c r="B32" s="21"/>
      <c r="C32" s="143"/>
      <c r="D32" s="144"/>
    </row>
    <row r="33" spans="1:4" x14ac:dyDescent="0.2">
      <c r="A33" s="143"/>
      <c r="B33" s="21"/>
      <c r="C33" s="143"/>
      <c r="D33" s="144"/>
    </row>
    <row r="34" spans="1:4" x14ac:dyDescent="0.2">
      <c r="A34" s="145" t="s">
        <v>260</v>
      </c>
      <c r="B34" s="22"/>
      <c r="C34" s="143">
        <f>SUM(C22:C33)</f>
        <v>0</v>
      </c>
      <c r="D34" s="143">
        <f>SUM(D22:D33)</f>
        <v>0</v>
      </c>
    </row>
    <row r="35" spans="1:4" x14ac:dyDescent="0.2">
      <c r="A35" s="143"/>
      <c r="B35" s="21"/>
      <c r="C35" s="143"/>
      <c r="D35" s="144"/>
    </row>
    <row r="36" spans="1:4" x14ac:dyDescent="0.2">
      <c r="A36" s="145" t="s">
        <v>119</v>
      </c>
      <c r="B36" s="146"/>
      <c r="C36" s="147">
        <f>+C19+C34</f>
        <v>0</v>
      </c>
      <c r="D36" s="147">
        <f>+D19+D34</f>
        <v>0</v>
      </c>
    </row>
    <row r="38" spans="1:4" x14ac:dyDescent="0.2">
      <c r="A38" s="16" t="s">
        <v>74</v>
      </c>
    </row>
    <row r="39" spans="1:4" x14ac:dyDescent="0.2">
      <c r="A39" s="17"/>
    </row>
    <row r="40" spans="1:4" x14ac:dyDescent="0.2">
      <c r="A40" s="17"/>
    </row>
    <row r="41" spans="1:4" x14ac:dyDescent="0.2">
      <c r="A41" s="39"/>
      <c r="B41" s="37"/>
      <c r="C41" s="49"/>
      <c r="D41" s="49"/>
    </row>
    <row r="42" spans="1:4" x14ac:dyDescent="0.2">
      <c r="A42" s="148" t="s">
        <v>75</v>
      </c>
      <c r="B42" s="149"/>
      <c r="C42" s="385" t="s">
        <v>78</v>
      </c>
      <c r="D42" s="385"/>
    </row>
    <row r="43" spans="1:4" x14ac:dyDescent="0.2">
      <c r="A43" s="42" t="s">
        <v>76</v>
      </c>
      <c r="B43" s="42"/>
      <c r="C43" s="418" t="s">
        <v>77</v>
      </c>
      <c r="D43" s="418"/>
    </row>
  </sheetData>
  <mergeCells count="8">
    <mergeCell ref="A1:D1"/>
    <mergeCell ref="C42:D42"/>
    <mergeCell ref="C43:D43"/>
    <mergeCell ref="A2:D2"/>
    <mergeCell ref="A3:D3"/>
    <mergeCell ref="A8:D8"/>
    <mergeCell ref="A21:D21"/>
    <mergeCell ref="C5:D5"/>
  </mergeCells>
  <pageMargins left="0.70866141732283472" right="0.70866141732283472" top="0.74803149606299213" bottom="0.74803149606299213" header="0.31496062992125984" footer="0.31496062992125984"/>
  <pageSetup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15</vt:i4>
      </vt:variant>
      <vt:variant>
        <vt:lpstr>Rangos con nombre</vt:lpstr>
      </vt:variant>
      <vt:variant>
        <vt:i4>6</vt:i4>
      </vt:variant>
    </vt:vector>
  </HeadingPairs>
  <TitlesOfParts>
    <vt:vector size="21" baseType="lpstr">
      <vt:lpstr>EA (2)</vt:lpstr>
      <vt:lpstr>PT_ESF_ECSF</vt:lpstr>
      <vt:lpstr>EAI</vt:lpstr>
      <vt:lpstr>CAdmon</vt:lpstr>
      <vt:lpstr>CTG</vt:lpstr>
      <vt:lpstr>COG</vt:lpstr>
      <vt:lpstr>CFG</vt:lpstr>
      <vt:lpstr>EN</vt:lpstr>
      <vt:lpstr>ID</vt:lpstr>
      <vt:lpstr>IPF</vt:lpstr>
      <vt:lpstr>CProg</vt:lpstr>
      <vt:lpstr>PyPI</vt:lpstr>
      <vt:lpstr>IR</vt:lpstr>
      <vt:lpstr>NOTAS2</vt:lpstr>
      <vt:lpstr>Rel Cta Banc</vt:lpstr>
      <vt:lpstr>EN!Área_de_impresión</vt:lpstr>
      <vt:lpstr>ID!Área_de_impresión</vt:lpstr>
      <vt:lpstr>IPF!Área_de_impresión</vt:lpstr>
      <vt:lpstr>NOTAS2!Área_de_impresión</vt:lpstr>
      <vt:lpstr>'Rel Cta Banc'!Área_de_impresión</vt:lpstr>
      <vt:lpstr>NOTAS2!Títulos_a_imprimir</vt:lpstr>
    </vt:vector>
  </TitlesOfParts>
  <Company>Secretaria de Hacienda y Credito Publico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teresita_quezada</dc:creator>
  <cp:lastModifiedBy>Windows User</cp:lastModifiedBy>
  <cp:lastPrinted>2020-04-02T19:40:43Z</cp:lastPrinted>
  <dcterms:created xsi:type="dcterms:W3CDTF">2014-01-27T16:27:43Z</dcterms:created>
  <dcterms:modified xsi:type="dcterms:W3CDTF">2020-04-20T16:35:35Z</dcterms:modified>
  <cp:contentStatus/>
</cp:coreProperties>
</file>