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NOTAS!$A$1:$F$529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7" i="1" l="1"/>
  <c r="C517" i="1"/>
  <c r="B517" i="1"/>
  <c r="D509" i="1"/>
  <c r="C507" i="1"/>
  <c r="D500" i="1"/>
  <c r="D480" i="1"/>
  <c r="D473" i="1"/>
  <c r="D467" i="1"/>
  <c r="D460" i="1"/>
  <c r="B450" i="1"/>
  <c r="C441" i="1"/>
  <c r="C450" i="1" s="1"/>
  <c r="B441" i="1"/>
  <c r="B439" i="1"/>
  <c r="D432" i="1"/>
  <c r="C432" i="1"/>
  <c r="B432" i="1"/>
  <c r="C398" i="1"/>
  <c r="B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98" i="1" s="1"/>
  <c r="C365" i="1"/>
  <c r="B365" i="1"/>
  <c r="D364" i="1"/>
  <c r="D363" i="1"/>
  <c r="D362" i="1"/>
  <c r="D361" i="1"/>
  <c r="D357" i="1"/>
  <c r="D356" i="1"/>
  <c r="D355" i="1"/>
  <c r="D354" i="1"/>
  <c r="D365" i="1" s="1"/>
  <c r="C347" i="1"/>
  <c r="B347" i="1"/>
  <c r="B233" i="1"/>
  <c r="B228" i="1"/>
  <c r="B214" i="1"/>
  <c r="B202" i="1"/>
  <c r="B224" i="1" s="1"/>
  <c r="B195" i="1"/>
  <c r="B187" i="1"/>
  <c r="B181" i="1"/>
  <c r="B174" i="1"/>
  <c r="E168" i="1"/>
  <c r="D168" i="1"/>
  <c r="C168" i="1"/>
  <c r="B168" i="1"/>
  <c r="B150" i="1"/>
  <c r="B145" i="1"/>
  <c r="B139" i="1"/>
  <c r="D134" i="1"/>
  <c r="C134" i="1"/>
  <c r="B134" i="1"/>
  <c r="C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 s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 s="1"/>
  <c r="D76" i="1"/>
  <c r="C75" i="1"/>
  <c r="B75" i="1"/>
  <c r="D74" i="1"/>
  <c r="D73" i="1"/>
  <c r="D72" i="1"/>
  <c r="D71" i="1"/>
  <c r="D69" i="1" s="1"/>
  <c r="D70" i="1"/>
  <c r="C69" i="1"/>
  <c r="B69" i="1"/>
  <c r="B126" i="1" s="1"/>
  <c r="B63" i="1"/>
  <c r="B58" i="1"/>
  <c r="B52" i="1"/>
  <c r="E44" i="1"/>
  <c r="D44" i="1"/>
  <c r="C44" i="1"/>
  <c r="B42" i="1"/>
  <c r="B44" i="1" s="1"/>
  <c r="B36" i="1"/>
  <c r="D32" i="1"/>
  <c r="C32" i="1"/>
  <c r="B32" i="1"/>
  <c r="D21" i="1"/>
  <c r="B21" i="1"/>
  <c r="D126" i="1" l="1"/>
</calcChain>
</file>

<file path=xl/sharedStrings.xml><?xml version="1.0" encoding="utf-8"?>
<sst xmlns="http://schemas.openxmlformats.org/spreadsheetml/2006/main" count="521" uniqueCount="444">
  <si>
    <t xml:space="preserve">NOTAS A LOS ESTADOS FINANCIEROS </t>
  </si>
  <si>
    <t>Al 31 de Diciembre del 2020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</si>
  <si>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</si>
  <si>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</si>
  <si>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</si>
  <si>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</si>
  <si>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</si>
  <si>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</si>
  <si>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</si>
  <si>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</si>
  <si>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</si>
  <si>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</si>
  <si>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</si>
  <si>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</si>
  <si>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</si>
  <si>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</si>
  <si>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</si>
  <si>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</si>
  <si>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</si>
  <si>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</si>
  <si>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</si>
  <si>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</si>
  <si>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</si>
  <si>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</si>
  <si>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</si>
  <si>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</si>
  <si>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</si>
  <si>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</si>
  <si>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</si>
  <si>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</si>
  <si>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</si>
  <si>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</si>
  <si>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</si>
  <si>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</si>
  <si>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</si>
  <si>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</si>
  <si>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</si>
  <si>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</si>
  <si>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</si>
  <si>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</si>
  <si>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</si>
  <si>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</si>
  <si>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</si>
  <si>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</si>
  <si>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</si>
  <si>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</si>
  <si>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</si>
  <si>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</si>
  <si>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</si>
  <si>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</si>
  <si>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</si>
  <si>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</si>
  <si>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</si>
  <si>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</si>
  <si>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</si>
  <si>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</si>
  <si>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</si>
  <si>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</si>
  <si>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</si>
  <si>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</si>
  <si>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</si>
  <si>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</si>
  <si>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</si>
  <si>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</si>
  <si>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</si>
  <si>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</si>
  <si>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</si>
  <si>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</si>
  <si>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</si>
  <si>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</si>
  <si>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</si>
  <si>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</si>
  <si>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</si>
  <si>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</si>
  <si>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</si>
  <si>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</si>
  <si>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</si>
  <si>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</si>
  <si>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</si>
  <si>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</si>
  <si>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</si>
  <si>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</si>
  <si>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</si>
  <si>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</si>
  <si>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</si>
  <si>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</si>
  <si>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</si>
  <si>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</si>
  <si>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</si>
  <si>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</si>
  <si>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</si>
  <si>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</si>
  <si>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</si>
  <si>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</si>
  <si>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</si>
  <si>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</si>
  <si>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</si>
  <si>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</si>
  <si>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</si>
  <si>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</si>
  <si>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</si>
  <si>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</si>
  <si>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</si>
  <si>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</si>
  <si>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</si>
  <si>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</si>
  <si>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</si>
  <si>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</si>
  <si>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</si>
  <si>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</si>
  <si>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</si>
  <si>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</si>
  <si>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</si>
  <si>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</si>
  <si>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</si>
  <si>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</si>
  <si>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</si>
  <si>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</si>
  <si>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</si>
  <si>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</si>
  <si>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</si>
  <si>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</si>
  <si>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</si>
  <si>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</si>
  <si>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</si>
  <si>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</si>
  <si>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2111401001  APORTACIÓN PATRONAL ISSEG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</si>
  <si>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</si>
  <si>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</si>
  <si>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</si>
  <si>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</si>
  <si>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</si>
  <si>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</si>
  <si>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</si>
  <si>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</si>
  <si>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</si>
  <si>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</si>
  <si>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</si>
  <si>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</si>
  <si>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</si>
  <si>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</si>
  <si>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</si>
  <si>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</si>
  <si>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</si>
  <si>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</si>
  <si>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</si>
  <si>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</si>
  <si>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</si>
  <si>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</si>
  <si>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</si>
  <si>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</si>
  <si>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</si>
  <si>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</si>
  <si>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</si>
  <si>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</si>
  <si>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</si>
  <si>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</si>
  <si>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</si>
  <si>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</si>
  <si>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</si>
  <si>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</si>
  <si>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</si>
  <si>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</si>
  <si>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</si>
  <si>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</si>
  <si>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</si>
  <si>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</si>
  <si>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</si>
  <si>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</si>
  <si>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</si>
  <si>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</si>
  <si>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</si>
  <si>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</si>
  <si>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</si>
  <si>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</si>
  <si>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</si>
  <si>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</si>
  <si>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</si>
  <si>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</si>
  <si>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</si>
  <si>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</si>
  <si>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</si>
  <si>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</si>
  <si>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</si>
  <si>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</si>
  <si>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</si>
  <si>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</si>
  <si>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</si>
  <si>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</si>
  <si>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</si>
  <si>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</si>
  <si>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</si>
  <si>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</si>
  <si>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</si>
  <si>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</si>
  <si>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5114114400  SEGUROS MÚLTIPLES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</si>
  <si>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</si>
  <si>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</si>
  <si>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</si>
  <si>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</si>
  <si>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</si>
  <si>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</si>
  <si>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</si>
  <si>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</si>
  <si>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</si>
  <si>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</si>
  <si>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</si>
  <si>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</si>
  <si>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</si>
  <si>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</si>
  <si>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5123234000  COMBUST., LUBS.</t>
  </si>
  <si>
    <t>5123237000  PROD. CUERO, PIEL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</si>
  <si>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</si>
  <si>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</si>
  <si>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</si>
  <si>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</si>
  <si>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</si>
  <si>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</si>
  <si>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</si>
  <si>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</si>
  <si>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</si>
  <si>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</si>
  <si>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</si>
  <si>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</si>
  <si>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</si>
  <si>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</si>
  <si>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</si>
  <si>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</si>
  <si>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</si>
  <si>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</si>
  <si>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</si>
  <si>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</si>
  <si>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</si>
  <si>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</si>
  <si>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</si>
  <si>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</si>
  <si>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</si>
  <si>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</si>
  <si>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</si>
  <si>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</si>
  <si>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</si>
  <si>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</si>
  <si>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</si>
  <si>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</si>
  <si>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</si>
  <si>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</si>
  <si>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</si>
  <si>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</si>
  <si>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</si>
  <si>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</si>
  <si>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</si>
  <si>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</si>
  <si>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</si>
  <si>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</si>
  <si>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</si>
  <si>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</si>
  <si>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</si>
  <si>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</si>
  <si>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</si>
  <si>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</si>
  <si>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</si>
  <si>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</si>
  <si>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</si>
  <si>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5136362000  DIF. RADIO, TV VTA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</si>
  <si>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</si>
  <si>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</si>
  <si>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</si>
  <si>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</si>
  <si>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</si>
  <si>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</si>
  <si>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</si>
  <si>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</si>
  <si>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</si>
  <si>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</si>
  <si>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</si>
  <si>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</si>
  <si>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</si>
  <si>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</si>
  <si>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</si>
  <si>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</si>
  <si>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</si>
  <si>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</si>
  <si>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</si>
  <si>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</si>
  <si>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</si>
  <si>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</si>
  <si>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</si>
  <si>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</si>
  <si>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5515656100  DEP. MAQUINARIA Y EQ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</si>
  <si>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</si>
  <si>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</si>
  <si>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</si>
  <si>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</si>
  <si>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</si>
  <si>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</si>
  <si>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</si>
  <si>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</si>
  <si>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</si>
  <si>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</si>
  <si>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</si>
  <si>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</si>
  <si>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</si>
  <si>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</si>
  <si>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</si>
  <si>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</si>
  <si>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</si>
  <si>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</si>
  <si>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</si>
  <si>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</si>
  <si>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</si>
  <si>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</si>
  <si>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</si>
  <si>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</si>
  <si>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</si>
  <si>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</si>
  <si>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</si>
  <si>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</si>
  <si>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</si>
  <si>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</si>
  <si>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</si>
  <si>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</si>
  <si>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</si>
  <si>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</si>
  <si>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</si>
  <si>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</si>
  <si>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</si>
  <si>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</si>
  <si>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</si>
  <si>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</si>
  <si>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</si>
  <si>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</si>
  <si>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</si>
  <si>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</si>
  <si>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</si>
  <si>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</si>
  <si>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</si>
  <si>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</si>
  <si>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</si>
  <si>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</si>
  <si>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</si>
  <si>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</si>
  <si>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</si>
  <si>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3221793001  REM CIERRE EST LIBRE</t>
  </si>
  <si>
    <t>3221795002   REM REFRENDO CONVEN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</si>
  <si>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</si>
  <si>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</si>
  <si>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</si>
  <si>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</si>
  <si>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</si>
  <si>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</si>
  <si>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</si>
  <si>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</si>
  <si>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</si>
  <si>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</si>
  <si>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</si>
  <si>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</si>
  <si>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</si>
  <si>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</si>
  <si>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</si>
  <si>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</si>
  <si>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</si>
  <si>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</si>
  <si>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</si>
  <si>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</si>
  <si>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</si>
  <si>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</si>
  <si>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</si>
  <si>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</si>
  <si>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1112103042  BANORTE 1058962708 G</t>
  </si>
  <si>
    <t>1112103043  BANORTE 1096253181 R</t>
  </si>
  <si>
    <t>1112103044  BANORTE 1096250779 R</t>
  </si>
  <si>
    <t>1112103045  BANORTE 1112363485 F</t>
  </si>
  <si>
    <t>1112103046  BANORTE 1112364718 R</t>
  </si>
  <si>
    <t>1112103047  BANORTE 1123771228 R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</si>
  <si>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</si>
  <si>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</si>
  <si>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</si>
  <si>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</si>
  <si>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</si>
  <si>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</si>
  <si>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</si>
  <si>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</si>
  <si>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</si>
  <si>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</si>
  <si>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</si>
  <si>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</si>
  <si>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</si>
  <si>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</si>
  <si>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</si>
  <si>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2020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</si>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</sst>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2" borderId="2" xfId="5" applyNumberFormat="1" applyFont="1" applyFill="1" applyBorder="1" applyAlignment="1">
      <alignment horizontal="right" vertical="center" wrapText="1" indent="1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2" borderId="2" xfId="5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3 2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34"/>
  <sheetViews>
    <sheetView showGridLines="0" tabSelected="1" topLeftCell="A512" zoomScale="148" zoomScaleNormal="148" workbookViewId="0">
      <selection activeCell="C524" sqref="C524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1595043.6300000001</v>
      </c>
      <c r="C36" s="34"/>
      <c r="D36" s="34"/>
      <c r="E36" s="34"/>
    </row>
    <row r="37" spans="1:5" ht="12.75" customHeight="1">
      <c r="A37" s="35" t="s">
        <v>29</v>
      </c>
      <c r="B37" s="43">
        <v>0</v>
      </c>
      <c r="C37" s="34"/>
      <c r="D37" s="34"/>
      <c r="E37" s="34"/>
    </row>
    <row r="38" spans="1:5" ht="12.75" customHeight="1">
      <c r="A38" s="35" t="s">
        <v>30</v>
      </c>
      <c r="B38" s="34">
        <v>0</v>
      </c>
      <c r="C38" s="34"/>
      <c r="D38" s="34"/>
      <c r="E38" s="34"/>
    </row>
    <row r="39" spans="1:5" ht="12.75" customHeight="1">
      <c r="A39" s="35" t="s">
        <v>31</v>
      </c>
      <c r="B39" s="34">
        <v>1591737.33</v>
      </c>
      <c r="C39" s="34"/>
      <c r="D39" s="34"/>
      <c r="E39" s="34"/>
    </row>
    <row r="40" spans="1:5" ht="12.75" customHeight="1">
      <c r="A40" s="35" t="s">
        <v>32</v>
      </c>
      <c r="B40" s="34">
        <v>3306.3</v>
      </c>
      <c r="C40" s="34"/>
      <c r="D40" s="34"/>
      <c r="E40" s="34"/>
    </row>
    <row r="41" spans="1:5" ht="12.75" customHeight="1">
      <c r="A41" s="35" t="s">
        <v>33</v>
      </c>
      <c r="B41" s="34">
        <v>0</v>
      </c>
      <c r="C41" s="34"/>
      <c r="D41" s="34"/>
      <c r="E41" s="34"/>
    </row>
    <row r="42" spans="1:5" ht="12.75" customHeight="1">
      <c r="A42" s="28" t="s">
        <v>34</v>
      </c>
      <c r="B42" s="42">
        <f>B43</f>
        <v>0</v>
      </c>
      <c r="C42" s="34"/>
      <c r="D42" s="34"/>
      <c r="E42" s="34"/>
    </row>
    <row r="43" spans="1:5" ht="12.75" customHeight="1">
      <c r="A43" s="44" t="s">
        <v>35</v>
      </c>
      <c r="B43" s="39">
        <v>0</v>
      </c>
      <c r="C43" s="39"/>
      <c r="D43" s="39"/>
      <c r="E43" s="39"/>
    </row>
    <row r="44" spans="1:5" ht="14.25" customHeight="1">
      <c r="B44" s="40">
        <f>B36+B42</f>
        <v>1595043.6300000001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23745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23745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96475716.129999995</v>
      </c>
      <c r="C69" s="42">
        <f>SUM(C70:C74)</f>
        <v>98157471.319999993</v>
      </c>
      <c r="D69" s="42">
        <f>SUM(D70:D74)</f>
        <v>1681755.19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3575652.18</v>
      </c>
      <c r="C74" s="37">
        <v>5257407.37</v>
      </c>
      <c r="D74" s="37">
        <f>C74-B74</f>
        <v>1681755.19</v>
      </c>
      <c r="E74" s="34"/>
    </row>
    <row r="75" spans="1:5" ht="12.75" customHeight="1">
      <c r="A75" s="28" t="s">
        <v>64</v>
      </c>
      <c r="B75" s="42">
        <f>SUM(B76:B105)</f>
        <v>93812217.270000011</v>
      </c>
      <c r="C75" s="42">
        <f>SUM(C76:C105)</f>
        <v>93083285.319999993</v>
      </c>
      <c r="D75" s="42">
        <f>SUM(D76:D105)</f>
        <v>-728931.94999999821</v>
      </c>
      <c r="E75" s="34">
        <v>0</v>
      </c>
    </row>
    <row r="76" spans="1:5" ht="12.75" customHeight="1">
      <c r="A76" s="35" t="s">
        <v>65</v>
      </c>
      <c r="B76" s="37">
        <v>2411655.61</v>
      </c>
      <c r="C76" s="37">
        <v>2457974.87</v>
      </c>
      <c r="D76" s="37">
        <f>C76-B76</f>
        <v>46319.260000000242</v>
      </c>
      <c r="E76" s="60">
        <v>0</v>
      </c>
    </row>
    <row r="77" spans="1:5" ht="12.75" customHeight="1">
      <c r="A77" s="35" t="s">
        <v>66</v>
      </c>
      <c r="B77" s="37">
        <v>5911807.8600000003</v>
      </c>
      <c r="C77" s="37">
        <v>5859824.9800000004</v>
      </c>
      <c r="D77" s="37">
        <f t="shared" ref="D77:D125" si="1">C77-B77</f>
        <v>-51982.879999999888</v>
      </c>
      <c r="E77" s="60">
        <v>0</v>
      </c>
    </row>
    <row r="78" spans="1:5" ht="12.75" customHeight="1">
      <c r="A78" s="35" t="s">
        <v>67</v>
      </c>
      <c r="B78" s="37">
        <v>14846065.539999999</v>
      </c>
      <c r="C78" s="37">
        <v>14789594.84</v>
      </c>
      <c r="D78" s="37">
        <f t="shared" si="1"/>
        <v>-56470.699999999255</v>
      </c>
      <c r="E78" s="60">
        <v>0</v>
      </c>
    </row>
    <row r="79" spans="1:5" ht="12.75" customHeight="1">
      <c r="A79" s="35" t="s">
        <v>68</v>
      </c>
      <c r="B79" s="37">
        <v>9326887.25</v>
      </c>
      <c r="C79" s="37">
        <v>8819714.9900000002</v>
      </c>
      <c r="D79" s="37">
        <f t="shared" si="1"/>
        <v>-507172.25999999978</v>
      </c>
      <c r="E79" s="60">
        <v>0</v>
      </c>
    </row>
    <row r="80" spans="1:5" ht="12.75" customHeight="1">
      <c r="A80" s="35" t="s">
        <v>69</v>
      </c>
      <c r="B80" s="37">
        <v>2225736.35</v>
      </c>
      <c r="C80" s="37">
        <v>2242933.23</v>
      </c>
      <c r="D80" s="37">
        <f t="shared" si="1"/>
        <v>17196.879999999888</v>
      </c>
      <c r="E80" s="60">
        <v>0</v>
      </c>
    </row>
    <row r="81" spans="1:5" ht="12.75" customHeight="1">
      <c r="A81" s="35" t="s">
        <v>70</v>
      </c>
      <c r="B81" s="37">
        <v>1988898.8</v>
      </c>
      <c r="C81" s="37">
        <v>1893561.78</v>
      </c>
      <c r="D81" s="37">
        <f t="shared" si="1"/>
        <v>-95337.020000000019</v>
      </c>
      <c r="E81" s="60">
        <v>0</v>
      </c>
    </row>
    <row r="82" spans="1:5" ht="12.75" customHeight="1">
      <c r="A82" s="35" t="s">
        <v>71</v>
      </c>
      <c r="B82" s="37">
        <v>1718593.56</v>
      </c>
      <c r="C82" s="37">
        <v>1693994.2</v>
      </c>
      <c r="D82" s="37">
        <f t="shared" si="1"/>
        <v>-24599.360000000102</v>
      </c>
      <c r="E82" s="60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60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6169247.5300000003</v>
      </c>
      <c r="C91" s="37">
        <v>6169247.5300000003</v>
      </c>
      <c r="D91" s="37">
        <f t="shared" si="1"/>
        <v>0</v>
      </c>
      <c r="E91" s="60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60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942357.91</v>
      </c>
      <c r="C96" s="37">
        <v>936454.96</v>
      </c>
      <c r="D96" s="37">
        <f t="shared" si="1"/>
        <v>-5902.9500000000698</v>
      </c>
      <c r="E96" s="60">
        <v>0</v>
      </c>
    </row>
    <row r="97" spans="1:6" ht="12.75" customHeight="1">
      <c r="A97" s="35" t="s">
        <v>86</v>
      </c>
      <c r="B97" s="37">
        <v>2126208.65</v>
      </c>
      <c r="C97" s="37">
        <v>1284377.99</v>
      </c>
      <c r="D97" s="37">
        <f t="shared" si="1"/>
        <v>-841830.65999999992</v>
      </c>
      <c r="E97" s="60">
        <v>0</v>
      </c>
    </row>
    <row r="98" spans="1:6" ht="12.75" customHeight="1">
      <c r="A98" s="35" t="s">
        <v>87</v>
      </c>
      <c r="B98" s="37">
        <v>9132018.5299999993</v>
      </c>
      <c r="C98" s="37">
        <v>9264027.25</v>
      </c>
      <c r="D98" s="37">
        <f t="shared" si="1"/>
        <v>132008.72000000067</v>
      </c>
      <c r="E98" s="60">
        <v>0</v>
      </c>
    </row>
    <row r="99" spans="1:6" ht="12.75" customHeight="1">
      <c r="A99" s="35" t="s">
        <v>88</v>
      </c>
      <c r="B99" s="37">
        <v>5255498.92</v>
      </c>
      <c r="C99" s="37">
        <v>5253471.24</v>
      </c>
      <c r="D99" s="37">
        <f t="shared" si="1"/>
        <v>-2027.679999999702</v>
      </c>
      <c r="E99" s="60">
        <v>0</v>
      </c>
    </row>
    <row r="100" spans="1:6" ht="12.75" customHeight="1">
      <c r="A100" s="35" t="s">
        <v>89</v>
      </c>
      <c r="B100" s="37">
        <v>2015580.18</v>
      </c>
      <c r="C100" s="37">
        <v>2496360.2799999998</v>
      </c>
      <c r="D100" s="37">
        <f t="shared" si="1"/>
        <v>480780.09999999986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225035.02</v>
      </c>
      <c r="C102" s="37">
        <v>405121.62</v>
      </c>
      <c r="D102" s="37">
        <f t="shared" si="1"/>
        <v>180086.6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42">
        <f>SUM(B107:B125)</f>
        <v>-75228430.609999999</v>
      </c>
      <c r="C106" s="61">
        <f>SUM(C107:C125)</f>
        <v>-77676042.310000002</v>
      </c>
      <c r="D106" s="42">
        <f>SUM(D107:D125)</f>
        <v>-2447611.6999999997</v>
      </c>
      <c r="E106" s="34"/>
      <c r="F106" s="62"/>
    </row>
    <row r="107" spans="1:6" ht="12.75" customHeight="1">
      <c r="A107" s="35" t="s">
        <v>96</v>
      </c>
      <c r="B107" s="37">
        <v>-46258.48</v>
      </c>
      <c r="C107" s="37">
        <v>-52638.96</v>
      </c>
      <c r="D107" s="37">
        <f t="shared" si="1"/>
        <v>-6380.4799999999959</v>
      </c>
      <c r="E107" s="34"/>
      <c r="F107" s="62"/>
    </row>
    <row r="108" spans="1:6" ht="12.75" customHeight="1">
      <c r="A108" s="35" t="s">
        <v>97</v>
      </c>
      <c r="B108" s="37">
        <v>-6979552.4000000004</v>
      </c>
      <c r="C108" s="37">
        <v>-7208912.5499999998</v>
      </c>
      <c r="D108" s="37">
        <f t="shared" si="1"/>
        <v>-229360.14999999944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-20710051.550000001</v>
      </c>
      <c r="C110" s="37">
        <v>-21692046.559999999</v>
      </c>
      <c r="D110" s="37">
        <f t="shared" si="1"/>
        <v>-981995.00999999791</v>
      </c>
      <c r="E110" s="34"/>
    </row>
    <row r="111" spans="1:6" ht="12.75" customHeight="1">
      <c r="A111" s="35" t="s">
        <v>100</v>
      </c>
      <c r="B111" s="37">
        <v>-2962309.77</v>
      </c>
      <c r="C111" s="37">
        <v>-3108919.74</v>
      </c>
      <c r="D111" s="37">
        <f t="shared" si="1"/>
        <v>-146609.9700000002</v>
      </c>
      <c r="E111" s="34"/>
    </row>
    <row r="112" spans="1:6" ht="12.75" customHeight="1">
      <c r="A112" s="35" t="s">
        <v>101</v>
      </c>
      <c r="B112" s="37">
        <v>-627526.61</v>
      </c>
      <c r="C112" s="37">
        <v>-782651.54</v>
      </c>
      <c r="D112" s="37">
        <f t="shared" si="1"/>
        <v>-155124.93000000005</v>
      </c>
      <c r="E112" s="34"/>
    </row>
    <row r="113" spans="1:6" ht="12.75" customHeight="1">
      <c r="A113" s="35" t="s">
        <v>102</v>
      </c>
      <c r="B113" s="37">
        <v>-7533.78</v>
      </c>
      <c r="C113" s="37">
        <v>-16574.310000000001</v>
      </c>
      <c r="D113" s="37">
        <f t="shared" si="1"/>
        <v>-9040.5300000000025</v>
      </c>
      <c r="E113" s="34"/>
    </row>
    <row r="114" spans="1:6" ht="12.75" customHeight="1">
      <c r="A114" s="35" t="s">
        <v>103</v>
      </c>
      <c r="B114" s="37">
        <v>-178205.44</v>
      </c>
      <c r="C114" s="37">
        <v>-226493.21</v>
      </c>
      <c r="D114" s="37">
        <f t="shared" si="1"/>
        <v>-48287.76999999999</v>
      </c>
      <c r="E114" s="34"/>
    </row>
    <row r="115" spans="1:6" ht="12.75" customHeight="1">
      <c r="A115" s="35" t="s">
        <v>104</v>
      </c>
      <c r="B115" s="37">
        <v>-75999.39</v>
      </c>
      <c r="C115" s="37">
        <v>-91988.76</v>
      </c>
      <c r="D115" s="37">
        <f t="shared" si="1"/>
        <v>-15989.369999999995</v>
      </c>
      <c r="E115" s="34"/>
    </row>
    <row r="116" spans="1:6" ht="12.75" customHeight="1">
      <c r="A116" s="35" t="s">
        <v>105</v>
      </c>
      <c r="B116" s="37">
        <v>-994044.07</v>
      </c>
      <c r="C116" s="37">
        <v>-1043022.03</v>
      </c>
      <c r="D116" s="37">
        <f t="shared" si="1"/>
        <v>-48977.960000000079</v>
      </c>
      <c r="E116" s="34"/>
    </row>
    <row r="117" spans="1:6" ht="12.75" customHeight="1">
      <c r="A117" s="35" t="s">
        <v>106</v>
      </c>
      <c r="B117" s="37">
        <v>-15313.09</v>
      </c>
      <c r="C117" s="37">
        <v>-26166.18</v>
      </c>
      <c r="D117" s="37">
        <f t="shared" si="1"/>
        <v>-10853.09</v>
      </c>
      <c r="E117" s="34"/>
    </row>
    <row r="118" spans="1:6" ht="12.75" customHeight="1">
      <c r="A118" s="35" t="s">
        <v>107</v>
      </c>
      <c r="B118" s="37">
        <v>-10548529.42</v>
      </c>
      <c r="C118" s="37">
        <v>-10664997.710000001</v>
      </c>
      <c r="D118" s="37">
        <f t="shared" si="1"/>
        <v>-116468.29000000097</v>
      </c>
      <c r="E118" s="34"/>
    </row>
    <row r="119" spans="1:6" ht="12.75" customHeight="1">
      <c r="A119" s="35" t="s">
        <v>108</v>
      </c>
      <c r="B119" s="37">
        <v>-10920.73</v>
      </c>
      <c r="C119" s="37">
        <v>-33682.9</v>
      </c>
      <c r="D119" s="37">
        <f t="shared" si="1"/>
        <v>-22762.170000000002</v>
      </c>
      <c r="E119" s="34"/>
    </row>
    <row r="120" spans="1:6" ht="12.75" customHeight="1">
      <c r="A120" s="35" t="s">
        <v>109</v>
      </c>
      <c r="B120" s="37">
        <v>-20482868.57</v>
      </c>
      <c r="C120" s="37">
        <v>-21149245.66</v>
      </c>
      <c r="D120" s="37">
        <f t="shared" si="1"/>
        <v>-666377.08999999985</v>
      </c>
      <c r="E120" s="34"/>
      <c r="F120" s="63"/>
    </row>
    <row r="121" spans="1:6" ht="12.75" customHeight="1">
      <c r="A121" s="35" t="s">
        <v>110</v>
      </c>
      <c r="B121" s="37">
        <v>-134089.98000000001</v>
      </c>
      <c r="C121" s="37">
        <v>-184990.12</v>
      </c>
      <c r="D121" s="37">
        <f t="shared" si="1"/>
        <v>-50900.139999999985</v>
      </c>
      <c r="E121" s="34"/>
    </row>
    <row r="122" spans="1:6" ht="12.75" customHeight="1">
      <c r="A122" s="35" t="s">
        <v>111</v>
      </c>
      <c r="B122" s="37">
        <v>-2658099.3199999998</v>
      </c>
      <c r="C122" s="37">
        <v>-1928977.86</v>
      </c>
      <c r="D122" s="37">
        <f t="shared" si="1"/>
        <v>729121.45999999973</v>
      </c>
      <c r="E122" s="34"/>
    </row>
    <row r="123" spans="1:6" ht="12.75" customHeight="1">
      <c r="A123" s="35" t="s">
        <v>112</v>
      </c>
      <c r="B123" s="37">
        <v>-7605472.7599999998</v>
      </c>
      <c r="C123" s="37">
        <v>-8049574.6100000003</v>
      </c>
      <c r="D123" s="37">
        <f t="shared" si="1"/>
        <v>-444101.85000000056</v>
      </c>
      <c r="E123" s="34"/>
    </row>
    <row r="124" spans="1:6" ht="12.75" customHeight="1">
      <c r="A124" s="35" t="s">
        <v>113</v>
      </c>
      <c r="B124" s="37">
        <v>-1001551.38</v>
      </c>
      <c r="C124" s="37">
        <v>-1200685.3899999999</v>
      </c>
      <c r="D124" s="37">
        <f t="shared" si="1"/>
        <v>-199134.00999999989</v>
      </c>
      <c r="E124" s="34"/>
    </row>
    <row r="125" spans="1:6" ht="12.75" customHeight="1">
      <c r="A125" s="44" t="s">
        <v>114</v>
      </c>
      <c r="B125" s="37">
        <v>-175544.87</v>
      </c>
      <c r="C125" s="37">
        <v>-199915.22</v>
      </c>
      <c r="D125" s="37">
        <f t="shared" si="1"/>
        <v>-24370.350000000006</v>
      </c>
      <c r="E125" s="39">
        <v>0</v>
      </c>
    </row>
    <row r="126" spans="1:6" ht="18" customHeight="1">
      <c r="B126" s="64">
        <f>B69+B75+B106</f>
        <v>115059502.79000001</v>
      </c>
      <c r="C126" s="64">
        <f>C69+C75+C106</f>
        <v>113564714.32999998</v>
      </c>
      <c r="D126" s="64">
        <f>D69+D75+D106</f>
        <v>-1494788.4599999981</v>
      </c>
      <c r="E126" s="65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6" t="s">
        <v>116</v>
      </c>
      <c r="B129" s="67"/>
      <c r="C129" s="67"/>
      <c r="D129" s="67"/>
      <c r="E129" s="67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8" t="s">
        <v>14</v>
      </c>
      <c r="D131" s="69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5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70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1" t="s">
        <v>120</v>
      </c>
      <c r="B141" s="72" t="s">
        <v>9</v>
      </c>
      <c r="C141" s="73" t="s">
        <v>121</v>
      </c>
    </row>
    <row r="142" spans="1:5" ht="5.25" customHeight="1">
      <c r="A142" s="74"/>
      <c r="B142" s="75"/>
      <c r="C142" s="76"/>
    </row>
    <row r="143" spans="1:5">
      <c r="A143" s="77" t="s">
        <v>48</v>
      </c>
      <c r="B143" s="78"/>
      <c r="C143" s="79"/>
    </row>
    <row r="144" spans="1:5" ht="6" customHeight="1">
      <c r="A144" s="80"/>
      <c r="B144" s="81"/>
      <c r="C144" s="81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1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SUM(B151:B167)</f>
        <v>10333184.920000002</v>
      </c>
      <c r="C150" s="59"/>
      <c r="D150" s="59"/>
      <c r="E150" s="59"/>
    </row>
    <row r="151" spans="1:5">
      <c r="A151" s="35" t="s">
        <v>125</v>
      </c>
      <c r="B151" s="37">
        <v>153.96</v>
      </c>
      <c r="C151" s="34"/>
      <c r="D151" s="34"/>
      <c r="E151" s="34"/>
    </row>
    <row r="152" spans="1:5">
      <c r="A152" s="35" t="s">
        <v>126</v>
      </c>
      <c r="B152" s="37">
        <v>437662.85</v>
      </c>
      <c r="C152" s="34"/>
      <c r="D152" s="34"/>
      <c r="E152" s="34"/>
    </row>
    <row r="153" spans="1:5">
      <c r="A153" s="35" t="s">
        <v>127</v>
      </c>
      <c r="B153" s="37">
        <v>256332.93</v>
      </c>
      <c r="C153" s="34"/>
      <c r="D153" s="34"/>
      <c r="E153" s="34"/>
    </row>
    <row r="154" spans="1:5">
      <c r="A154" s="35" t="s">
        <v>128</v>
      </c>
      <c r="B154" s="37">
        <v>5731443.4400000004</v>
      </c>
      <c r="C154" s="34"/>
      <c r="D154" s="34"/>
      <c r="E154" s="34"/>
    </row>
    <row r="155" spans="1:5">
      <c r="A155" s="35" t="s">
        <v>129</v>
      </c>
      <c r="B155" s="37">
        <v>1892686.07</v>
      </c>
      <c r="C155" s="34"/>
      <c r="D155" s="34"/>
      <c r="E155" s="34"/>
    </row>
    <row r="156" spans="1:5">
      <c r="A156" s="35" t="s">
        <v>130</v>
      </c>
      <c r="B156" s="37">
        <v>15430.05</v>
      </c>
      <c r="C156" s="34"/>
      <c r="D156" s="34"/>
      <c r="E156" s="34"/>
    </row>
    <row r="157" spans="1:5">
      <c r="A157" s="35" t="s">
        <v>131</v>
      </c>
      <c r="B157" s="37">
        <v>29052.080000000002</v>
      </c>
      <c r="C157" s="34"/>
      <c r="D157" s="34"/>
      <c r="E157" s="34"/>
    </row>
    <row r="158" spans="1:5">
      <c r="A158" s="35" t="s">
        <v>132</v>
      </c>
      <c r="B158" s="37">
        <v>7262.74</v>
      </c>
      <c r="C158" s="34"/>
      <c r="D158" s="34"/>
      <c r="E158" s="34"/>
    </row>
    <row r="159" spans="1:5">
      <c r="A159" s="35" t="s">
        <v>133</v>
      </c>
      <c r="B159" s="37">
        <v>304061.06</v>
      </c>
      <c r="C159" s="34"/>
      <c r="D159" s="34"/>
      <c r="E159" s="34"/>
    </row>
    <row r="160" spans="1:5">
      <c r="A160" s="35" t="s">
        <v>134</v>
      </c>
      <c r="B160" s="37">
        <v>-1831.91</v>
      </c>
      <c r="C160" s="34"/>
      <c r="D160" s="34"/>
      <c r="E160" s="34"/>
    </row>
    <row r="161" spans="1:5">
      <c r="A161" s="35" t="s">
        <v>135</v>
      </c>
      <c r="B161" s="37">
        <v>247295.77</v>
      </c>
      <c r="C161" s="34"/>
      <c r="D161" s="34"/>
      <c r="E161" s="34"/>
    </row>
    <row r="162" spans="1:5">
      <c r="A162" s="35" t="s">
        <v>136</v>
      </c>
      <c r="B162" s="37">
        <v>198439.24</v>
      </c>
      <c r="C162" s="34"/>
      <c r="D162" s="34"/>
      <c r="E162" s="34"/>
    </row>
    <row r="163" spans="1:5">
      <c r="A163" s="35" t="s">
        <v>137</v>
      </c>
      <c r="B163" s="37">
        <v>65534.44</v>
      </c>
      <c r="C163" s="34"/>
      <c r="D163" s="34"/>
      <c r="E163" s="34"/>
    </row>
    <row r="164" spans="1:5">
      <c r="A164" s="35" t="s">
        <v>138</v>
      </c>
      <c r="B164" s="37">
        <v>255652.31</v>
      </c>
      <c r="C164" s="34"/>
      <c r="D164" s="34"/>
      <c r="E164" s="34"/>
    </row>
    <row r="165" spans="1:5">
      <c r="A165" s="35" t="s">
        <v>139</v>
      </c>
      <c r="B165" s="37">
        <v>192450.55</v>
      </c>
      <c r="C165" s="34"/>
      <c r="D165" s="34"/>
      <c r="E165" s="34"/>
    </row>
    <row r="166" spans="1:5">
      <c r="A166" s="35" t="s">
        <v>140</v>
      </c>
      <c r="B166" s="37">
        <v>23425.78</v>
      </c>
      <c r="C166" s="34"/>
      <c r="D166" s="34"/>
      <c r="E166" s="34"/>
    </row>
    <row r="167" spans="1:5">
      <c r="A167" s="35" t="s">
        <v>141</v>
      </c>
      <c r="B167" s="37">
        <v>678133.56</v>
      </c>
      <c r="C167" s="34"/>
      <c r="D167" s="34"/>
      <c r="E167" s="34"/>
    </row>
    <row r="168" spans="1:5" ht="16.5" customHeight="1">
      <c r="A168" s="82"/>
      <c r="B168" s="64">
        <f>B150</f>
        <v>10333184.920000002</v>
      </c>
      <c r="C168" s="40">
        <f>SUM(C150:C167)</f>
        <v>0</v>
      </c>
      <c r="D168" s="40">
        <f>SUM(D150:D167)</f>
        <v>0</v>
      </c>
      <c r="E168" s="40">
        <f>SUM(E150:E167)</f>
        <v>0</v>
      </c>
    </row>
    <row r="170" spans="1:5" ht="20.25" customHeight="1">
      <c r="A170" s="71" t="s">
        <v>142</v>
      </c>
      <c r="B170" s="72" t="s">
        <v>9</v>
      </c>
      <c r="C170" s="25" t="s">
        <v>143</v>
      </c>
      <c r="D170" s="25" t="s">
        <v>121</v>
      </c>
    </row>
    <row r="171" spans="1:5">
      <c r="A171" s="83" t="s">
        <v>144</v>
      </c>
      <c r="B171" s="84"/>
      <c r="C171" s="85" t="s">
        <v>48</v>
      </c>
      <c r="D171" s="86"/>
    </row>
    <row r="172" spans="1:5" ht="5.25" customHeight="1">
      <c r="A172" s="87"/>
      <c r="B172" s="88"/>
      <c r="C172" s="89"/>
      <c r="D172" s="90"/>
    </row>
    <row r="173" spans="1:5" ht="9.75" customHeight="1">
      <c r="A173" s="91"/>
      <c r="B173" s="92"/>
      <c r="C173" s="93"/>
      <c r="D173" s="94"/>
    </row>
    <row r="174" spans="1:5" ht="16.5" customHeight="1">
      <c r="B174" s="25">
        <f>SUM(B172:B173)</f>
        <v>0</v>
      </c>
      <c r="C174" s="95"/>
      <c r="D174" s="96"/>
    </row>
    <row r="177" spans="1:4" ht="27.75" customHeight="1">
      <c r="A177" s="71" t="s">
        <v>145</v>
      </c>
      <c r="B177" s="72" t="s">
        <v>9</v>
      </c>
      <c r="C177" s="25" t="s">
        <v>143</v>
      </c>
      <c r="D177" s="25" t="s">
        <v>121</v>
      </c>
    </row>
    <row r="178" spans="1:4">
      <c r="A178" s="83" t="s">
        <v>146</v>
      </c>
      <c r="B178" s="84"/>
      <c r="C178" s="97"/>
      <c r="D178" s="86"/>
    </row>
    <row r="179" spans="1:4">
      <c r="A179" s="35" t="s">
        <v>147</v>
      </c>
      <c r="B179" s="37">
        <v>25600</v>
      </c>
      <c r="C179" s="89"/>
      <c r="D179" s="90"/>
    </row>
    <row r="180" spans="1:4" ht="6.75" customHeight="1">
      <c r="A180" s="91"/>
      <c r="B180" s="92"/>
      <c r="C180" s="93"/>
      <c r="D180" s="94"/>
    </row>
    <row r="181" spans="1:4" ht="15" customHeight="1">
      <c r="B181" s="40">
        <f>SUM(B179:B180)</f>
        <v>25600</v>
      </c>
      <c r="C181" s="95"/>
      <c r="D181" s="96"/>
    </row>
    <row r="184" spans="1:4" ht="24" customHeight="1">
      <c r="A184" s="71" t="s">
        <v>148</v>
      </c>
      <c r="B184" s="72" t="s">
        <v>9</v>
      </c>
      <c r="C184" s="25" t="s">
        <v>143</v>
      </c>
      <c r="D184" s="25" t="s">
        <v>121</v>
      </c>
    </row>
    <row r="185" spans="1:4">
      <c r="A185" s="83" t="s">
        <v>149</v>
      </c>
      <c r="B185" s="84"/>
      <c r="C185" s="85" t="s">
        <v>48</v>
      </c>
      <c r="D185" s="86"/>
    </row>
    <row r="186" spans="1:4" ht="6.75" customHeight="1">
      <c r="A186" s="91"/>
      <c r="B186" s="92"/>
      <c r="C186" s="93"/>
      <c r="D186" s="94"/>
    </row>
    <row r="187" spans="1:4" ht="16.5" customHeight="1">
      <c r="B187" s="25">
        <f>SUM(B186:B186)</f>
        <v>0</v>
      </c>
      <c r="C187" s="95"/>
      <c r="D187" s="96"/>
    </row>
    <row r="190" spans="1:4" ht="24" customHeight="1">
      <c r="A190" s="71" t="s">
        <v>150</v>
      </c>
      <c r="B190" s="72" t="s">
        <v>9</v>
      </c>
      <c r="C190" s="98" t="s">
        <v>143</v>
      </c>
      <c r="D190" s="98" t="s">
        <v>44</v>
      </c>
    </row>
    <row r="191" spans="1:4">
      <c r="A191" s="83" t="s">
        <v>151</v>
      </c>
      <c r="B191" s="27"/>
      <c r="C191" s="27">
        <v>0</v>
      </c>
      <c r="D191" s="27">
        <v>0</v>
      </c>
    </row>
    <row r="192" spans="1:4">
      <c r="A192" s="35" t="s">
        <v>152</v>
      </c>
      <c r="B192" s="37">
        <v>0</v>
      </c>
      <c r="C192" s="29"/>
      <c r="D192" s="29"/>
    </row>
    <row r="193" spans="1:4">
      <c r="A193" s="44" t="s">
        <v>153</v>
      </c>
      <c r="B193" s="99">
        <v>0</v>
      </c>
      <c r="C193" s="32">
        <v>0</v>
      </c>
      <c r="D193" s="32">
        <v>0</v>
      </c>
    </row>
    <row r="194" spans="1:4" ht="7.5" customHeight="1">
      <c r="A194" s="66"/>
      <c r="B194" s="100"/>
      <c r="C194" s="100">
        <v>0</v>
      </c>
      <c r="D194" s="100">
        <v>0</v>
      </c>
    </row>
    <row r="195" spans="1:4" ht="18.75" customHeight="1">
      <c r="B195" s="40">
        <f>SUM(B192:B194)</f>
        <v>0</v>
      </c>
      <c r="C195" s="95"/>
      <c r="D195" s="96"/>
    </row>
    <row r="197" spans="1:4">
      <c r="A197" s="18" t="s">
        <v>154</v>
      </c>
    </row>
    <row r="198" spans="1:4" ht="7.5" customHeight="1">
      <c r="A198" s="18"/>
    </row>
    <row r="199" spans="1:4">
      <c r="A199" s="18" t="s">
        <v>155</v>
      </c>
    </row>
    <row r="200" spans="1:4" ht="7.5" customHeight="1"/>
    <row r="201" spans="1:4" ht="24" customHeight="1">
      <c r="A201" s="101" t="s">
        <v>156</v>
      </c>
      <c r="B201" s="102" t="s">
        <v>9</v>
      </c>
      <c r="C201" s="25" t="s">
        <v>157</v>
      </c>
      <c r="D201" s="25" t="s">
        <v>44</v>
      </c>
    </row>
    <row r="202" spans="1:4">
      <c r="A202" s="26" t="s">
        <v>158</v>
      </c>
      <c r="B202" s="103">
        <f>SUM(B203:B213)</f>
        <v>6114515.2600000007</v>
      </c>
      <c r="C202" s="59"/>
      <c r="D202" s="59"/>
    </row>
    <row r="203" spans="1:4" ht="12.75" customHeight="1">
      <c r="A203" s="35" t="s">
        <v>159</v>
      </c>
      <c r="B203" s="37">
        <v>2397762</v>
      </c>
      <c r="C203" s="34"/>
      <c r="D203" s="34"/>
    </row>
    <row r="204" spans="1:4" ht="12.75" customHeight="1">
      <c r="A204" s="35" t="s">
        <v>160</v>
      </c>
      <c r="B204" s="37">
        <v>120380</v>
      </c>
      <c r="C204" s="34"/>
      <c r="D204" s="34"/>
    </row>
    <row r="205" spans="1:4" ht="12.75" customHeight="1">
      <c r="A205" s="35" t="s">
        <v>161</v>
      </c>
      <c r="B205" s="37">
        <v>459534.48</v>
      </c>
      <c r="C205" s="34"/>
      <c r="D205" s="34"/>
    </row>
    <row r="206" spans="1:4" ht="12.75" customHeight="1">
      <c r="A206" s="35" t="s">
        <v>162</v>
      </c>
      <c r="B206" s="37">
        <v>36632.74</v>
      </c>
      <c r="C206" s="34"/>
      <c r="D206" s="34"/>
    </row>
    <row r="207" spans="1:4" ht="12.75" customHeight="1">
      <c r="A207" s="35" t="s">
        <v>163</v>
      </c>
      <c r="B207" s="37">
        <v>359224</v>
      </c>
      <c r="C207" s="34"/>
      <c r="D207" s="34"/>
    </row>
    <row r="208" spans="1:4" ht="12.75" customHeight="1">
      <c r="A208" s="35" t="s">
        <v>164</v>
      </c>
      <c r="B208" s="37">
        <v>269332</v>
      </c>
      <c r="C208" s="34"/>
      <c r="D208" s="34"/>
    </row>
    <row r="209" spans="1:4" ht="12.75" customHeight="1">
      <c r="A209" s="35" t="s">
        <v>165</v>
      </c>
      <c r="B209" s="37">
        <v>4256</v>
      </c>
      <c r="C209" s="34"/>
      <c r="D209" s="34"/>
    </row>
    <row r="210" spans="1:4" ht="12.75" customHeight="1">
      <c r="A210" s="35" t="s">
        <v>166</v>
      </c>
      <c r="B210" s="37">
        <v>2036575</v>
      </c>
      <c r="C210" s="34"/>
      <c r="D210" s="34"/>
    </row>
    <row r="211" spans="1:4" ht="12.75" customHeight="1">
      <c r="A211" s="35" t="s">
        <v>167</v>
      </c>
      <c r="B211" s="37">
        <v>0</v>
      </c>
      <c r="C211" s="34"/>
      <c r="D211" s="34"/>
    </row>
    <row r="212" spans="1:4" ht="12.75" customHeight="1">
      <c r="A212" s="35" t="s">
        <v>168</v>
      </c>
      <c r="B212" s="37">
        <v>186582.24</v>
      </c>
      <c r="C212" s="34"/>
      <c r="D212" s="34"/>
    </row>
    <row r="213" spans="1:4" ht="12.75" customHeight="1">
      <c r="A213" s="35" t="s">
        <v>169</v>
      </c>
      <c r="B213" s="37">
        <v>244236.79999999999</v>
      </c>
      <c r="C213" s="34"/>
      <c r="D213" s="34"/>
    </row>
    <row r="214" spans="1:4" ht="12.75" customHeight="1">
      <c r="A214" s="28" t="s">
        <v>170</v>
      </c>
      <c r="B214" s="61">
        <f>SUM(B215:B223)</f>
        <v>108463034.65000002</v>
      </c>
      <c r="C214" s="34"/>
      <c r="D214" s="34"/>
    </row>
    <row r="215" spans="1:4" ht="12.75" customHeight="1">
      <c r="A215" s="35" t="s">
        <v>171</v>
      </c>
      <c r="B215" s="37">
        <v>39773946.850000001</v>
      </c>
      <c r="C215" s="34"/>
      <c r="D215" s="34"/>
    </row>
    <row r="216" spans="1:4" ht="12.75" customHeight="1">
      <c r="A216" s="35" t="s">
        <v>172</v>
      </c>
      <c r="B216" s="37">
        <v>1306140.8400000001</v>
      </c>
      <c r="C216" s="34"/>
      <c r="D216" s="34"/>
    </row>
    <row r="217" spans="1:4" ht="12.75" customHeight="1">
      <c r="A217" s="35" t="s">
        <v>173</v>
      </c>
      <c r="B217" s="37">
        <v>7780649.21</v>
      </c>
      <c r="C217" s="34"/>
      <c r="D217" s="34"/>
    </row>
    <row r="218" spans="1:4" ht="12.75" customHeight="1">
      <c r="A218" s="35" t="s">
        <v>174</v>
      </c>
      <c r="B218" s="37">
        <v>0</v>
      </c>
      <c r="C218" s="34"/>
      <c r="D218" s="34"/>
    </row>
    <row r="219" spans="1:4" ht="12.75" customHeight="1">
      <c r="A219" s="35" t="s">
        <v>175</v>
      </c>
      <c r="B219" s="37">
        <v>38865509.219999999</v>
      </c>
      <c r="C219" s="34"/>
      <c r="D219" s="34"/>
    </row>
    <row r="220" spans="1:4" ht="12.75" customHeight="1">
      <c r="A220" s="35" t="s">
        <v>176</v>
      </c>
      <c r="B220" s="37">
        <v>2475835.9</v>
      </c>
      <c r="C220" s="34"/>
      <c r="D220" s="34"/>
    </row>
    <row r="221" spans="1:4" ht="12.75" customHeight="1">
      <c r="A221" s="35" t="s">
        <v>177</v>
      </c>
      <c r="B221" s="37">
        <v>11659467.65</v>
      </c>
      <c r="C221" s="34"/>
      <c r="D221" s="34"/>
    </row>
    <row r="222" spans="1:4" ht="12.75" customHeight="1">
      <c r="A222" s="35" t="s">
        <v>178</v>
      </c>
      <c r="B222" s="37">
        <v>1007867.98</v>
      </c>
      <c r="C222" s="34"/>
      <c r="D222" s="34"/>
    </row>
    <row r="223" spans="1:4" ht="12.75" customHeight="1">
      <c r="A223" s="35" t="s">
        <v>179</v>
      </c>
      <c r="B223" s="37">
        <v>5593617</v>
      </c>
      <c r="C223" s="34"/>
      <c r="D223" s="34"/>
    </row>
    <row r="224" spans="1:4" ht="15.75" customHeight="1">
      <c r="A224" s="82"/>
      <c r="B224" s="40">
        <f>B202+B214</f>
        <v>114577549.91000003</v>
      </c>
      <c r="C224" s="95"/>
      <c r="D224" s="96"/>
    </row>
    <row r="227" spans="1:4" ht="24.75" customHeight="1">
      <c r="A227" s="101" t="s">
        <v>180</v>
      </c>
      <c r="B227" s="102" t="s">
        <v>9</v>
      </c>
      <c r="C227" s="25" t="s">
        <v>157</v>
      </c>
      <c r="D227" s="25" t="s">
        <v>44</v>
      </c>
    </row>
    <row r="228" spans="1:4" ht="12.75" customHeight="1">
      <c r="A228" s="26" t="s">
        <v>181</v>
      </c>
      <c r="B228" s="103">
        <f>SUM(B229:B231)</f>
        <v>778197.44</v>
      </c>
      <c r="C228" s="59"/>
      <c r="D228" s="59"/>
    </row>
    <row r="229" spans="1:4" ht="12.75" customHeight="1">
      <c r="A229" s="35" t="s">
        <v>182</v>
      </c>
      <c r="B229" s="37">
        <v>0</v>
      </c>
      <c r="C229" s="34"/>
      <c r="D229" s="34"/>
    </row>
    <row r="230" spans="1:4" ht="12.75" customHeight="1">
      <c r="A230" s="35" t="s">
        <v>183</v>
      </c>
      <c r="B230" s="37">
        <v>268958.18</v>
      </c>
      <c r="C230" s="34"/>
      <c r="D230" s="34"/>
    </row>
    <row r="231" spans="1:4" ht="12.75" customHeight="1">
      <c r="A231" s="35" t="s">
        <v>184</v>
      </c>
      <c r="B231" s="37">
        <v>509239.26</v>
      </c>
      <c r="C231" s="34"/>
      <c r="D231" s="34"/>
    </row>
    <row r="232" spans="1:4" ht="12.75" customHeight="1">
      <c r="A232" s="31"/>
      <c r="B232" s="39"/>
      <c r="C232" s="39"/>
      <c r="D232" s="39"/>
    </row>
    <row r="233" spans="1:4" ht="16.5" customHeight="1">
      <c r="B233" s="40">
        <f>B228</f>
        <v>778197.44</v>
      </c>
      <c r="C233" s="95"/>
      <c r="D233" s="96"/>
    </row>
    <row r="234" spans="1:4">
      <c r="B234" s="104"/>
    </row>
    <row r="235" spans="1:4">
      <c r="A235" s="18" t="s">
        <v>185</v>
      </c>
    </row>
    <row r="237" spans="1:4" ht="26.25" customHeight="1">
      <c r="A237" s="105" t="s">
        <v>186</v>
      </c>
      <c r="B237" s="102" t="s">
        <v>9</v>
      </c>
      <c r="C237" s="25" t="s">
        <v>187</v>
      </c>
      <c r="D237" s="25" t="s">
        <v>188</v>
      </c>
    </row>
    <row r="238" spans="1:4">
      <c r="A238" s="106" t="s">
        <v>189</v>
      </c>
      <c r="B238" s="107"/>
      <c r="C238" s="59"/>
      <c r="D238" s="59">
        <v>0</v>
      </c>
    </row>
    <row r="239" spans="1:4" ht="12.75" customHeight="1">
      <c r="A239" s="35" t="s">
        <v>190</v>
      </c>
      <c r="B239" s="37">
        <v>14821131.619999999</v>
      </c>
      <c r="C239" s="37">
        <v>13.8218</v>
      </c>
      <c r="D239" s="34"/>
    </row>
    <row r="240" spans="1:4" ht="12.75" customHeight="1">
      <c r="A240" s="35" t="s">
        <v>191</v>
      </c>
      <c r="B240" s="37">
        <v>2748132.34</v>
      </c>
      <c r="C240" s="37">
        <v>2.5628000000000002</v>
      </c>
      <c r="D240" s="34"/>
    </row>
    <row r="241" spans="1:4" ht="12.75" customHeight="1">
      <c r="A241" s="35" t="s">
        <v>192</v>
      </c>
      <c r="B241" s="37">
        <v>24152587.879999999</v>
      </c>
      <c r="C241" s="37">
        <v>22.524100000000001</v>
      </c>
      <c r="D241" s="34"/>
    </row>
    <row r="242" spans="1:4" ht="12.75" customHeight="1">
      <c r="A242" s="35" t="s">
        <v>193</v>
      </c>
      <c r="B242" s="37">
        <v>836815.7</v>
      </c>
      <c r="C242" s="37">
        <v>0.78039999999999998</v>
      </c>
      <c r="D242" s="34"/>
    </row>
    <row r="243" spans="1:4" ht="12.75" customHeight="1">
      <c r="A243" s="35" t="s">
        <v>194</v>
      </c>
      <c r="B243" s="37">
        <v>8478126.4199999999</v>
      </c>
      <c r="C243" s="37">
        <v>7.9065000000000003</v>
      </c>
      <c r="D243" s="34"/>
    </row>
    <row r="244" spans="1:4" ht="12.75" customHeight="1">
      <c r="A244" s="35" t="s">
        <v>195</v>
      </c>
      <c r="B244" s="37">
        <v>7266.54</v>
      </c>
      <c r="C244" s="37">
        <v>6.7999999999999996E-3</v>
      </c>
      <c r="D244" s="34"/>
    </row>
    <row r="245" spans="1:4" ht="12.75" customHeight="1">
      <c r="A245" s="35" t="s">
        <v>196</v>
      </c>
      <c r="B245" s="37">
        <v>10051138.609999999</v>
      </c>
      <c r="C245" s="37">
        <v>9.3734000000000002</v>
      </c>
      <c r="D245" s="34"/>
    </row>
    <row r="246" spans="1:4" ht="12.75" customHeight="1">
      <c r="A246" s="35" t="s">
        <v>197</v>
      </c>
      <c r="B246" s="37">
        <v>1463895.16</v>
      </c>
      <c r="C246" s="37">
        <v>1.3652</v>
      </c>
      <c r="D246" s="34"/>
    </row>
    <row r="247" spans="1:4" ht="12.75" customHeight="1">
      <c r="A247" s="35" t="s">
        <v>198</v>
      </c>
      <c r="B247" s="37">
        <v>590440.68999999994</v>
      </c>
      <c r="C247" s="37">
        <v>0.55059999999999998</v>
      </c>
      <c r="D247" s="34"/>
    </row>
    <row r="248" spans="1:4" ht="12.75" customHeight="1">
      <c r="A248" s="35" t="s">
        <v>199</v>
      </c>
      <c r="B248" s="37">
        <v>1382595.7</v>
      </c>
      <c r="C248" s="37">
        <v>1.2894000000000001</v>
      </c>
      <c r="D248" s="34"/>
    </row>
    <row r="249" spans="1:4" ht="12.75" customHeight="1">
      <c r="A249" s="35" t="s">
        <v>200</v>
      </c>
      <c r="B249" s="37">
        <v>157292.07999999999</v>
      </c>
      <c r="C249" s="37">
        <v>0.1467</v>
      </c>
      <c r="D249" s="34"/>
    </row>
    <row r="250" spans="1:4" ht="12.75" customHeight="1">
      <c r="A250" s="35" t="s">
        <v>201</v>
      </c>
      <c r="B250" s="37">
        <v>2220700.42</v>
      </c>
      <c r="C250" s="37">
        <v>2.0710000000000002</v>
      </c>
      <c r="D250" s="34"/>
    </row>
    <row r="251" spans="1:4" ht="12.75" customHeight="1">
      <c r="A251" s="35" t="s">
        <v>202</v>
      </c>
      <c r="B251" s="37">
        <v>12162462.560000001</v>
      </c>
      <c r="C251" s="37">
        <v>11.3424</v>
      </c>
      <c r="D251" s="34"/>
    </row>
    <row r="252" spans="1:4" ht="12.75" customHeight="1">
      <c r="A252" s="35" t="s">
        <v>203</v>
      </c>
      <c r="B252" s="37">
        <v>719178.63</v>
      </c>
      <c r="C252" s="37">
        <v>0.67069999999999996</v>
      </c>
      <c r="D252" s="34"/>
    </row>
    <row r="253" spans="1:4" ht="12.75" customHeight="1">
      <c r="A253" s="35" t="s">
        <v>204</v>
      </c>
      <c r="B253" s="37">
        <v>77343.789999999994</v>
      </c>
      <c r="C253" s="37">
        <v>7.2099999999999997E-2</v>
      </c>
      <c r="D253" s="34"/>
    </row>
    <row r="254" spans="1:4" ht="12.75" customHeight="1">
      <c r="A254" s="35" t="s">
        <v>205</v>
      </c>
      <c r="B254" s="37">
        <v>15481.25</v>
      </c>
      <c r="C254" s="37">
        <v>1.44E-2</v>
      </c>
      <c r="D254" s="34"/>
    </row>
    <row r="255" spans="1:4" ht="12.75" customHeight="1">
      <c r="A255" s="35" t="s">
        <v>206</v>
      </c>
      <c r="B255" s="37">
        <v>282320.51</v>
      </c>
      <c r="C255" s="37">
        <v>0.26329999999999998</v>
      </c>
      <c r="D255" s="34"/>
    </row>
    <row r="256" spans="1:4" ht="12.75" customHeight="1">
      <c r="A256" s="35" t="s">
        <v>207</v>
      </c>
      <c r="B256" s="37">
        <v>504047.54</v>
      </c>
      <c r="C256" s="37">
        <v>0.47010000000000002</v>
      </c>
      <c r="D256" s="34"/>
    </row>
    <row r="257" spans="1:4" ht="12.75" customHeight="1">
      <c r="A257" s="35" t="s">
        <v>208</v>
      </c>
      <c r="B257" s="37">
        <v>86718.36</v>
      </c>
      <c r="C257" s="37">
        <v>8.09E-2</v>
      </c>
      <c r="D257" s="34"/>
    </row>
    <row r="258" spans="1:4" ht="12.75" customHeight="1">
      <c r="A258" s="35" t="s">
        <v>209</v>
      </c>
      <c r="B258" s="37">
        <v>74778.570000000007</v>
      </c>
      <c r="C258" s="37">
        <v>6.9699999999999998E-2</v>
      </c>
      <c r="D258" s="34"/>
    </row>
    <row r="259" spans="1:4" ht="12.75" customHeight="1">
      <c r="A259" s="35" t="s">
        <v>210</v>
      </c>
      <c r="B259" s="37">
        <v>986</v>
      </c>
      <c r="C259" s="37">
        <v>8.9999999999999998E-4</v>
      </c>
      <c r="D259" s="34"/>
    </row>
    <row r="260" spans="1:4" ht="12.75" customHeight="1">
      <c r="A260" s="44" t="s">
        <v>211</v>
      </c>
      <c r="B260" s="99">
        <v>500</v>
      </c>
      <c r="C260" s="99">
        <v>5.0000000000000001E-4</v>
      </c>
      <c r="D260" s="39"/>
    </row>
    <row r="261" spans="1:4" ht="12.75" customHeight="1">
      <c r="A261" s="108" t="s">
        <v>212</v>
      </c>
      <c r="B261" s="107">
        <v>1000</v>
      </c>
      <c r="C261" s="107">
        <v>8.9999999999999998E-4</v>
      </c>
      <c r="D261" s="59"/>
    </row>
    <row r="262" spans="1:4" ht="12.75" customHeight="1">
      <c r="A262" s="35" t="s">
        <v>213</v>
      </c>
      <c r="B262" s="37">
        <v>31222.74</v>
      </c>
      <c r="C262" s="37">
        <v>2.9100000000000001E-2</v>
      </c>
      <c r="D262" s="34"/>
    </row>
    <row r="263" spans="1:4" ht="12.75" customHeight="1">
      <c r="A263" s="35" t="s">
        <v>214</v>
      </c>
      <c r="B263" s="37">
        <v>12242.52</v>
      </c>
      <c r="C263" s="37">
        <v>1.14E-2</v>
      </c>
      <c r="D263" s="34"/>
    </row>
    <row r="264" spans="1:4" ht="12.75" customHeight="1">
      <c r="A264" s="35" t="s">
        <v>215</v>
      </c>
      <c r="B264" s="37">
        <v>96580.05</v>
      </c>
      <c r="C264" s="37">
        <v>9.01E-2</v>
      </c>
      <c r="D264" s="34"/>
    </row>
    <row r="265" spans="1:4" ht="12.75" customHeight="1">
      <c r="A265" s="35" t="s">
        <v>216</v>
      </c>
      <c r="B265" s="37">
        <v>6493.86</v>
      </c>
      <c r="C265" s="37">
        <v>6.1000000000000004E-3</v>
      </c>
      <c r="D265" s="34"/>
    </row>
    <row r="266" spans="1:4" ht="12.75" customHeight="1">
      <c r="A266" s="35" t="s">
        <v>217</v>
      </c>
      <c r="B266" s="37">
        <v>119787.43</v>
      </c>
      <c r="C266" s="37">
        <v>0.11169999999999999</v>
      </c>
      <c r="D266" s="34"/>
    </row>
    <row r="267" spans="1:4" ht="12.75" customHeight="1">
      <c r="A267" s="35" t="s">
        <v>218</v>
      </c>
      <c r="B267" s="37">
        <v>286933.21000000002</v>
      </c>
      <c r="C267" s="37">
        <v>0.2676</v>
      </c>
      <c r="D267" s="34"/>
    </row>
    <row r="268" spans="1:4" ht="12.75" customHeight="1">
      <c r="A268" s="35" t="s">
        <v>219</v>
      </c>
      <c r="B268" s="37">
        <v>60380.98</v>
      </c>
      <c r="C268" s="37">
        <v>5.6300000000000003E-2</v>
      </c>
      <c r="D268" s="34"/>
    </row>
    <row r="269" spans="1:4" ht="12.75" customHeight="1">
      <c r="A269" s="35" t="s">
        <v>220</v>
      </c>
      <c r="B269" s="37">
        <v>283838.06</v>
      </c>
      <c r="C269" s="37">
        <v>0.26469999999999999</v>
      </c>
      <c r="D269" s="34"/>
    </row>
    <row r="270" spans="1:4" ht="12.75" customHeight="1">
      <c r="A270" s="35" t="s">
        <v>221</v>
      </c>
      <c r="B270" s="37">
        <v>279672.33</v>
      </c>
      <c r="C270" s="37">
        <v>0.26079999999999998</v>
      </c>
      <c r="D270" s="34"/>
    </row>
    <row r="271" spans="1:4" ht="12.75" customHeight="1">
      <c r="A271" s="35" t="s">
        <v>222</v>
      </c>
      <c r="B271" s="37">
        <v>2318.8200000000002</v>
      </c>
      <c r="C271" s="37">
        <v>2.2000000000000001E-3</v>
      </c>
      <c r="D271" s="34"/>
    </row>
    <row r="272" spans="1:4" ht="12.75" customHeight="1">
      <c r="A272" s="35" t="s">
        <v>223</v>
      </c>
      <c r="B272" s="37">
        <v>37561.15</v>
      </c>
      <c r="C272" s="37">
        <v>3.5000000000000003E-2</v>
      </c>
      <c r="D272" s="34"/>
    </row>
    <row r="273" spans="1:4" ht="12.75" customHeight="1">
      <c r="A273" s="35" t="s">
        <v>224</v>
      </c>
      <c r="B273" s="37">
        <v>148219.41</v>
      </c>
      <c r="C273" s="37">
        <v>0.13819999999999999</v>
      </c>
      <c r="D273" s="34"/>
    </row>
    <row r="274" spans="1:4" ht="12.75" customHeight="1">
      <c r="A274" s="35" t="s">
        <v>225</v>
      </c>
      <c r="B274" s="37">
        <v>57582.59</v>
      </c>
      <c r="C274" s="37">
        <v>5.3699999999999998E-2</v>
      </c>
      <c r="D274" s="34"/>
    </row>
    <row r="275" spans="1:4" ht="12.75" customHeight="1">
      <c r="A275" s="35" t="s">
        <v>226</v>
      </c>
      <c r="B275" s="37">
        <v>5688.8</v>
      </c>
      <c r="C275" s="37">
        <v>5.3E-3</v>
      </c>
      <c r="D275" s="34"/>
    </row>
    <row r="276" spans="1:4" ht="12.75" customHeight="1">
      <c r="A276" s="35" t="s">
        <v>227</v>
      </c>
      <c r="B276" s="37">
        <v>79396.28</v>
      </c>
      <c r="C276" s="37">
        <v>7.3999999999999996E-2</v>
      </c>
      <c r="D276" s="34"/>
    </row>
    <row r="277" spans="1:4" ht="12.75" customHeight="1">
      <c r="A277" s="35" t="s">
        <v>228</v>
      </c>
      <c r="B277" s="37">
        <v>7019.18</v>
      </c>
      <c r="C277" s="37">
        <v>6.4999999999999997E-3</v>
      </c>
      <c r="D277" s="34"/>
    </row>
    <row r="278" spans="1:4" ht="12.75" customHeight="1">
      <c r="A278" s="35" t="s">
        <v>229</v>
      </c>
      <c r="B278" s="37">
        <v>355849.73</v>
      </c>
      <c r="C278" s="37">
        <v>0.33189999999999997</v>
      </c>
      <c r="D278" s="34"/>
    </row>
    <row r="279" spans="1:4" ht="12.75" customHeight="1">
      <c r="A279" s="35" t="s">
        <v>230</v>
      </c>
      <c r="B279" s="37">
        <v>27514.5</v>
      </c>
      <c r="C279" s="37">
        <v>2.5700000000000001E-2</v>
      </c>
      <c r="D279" s="34"/>
    </row>
    <row r="280" spans="1:4" ht="12.75" customHeight="1">
      <c r="A280" s="35" t="s">
        <v>231</v>
      </c>
      <c r="B280" s="37">
        <v>68441.320000000007</v>
      </c>
      <c r="C280" s="37">
        <v>6.3799999999999996E-2</v>
      </c>
      <c r="D280" s="34"/>
    </row>
    <row r="281" spans="1:4" ht="12.75" customHeight="1">
      <c r="A281" s="35" t="s">
        <v>232</v>
      </c>
      <c r="B281" s="37">
        <v>12750.3</v>
      </c>
      <c r="C281" s="37">
        <v>1.1900000000000001E-2</v>
      </c>
      <c r="D281" s="34"/>
    </row>
    <row r="282" spans="1:4" ht="12.75" customHeight="1">
      <c r="A282" s="35" t="s">
        <v>233</v>
      </c>
      <c r="B282" s="37">
        <v>538248.94999999995</v>
      </c>
      <c r="C282" s="37">
        <v>0.502</v>
      </c>
      <c r="D282" s="34"/>
    </row>
    <row r="283" spans="1:4" ht="12.75" customHeight="1">
      <c r="A283" s="35" t="s">
        <v>234</v>
      </c>
      <c r="B283" s="37">
        <v>116306.5</v>
      </c>
      <c r="C283" s="37">
        <v>0.1085</v>
      </c>
      <c r="D283" s="34"/>
    </row>
    <row r="284" spans="1:4" ht="12.75" customHeight="1">
      <c r="A284" s="35" t="s">
        <v>235</v>
      </c>
      <c r="B284" s="37">
        <v>1650</v>
      </c>
      <c r="C284" s="37">
        <v>1.5E-3</v>
      </c>
      <c r="D284" s="34"/>
    </row>
    <row r="285" spans="1:4" ht="12.75" customHeight="1">
      <c r="A285" s="35" t="s">
        <v>236</v>
      </c>
      <c r="B285" s="37">
        <v>70420.02</v>
      </c>
      <c r="C285" s="37">
        <v>6.5699999999999995E-2</v>
      </c>
      <c r="D285" s="34"/>
    </row>
    <row r="286" spans="1:4" ht="12.75" customHeight="1">
      <c r="A286" s="35" t="s">
        <v>237</v>
      </c>
      <c r="B286" s="37">
        <v>15345.28</v>
      </c>
      <c r="C286" s="37">
        <v>1.43E-2</v>
      </c>
      <c r="D286" s="34"/>
    </row>
    <row r="287" spans="1:4" ht="12.75" customHeight="1">
      <c r="A287" s="35" t="s">
        <v>238</v>
      </c>
      <c r="B287" s="37">
        <v>1099427</v>
      </c>
      <c r="C287" s="37">
        <v>1.0253000000000001</v>
      </c>
      <c r="D287" s="34"/>
    </row>
    <row r="288" spans="1:4" ht="12.75" customHeight="1">
      <c r="A288" s="35" t="s">
        <v>239</v>
      </c>
      <c r="B288" s="37">
        <v>5434.48</v>
      </c>
      <c r="C288" s="37">
        <v>5.1000000000000004E-3</v>
      </c>
      <c r="D288" s="34"/>
    </row>
    <row r="289" spans="1:4" ht="12.75" customHeight="1">
      <c r="A289" s="35" t="s">
        <v>240</v>
      </c>
      <c r="B289" s="37">
        <v>213781.83</v>
      </c>
      <c r="C289" s="37">
        <v>0.19939999999999999</v>
      </c>
      <c r="D289" s="34"/>
    </row>
    <row r="290" spans="1:4" ht="12.75" customHeight="1">
      <c r="A290" s="35" t="s">
        <v>241</v>
      </c>
      <c r="B290" s="37">
        <v>800</v>
      </c>
      <c r="C290" s="37">
        <v>6.9999999999999999E-4</v>
      </c>
      <c r="D290" s="34"/>
    </row>
    <row r="291" spans="1:4" ht="12.75" customHeight="1">
      <c r="A291" s="35" t="s">
        <v>242</v>
      </c>
      <c r="B291" s="37">
        <v>1383196.18</v>
      </c>
      <c r="C291" s="37">
        <v>1.2899</v>
      </c>
      <c r="D291" s="34"/>
    </row>
    <row r="292" spans="1:4" ht="12.75" customHeight="1">
      <c r="A292" s="35" t="s">
        <v>243</v>
      </c>
      <c r="B292" s="37">
        <v>3858.27</v>
      </c>
      <c r="C292" s="37">
        <v>3.5999999999999999E-3</v>
      </c>
      <c r="D292" s="34"/>
    </row>
    <row r="293" spans="1:4" ht="12.75" customHeight="1">
      <c r="A293" s="35" t="s">
        <v>244</v>
      </c>
      <c r="B293" s="37">
        <v>9800</v>
      </c>
      <c r="C293" s="37">
        <v>9.1000000000000004E-3</v>
      </c>
      <c r="D293" s="34"/>
    </row>
    <row r="294" spans="1:4" ht="12.75" customHeight="1">
      <c r="A294" s="35" t="s">
        <v>245</v>
      </c>
      <c r="B294" s="37">
        <v>1300</v>
      </c>
      <c r="C294" s="37">
        <v>1.1999999999999999E-3</v>
      </c>
      <c r="D294" s="34"/>
    </row>
    <row r="295" spans="1:4" ht="12.75" customHeight="1">
      <c r="A295" s="35" t="s">
        <v>246</v>
      </c>
      <c r="B295" s="37">
        <v>319803</v>
      </c>
      <c r="C295" s="37">
        <v>0.29820000000000002</v>
      </c>
      <c r="D295" s="34"/>
    </row>
    <row r="296" spans="1:4" ht="12.75" customHeight="1">
      <c r="A296" s="35" t="s">
        <v>247</v>
      </c>
      <c r="B296" s="37">
        <v>4872</v>
      </c>
      <c r="C296" s="37">
        <v>4.4999999999999997E-3</v>
      </c>
      <c r="D296" s="34"/>
    </row>
    <row r="297" spans="1:4" ht="12.75" customHeight="1">
      <c r="A297" s="35" t="s">
        <v>248</v>
      </c>
      <c r="B297" s="37">
        <v>390400</v>
      </c>
      <c r="C297" s="37">
        <v>0.36409999999999998</v>
      </c>
      <c r="D297" s="34"/>
    </row>
    <row r="298" spans="1:4" ht="12.75" customHeight="1">
      <c r="A298" s="35" t="s">
        <v>249</v>
      </c>
      <c r="B298" s="37">
        <v>127479.56</v>
      </c>
      <c r="C298" s="37">
        <v>0.11890000000000001</v>
      </c>
      <c r="D298" s="34"/>
    </row>
    <row r="299" spans="1:4" ht="12.75" customHeight="1">
      <c r="A299" s="35" t="s">
        <v>250</v>
      </c>
      <c r="B299" s="37">
        <v>186507.87</v>
      </c>
      <c r="C299" s="37">
        <v>0.1739</v>
      </c>
      <c r="D299" s="34"/>
    </row>
    <row r="300" spans="1:4" ht="12.75" customHeight="1">
      <c r="A300" s="35" t="s">
        <v>251</v>
      </c>
      <c r="B300" s="37">
        <v>2907714.13</v>
      </c>
      <c r="C300" s="37">
        <v>2.7117</v>
      </c>
      <c r="D300" s="34"/>
    </row>
    <row r="301" spans="1:4" ht="12.75" customHeight="1">
      <c r="A301" s="35" t="s">
        <v>252</v>
      </c>
      <c r="B301" s="37">
        <v>506999.87</v>
      </c>
      <c r="C301" s="37">
        <v>0.4728</v>
      </c>
      <c r="D301" s="34"/>
    </row>
    <row r="302" spans="1:4" ht="12.75" customHeight="1">
      <c r="A302" s="35" t="s">
        <v>253</v>
      </c>
      <c r="B302" s="37">
        <v>4850.26</v>
      </c>
      <c r="C302" s="37">
        <v>4.4999999999999997E-3</v>
      </c>
      <c r="D302" s="34"/>
    </row>
    <row r="303" spans="1:4" ht="12.75" customHeight="1">
      <c r="A303" s="35" t="s">
        <v>254</v>
      </c>
      <c r="B303" s="37">
        <v>562932.23</v>
      </c>
      <c r="C303" s="37">
        <v>0.52500000000000002</v>
      </c>
      <c r="D303" s="34"/>
    </row>
    <row r="304" spans="1:4" ht="12.75" customHeight="1">
      <c r="A304" s="35" t="s">
        <v>255</v>
      </c>
      <c r="B304" s="37">
        <v>3640292.62</v>
      </c>
      <c r="C304" s="37">
        <v>3.3948</v>
      </c>
      <c r="D304" s="34"/>
    </row>
    <row r="305" spans="1:4" ht="12.75" customHeight="1">
      <c r="A305" s="35" t="s">
        <v>256</v>
      </c>
      <c r="B305" s="37">
        <v>150407.82999999999</v>
      </c>
      <c r="C305" s="37">
        <v>0.14030000000000001</v>
      </c>
      <c r="D305" s="34"/>
    </row>
    <row r="306" spans="1:4" ht="12.75" customHeight="1">
      <c r="A306" s="35" t="s">
        <v>257</v>
      </c>
      <c r="B306" s="37">
        <v>246539.27</v>
      </c>
      <c r="C306" s="37">
        <v>0.22989999999999999</v>
      </c>
      <c r="D306" s="34"/>
    </row>
    <row r="307" spans="1:4" ht="12.75" customHeight="1">
      <c r="A307" s="35" t="s">
        <v>258</v>
      </c>
      <c r="B307" s="37">
        <v>51662.28</v>
      </c>
      <c r="C307" s="37">
        <v>4.82E-2</v>
      </c>
      <c r="D307" s="34"/>
    </row>
    <row r="308" spans="1:4" ht="12.75" customHeight="1">
      <c r="A308" s="35" t="s">
        <v>259</v>
      </c>
      <c r="B308" s="37">
        <v>2352214.5099999998</v>
      </c>
      <c r="C308" s="37">
        <v>2.1936</v>
      </c>
      <c r="D308" s="34"/>
    </row>
    <row r="309" spans="1:4" ht="12.75" customHeight="1">
      <c r="A309" s="35" t="s">
        <v>260</v>
      </c>
      <c r="B309" s="37">
        <v>1244902.47</v>
      </c>
      <c r="C309" s="37">
        <v>1.161</v>
      </c>
      <c r="D309" s="34"/>
    </row>
    <row r="310" spans="1:4" ht="12.75" customHeight="1">
      <c r="A310" s="35" t="s">
        <v>261</v>
      </c>
      <c r="B310" s="37">
        <v>215387.19</v>
      </c>
      <c r="C310" s="37">
        <v>0.2009</v>
      </c>
      <c r="D310" s="34"/>
    </row>
    <row r="311" spans="1:4" ht="12.75" customHeight="1">
      <c r="A311" s="35" t="s">
        <v>262</v>
      </c>
      <c r="B311" s="37">
        <v>47345.72</v>
      </c>
      <c r="C311" s="37">
        <v>4.4200000000000003E-2</v>
      </c>
      <c r="D311" s="34"/>
    </row>
    <row r="312" spans="1:4" ht="12.75" customHeight="1">
      <c r="A312" s="35" t="s">
        <v>263</v>
      </c>
      <c r="B312" s="37">
        <v>8484</v>
      </c>
      <c r="C312" s="37">
        <v>7.9000000000000008E-3</v>
      </c>
      <c r="D312" s="34"/>
    </row>
    <row r="313" spans="1:4" ht="12.75" customHeight="1">
      <c r="A313" s="35" t="s">
        <v>264</v>
      </c>
      <c r="B313" s="37">
        <v>41973.51</v>
      </c>
      <c r="C313" s="37">
        <v>3.9100000000000003E-2</v>
      </c>
      <c r="D313" s="34"/>
    </row>
    <row r="314" spans="1:4" ht="12.75" customHeight="1">
      <c r="A314" s="35" t="s">
        <v>265</v>
      </c>
      <c r="B314" s="37">
        <v>15828</v>
      </c>
      <c r="C314" s="37">
        <v>1.4800000000000001E-2</v>
      </c>
      <c r="D314" s="34"/>
    </row>
    <row r="315" spans="1:4" ht="12.75" customHeight="1">
      <c r="A315" s="35" t="s">
        <v>266</v>
      </c>
      <c r="B315" s="37">
        <v>4865</v>
      </c>
      <c r="C315" s="37">
        <v>4.4999999999999997E-3</v>
      </c>
      <c r="D315" s="34"/>
    </row>
    <row r="316" spans="1:4" ht="12.75" customHeight="1">
      <c r="A316" s="35" t="s">
        <v>267</v>
      </c>
      <c r="B316" s="37">
        <v>97514.87</v>
      </c>
      <c r="C316" s="37">
        <v>9.0899999999999995E-2</v>
      </c>
      <c r="D316" s="34"/>
    </row>
    <row r="317" spans="1:4" ht="12.75" customHeight="1">
      <c r="A317" s="35" t="s">
        <v>268</v>
      </c>
      <c r="B317" s="37">
        <v>5250</v>
      </c>
      <c r="C317" s="37">
        <v>4.8999999999999998E-3</v>
      </c>
      <c r="D317" s="34"/>
    </row>
    <row r="318" spans="1:4" ht="12.75" customHeight="1">
      <c r="A318" s="35" t="s">
        <v>269</v>
      </c>
      <c r="B318" s="37">
        <v>19211.419999999998</v>
      </c>
      <c r="C318" s="37">
        <v>1.7899999999999999E-2</v>
      </c>
      <c r="D318" s="34"/>
    </row>
    <row r="319" spans="1:4" ht="12.75" customHeight="1">
      <c r="A319" s="35" t="s">
        <v>270</v>
      </c>
      <c r="B319" s="37">
        <v>86688.56</v>
      </c>
      <c r="C319" s="37">
        <v>8.0799999999999997E-2</v>
      </c>
      <c r="D319" s="34"/>
    </row>
    <row r="320" spans="1:4" ht="12.75" customHeight="1">
      <c r="A320" s="35" t="s">
        <v>271</v>
      </c>
      <c r="B320" s="37">
        <v>27442.6</v>
      </c>
      <c r="C320" s="37">
        <v>2.5600000000000001E-2</v>
      </c>
      <c r="D320" s="34"/>
    </row>
    <row r="321" spans="1:4" ht="12.75" customHeight="1">
      <c r="A321" s="35" t="s">
        <v>272</v>
      </c>
      <c r="B321" s="37">
        <v>14882.76</v>
      </c>
      <c r="C321" s="37">
        <v>1.3899999999999999E-2</v>
      </c>
      <c r="D321" s="34"/>
    </row>
    <row r="322" spans="1:4" ht="12.75" customHeight="1">
      <c r="A322" s="35" t="s">
        <v>273</v>
      </c>
      <c r="B322" s="37">
        <v>2000</v>
      </c>
      <c r="C322" s="37">
        <v>1.9E-3</v>
      </c>
      <c r="D322" s="34"/>
    </row>
    <row r="323" spans="1:4" ht="12.75" customHeight="1">
      <c r="A323" s="35" t="s">
        <v>274</v>
      </c>
      <c r="B323" s="37">
        <v>639261.59</v>
      </c>
      <c r="C323" s="37">
        <v>0.59619999999999995</v>
      </c>
      <c r="D323" s="34"/>
    </row>
    <row r="324" spans="1:4" ht="12.75" customHeight="1">
      <c r="A324" s="35" t="s">
        <v>275</v>
      </c>
      <c r="B324" s="37">
        <v>1402607.93</v>
      </c>
      <c r="C324" s="37">
        <v>1.3080000000000001</v>
      </c>
      <c r="D324" s="34"/>
    </row>
    <row r="325" spans="1:4" ht="12.75" customHeight="1">
      <c r="A325" s="35" t="s">
        <v>276</v>
      </c>
      <c r="B325" s="37">
        <v>1200002.3799999999</v>
      </c>
      <c r="C325" s="37">
        <v>1.1191</v>
      </c>
      <c r="D325" s="34"/>
    </row>
    <row r="326" spans="1:4" ht="12.75" customHeight="1">
      <c r="A326" s="35" t="s">
        <v>277</v>
      </c>
      <c r="B326" s="37">
        <v>6380.48</v>
      </c>
      <c r="C326" s="37">
        <v>6.0000000000000001E-3</v>
      </c>
      <c r="D326" s="34"/>
    </row>
    <row r="327" spans="1:4" ht="12.75" customHeight="1">
      <c r="A327" s="35" t="s">
        <v>278</v>
      </c>
      <c r="B327" s="37">
        <v>283170.46000000002</v>
      </c>
      <c r="C327" s="37">
        <v>0.2641</v>
      </c>
      <c r="D327" s="34"/>
    </row>
    <row r="328" spans="1:4" ht="12.75" customHeight="1">
      <c r="A328" s="35" t="s">
        <v>279</v>
      </c>
      <c r="B328" s="37">
        <v>1645813.47</v>
      </c>
      <c r="C328" s="37">
        <v>1.5347999999999999</v>
      </c>
      <c r="D328" s="34"/>
    </row>
    <row r="329" spans="1:4" ht="12.75" customHeight="1">
      <c r="A329" s="35" t="s">
        <v>280</v>
      </c>
      <c r="B329" s="37">
        <v>252644.08</v>
      </c>
      <c r="C329" s="37">
        <v>0.2356</v>
      </c>
      <c r="D329" s="34"/>
    </row>
    <row r="330" spans="1:4" ht="12.75" customHeight="1">
      <c r="A330" s="44" t="s">
        <v>281</v>
      </c>
      <c r="B330" s="99">
        <v>169604.39</v>
      </c>
      <c r="C330" s="99">
        <v>0.15820000000000001</v>
      </c>
      <c r="D330" s="39"/>
    </row>
    <row r="331" spans="1:4" ht="12.75" customHeight="1">
      <c r="A331" s="108" t="s">
        <v>282</v>
      </c>
      <c r="B331" s="107">
        <v>9040.5300000000007</v>
      </c>
      <c r="C331" s="107">
        <v>8.3999999999999995E-3</v>
      </c>
      <c r="D331" s="59"/>
    </row>
    <row r="332" spans="1:4" ht="12.75" customHeight="1">
      <c r="A332" s="35" t="s">
        <v>283</v>
      </c>
      <c r="B332" s="37">
        <v>48287.77</v>
      </c>
      <c r="C332" s="37">
        <v>4.4999999999999998E-2</v>
      </c>
      <c r="D332" s="34"/>
    </row>
    <row r="333" spans="1:4" ht="12.75" customHeight="1">
      <c r="A333" s="35" t="s">
        <v>284</v>
      </c>
      <c r="B333" s="37">
        <v>15989.37</v>
      </c>
      <c r="C333" s="37">
        <v>1.49E-2</v>
      </c>
      <c r="D333" s="34"/>
    </row>
    <row r="334" spans="1:4" ht="12.75" customHeight="1">
      <c r="A334" s="35" t="s">
        <v>285</v>
      </c>
      <c r="B334" s="37">
        <v>48977.96</v>
      </c>
      <c r="C334" s="37">
        <v>4.5699999999999998E-2</v>
      </c>
      <c r="D334" s="34"/>
    </row>
    <row r="335" spans="1:4" ht="12.75" customHeight="1">
      <c r="A335" s="35" t="s">
        <v>286</v>
      </c>
      <c r="B335" s="37">
        <v>10853.09</v>
      </c>
      <c r="C335" s="37">
        <v>1.01E-2</v>
      </c>
      <c r="D335" s="34"/>
    </row>
    <row r="336" spans="1:4" ht="12.75" customHeight="1">
      <c r="A336" s="35" t="s">
        <v>287</v>
      </c>
      <c r="B336" s="37">
        <v>116468.29</v>
      </c>
      <c r="C336" s="37">
        <v>0.1086</v>
      </c>
      <c r="D336" s="34"/>
    </row>
    <row r="337" spans="1:6" ht="12.75" customHeight="1">
      <c r="A337" s="35" t="s">
        <v>288</v>
      </c>
      <c r="B337" s="37">
        <v>22762.17</v>
      </c>
      <c r="C337" s="37">
        <v>2.12E-2</v>
      </c>
      <c r="D337" s="34"/>
    </row>
    <row r="338" spans="1:6" ht="12.75" customHeight="1">
      <c r="A338" s="35" t="s">
        <v>289</v>
      </c>
      <c r="B338" s="37">
        <v>666377.09</v>
      </c>
      <c r="C338" s="37">
        <v>0.62139999999999995</v>
      </c>
      <c r="D338" s="34"/>
    </row>
    <row r="339" spans="1:6" ht="12.75" customHeight="1">
      <c r="A339" s="35" t="s">
        <v>290</v>
      </c>
      <c r="B339" s="37">
        <v>50900.14</v>
      </c>
      <c r="C339" s="37">
        <v>4.7500000000000001E-2</v>
      </c>
      <c r="D339" s="34"/>
    </row>
    <row r="340" spans="1:6" ht="12.75" customHeight="1">
      <c r="A340" s="35" t="s">
        <v>291</v>
      </c>
      <c r="B340" s="37">
        <v>115738.34</v>
      </c>
      <c r="C340" s="37">
        <v>0.1079</v>
      </c>
      <c r="D340" s="34"/>
    </row>
    <row r="341" spans="1:6" ht="12.75" customHeight="1">
      <c r="A341" s="35" t="s">
        <v>292</v>
      </c>
      <c r="B341" s="37">
        <v>446129.53</v>
      </c>
      <c r="C341" s="37">
        <v>0.41599999999999998</v>
      </c>
      <c r="D341" s="34"/>
    </row>
    <row r="342" spans="1:6" ht="12.75" customHeight="1">
      <c r="A342" s="35" t="s">
        <v>293</v>
      </c>
      <c r="B342" s="37">
        <v>199134.01</v>
      </c>
      <c r="C342" s="37">
        <v>0.1857</v>
      </c>
      <c r="D342" s="34"/>
    </row>
    <row r="343" spans="1:6" ht="12.75" customHeight="1">
      <c r="A343" s="35" t="s">
        <v>294</v>
      </c>
      <c r="B343" s="37">
        <v>24370.35</v>
      </c>
      <c r="C343" s="37">
        <v>2.2700000000000001E-2</v>
      </c>
      <c r="D343" s="34"/>
    </row>
    <row r="344" spans="1:6" ht="12.75" customHeight="1">
      <c r="A344" s="35" t="s">
        <v>295</v>
      </c>
      <c r="B344" s="37">
        <v>28288.21</v>
      </c>
      <c r="C344" s="37">
        <v>2.64E-2</v>
      </c>
      <c r="D344" s="34"/>
    </row>
    <row r="345" spans="1:6" ht="12.75" customHeight="1">
      <c r="A345" s="35" t="s">
        <v>296</v>
      </c>
      <c r="B345" s="37">
        <v>268958.18</v>
      </c>
      <c r="C345" s="37">
        <v>0.25080000000000002</v>
      </c>
      <c r="D345" s="34"/>
    </row>
    <row r="346" spans="1:6" ht="12.75" customHeight="1">
      <c r="A346" s="35" t="s">
        <v>297</v>
      </c>
      <c r="B346" s="37">
        <v>3.06</v>
      </c>
      <c r="C346" s="37">
        <v>0</v>
      </c>
      <c r="D346" s="34"/>
    </row>
    <row r="347" spans="1:6" ht="15.75" customHeight="1">
      <c r="A347" s="82"/>
      <c r="B347" s="40">
        <f>SUM(B239:B346)</f>
        <v>107230216.54000005</v>
      </c>
      <c r="C347" s="109">
        <f>SUM(C239:C346)</f>
        <v>99.999899999999997</v>
      </c>
      <c r="D347" s="25"/>
    </row>
    <row r="348" spans="1:6" ht="9" customHeight="1"/>
    <row r="349" spans="1:6">
      <c r="A349" s="18" t="s">
        <v>298</v>
      </c>
    </row>
    <row r="351" spans="1:6" ht="28.5" customHeight="1">
      <c r="A351" s="71" t="s">
        <v>299</v>
      </c>
      <c r="B351" s="72" t="s">
        <v>54</v>
      </c>
      <c r="C351" s="98" t="s">
        <v>55</v>
      </c>
      <c r="D351" s="98" t="s">
        <v>300</v>
      </c>
      <c r="E351" s="110" t="s">
        <v>10</v>
      </c>
      <c r="F351" s="72" t="s">
        <v>143</v>
      </c>
    </row>
    <row r="352" spans="1:6" ht="14.1" customHeight="1">
      <c r="A352" s="83" t="s">
        <v>301</v>
      </c>
      <c r="B352" s="27"/>
      <c r="C352" s="27"/>
      <c r="D352" s="27">
        <v>0</v>
      </c>
      <c r="E352" s="27">
        <v>0</v>
      </c>
      <c r="F352" s="111">
        <v>0</v>
      </c>
    </row>
    <row r="353" spans="1:8" ht="14.1" customHeight="1">
      <c r="A353" s="35" t="s">
        <v>302</v>
      </c>
      <c r="B353" s="37">
        <v>16926050.260000002</v>
      </c>
      <c r="C353" s="37">
        <v>16926050.260000002</v>
      </c>
      <c r="D353" s="37">
        <v>0</v>
      </c>
      <c r="E353" s="112">
        <v>0</v>
      </c>
      <c r="F353" s="112">
        <v>0</v>
      </c>
    </row>
    <row r="354" spans="1:8" ht="14.1" customHeight="1">
      <c r="A354" s="35" t="s">
        <v>303</v>
      </c>
      <c r="B354" s="37">
        <v>-398279.2</v>
      </c>
      <c r="C354" s="37">
        <v>-398279.2</v>
      </c>
      <c r="D354" s="37">
        <f>-(B354-C354)</f>
        <v>0</v>
      </c>
      <c r="E354" s="112">
        <v>0</v>
      </c>
      <c r="F354" s="112">
        <v>0</v>
      </c>
    </row>
    <row r="355" spans="1:8" ht="14.1" customHeight="1">
      <c r="A355" s="35" t="s">
        <v>304</v>
      </c>
      <c r="B355" s="37">
        <v>596552.37</v>
      </c>
      <c r="C355" s="37">
        <v>100350</v>
      </c>
      <c r="D355" s="37">
        <f t="shared" ref="D355:D357" si="2">C355-B355</f>
        <v>-496202.37</v>
      </c>
      <c r="E355" s="112"/>
      <c r="F355" s="112"/>
    </row>
    <row r="356" spans="1:8" ht="14.1" customHeight="1">
      <c r="A356" s="35" t="s">
        <v>305</v>
      </c>
      <c r="B356" s="37">
        <v>840976.61</v>
      </c>
      <c r="C356" s="37">
        <v>840778.58</v>
      </c>
      <c r="D356" s="37">
        <f t="shared" si="2"/>
        <v>-198.03000000002794</v>
      </c>
      <c r="E356" s="112"/>
      <c r="F356" s="112"/>
    </row>
    <row r="357" spans="1:8" ht="14.1" customHeight="1">
      <c r="A357" s="35" t="s">
        <v>306</v>
      </c>
      <c r="B357" s="37">
        <v>0</v>
      </c>
      <c r="C357" s="37">
        <v>5097256.08</v>
      </c>
      <c r="D357" s="37">
        <f t="shared" si="2"/>
        <v>5097256.08</v>
      </c>
      <c r="E357" s="112">
        <v>0</v>
      </c>
      <c r="F357" s="112">
        <v>0</v>
      </c>
    </row>
    <row r="358" spans="1:8" ht="14.1" customHeight="1">
      <c r="A358" s="35" t="s">
        <v>307</v>
      </c>
      <c r="B358" s="37">
        <v>1053350.1100000001</v>
      </c>
      <c r="C358" s="37">
        <v>1053350.1100000001</v>
      </c>
      <c r="D358" s="37">
        <v>0</v>
      </c>
      <c r="E358" s="112">
        <v>0</v>
      </c>
      <c r="F358" s="112">
        <v>0</v>
      </c>
    </row>
    <row r="359" spans="1:8" ht="14.1" customHeight="1">
      <c r="A359" s="35" t="s">
        <v>308</v>
      </c>
      <c r="B359" s="37">
        <v>20997646.82</v>
      </c>
      <c r="C359" s="37">
        <v>20997646.82</v>
      </c>
      <c r="D359" s="37">
        <v>0</v>
      </c>
      <c r="E359" s="112">
        <v>0</v>
      </c>
      <c r="F359" s="112">
        <v>0</v>
      </c>
    </row>
    <row r="360" spans="1:8" ht="14.1" customHeight="1">
      <c r="A360" s="35" t="s">
        <v>309</v>
      </c>
      <c r="B360" s="37">
        <v>33598859.079999998</v>
      </c>
      <c r="C360" s="37">
        <v>33598859.079999998</v>
      </c>
      <c r="D360" s="37">
        <v>0</v>
      </c>
      <c r="E360" s="112">
        <v>0</v>
      </c>
      <c r="F360" s="112">
        <v>0</v>
      </c>
    </row>
    <row r="361" spans="1:8" ht="14.1" customHeight="1">
      <c r="A361" s="35" t="s">
        <v>310</v>
      </c>
      <c r="B361" s="37">
        <v>25365166.510000002</v>
      </c>
      <c r="C361" s="37">
        <v>25961718.879999999</v>
      </c>
      <c r="D361" s="37">
        <f>C361-B361</f>
        <v>596552.36999999732</v>
      </c>
      <c r="E361" s="112">
        <v>0</v>
      </c>
      <c r="F361" s="112">
        <v>0</v>
      </c>
    </row>
    <row r="362" spans="1:8" ht="14.1" customHeight="1">
      <c r="A362" s="35" t="s">
        <v>311</v>
      </c>
      <c r="B362" s="37">
        <v>9570000</v>
      </c>
      <c r="C362" s="37">
        <v>10410976.609999999</v>
      </c>
      <c r="D362" s="37">
        <f>C362-B362</f>
        <v>840976.6099999994</v>
      </c>
      <c r="E362" s="112">
        <v>0</v>
      </c>
      <c r="F362" s="112">
        <v>0</v>
      </c>
    </row>
    <row r="363" spans="1:8" ht="14.1" customHeight="1">
      <c r="A363" s="35" t="s">
        <v>312</v>
      </c>
      <c r="B363" s="37">
        <v>3068773.17</v>
      </c>
      <c r="C363" s="37">
        <v>3068773.17</v>
      </c>
      <c r="D363" s="37">
        <f>C363-B363</f>
        <v>0</v>
      </c>
      <c r="E363" s="112"/>
      <c r="F363" s="112"/>
    </row>
    <row r="364" spans="1:8" ht="13.5" customHeight="1">
      <c r="A364" s="44" t="s">
        <v>313</v>
      </c>
      <c r="B364" s="99">
        <v>52953948.969999999</v>
      </c>
      <c r="C364" s="99">
        <v>52953948.969999999</v>
      </c>
      <c r="D364" s="99">
        <f>C364-B364</f>
        <v>0</v>
      </c>
      <c r="E364" s="113">
        <v>0</v>
      </c>
      <c r="F364" s="113">
        <v>0</v>
      </c>
    </row>
    <row r="365" spans="1:8" ht="19.5" customHeight="1">
      <c r="A365" s="82"/>
      <c r="B365" s="40">
        <f>SUM(B353:B364)</f>
        <v>164573044.69999999</v>
      </c>
      <c r="C365" s="40">
        <f>SUM(C353:C364)</f>
        <v>170611429.35999998</v>
      </c>
      <c r="D365" s="40">
        <f>SUM(D353:D364)</f>
        <v>6038384.6599999964</v>
      </c>
      <c r="E365" s="114"/>
      <c r="F365" s="115"/>
      <c r="H365" s="63"/>
    </row>
    <row r="367" spans="1:8" ht="27" customHeight="1">
      <c r="A367" s="101" t="s">
        <v>314</v>
      </c>
      <c r="B367" s="102" t="s">
        <v>54</v>
      </c>
      <c r="C367" s="25" t="s">
        <v>55</v>
      </c>
      <c r="D367" s="25" t="s">
        <v>300</v>
      </c>
      <c r="E367" s="116" t="s">
        <v>143</v>
      </c>
    </row>
    <row r="368" spans="1:8" ht="14.1" customHeight="1">
      <c r="A368" s="83" t="s">
        <v>315</v>
      </c>
      <c r="B368" s="27"/>
      <c r="C368" s="37"/>
      <c r="D368" s="27"/>
      <c r="E368" s="27"/>
    </row>
    <row r="369" spans="1:5" ht="14.1" customHeight="1">
      <c r="A369" s="35" t="s">
        <v>316</v>
      </c>
      <c r="B369" s="37">
        <v>1224975.3999999999</v>
      </c>
      <c r="C369" s="37">
        <v>8125530.8099999996</v>
      </c>
      <c r="D369" s="37">
        <f>C369-B369</f>
        <v>6900555.4100000001</v>
      </c>
      <c r="E369" s="112">
        <v>0</v>
      </c>
    </row>
    <row r="370" spans="1:5" ht="14.1" customHeight="1">
      <c r="A370" s="35" t="s">
        <v>317</v>
      </c>
      <c r="B370" s="37">
        <v>9676508.0399999991</v>
      </c>
      <c r="C370" s="37">
        <v>9676508.0399999991</v>
      </c>
      <c r="D370" s="37">
        <f t="shared" ref="D370:D397" si="3">C370-B370</f>
        <v>0</v>
      </c>
      <c r="E370" s="112">
        <v>0</v>
      </c>
    </row>
    <row r="371" spans="1:5" ht="14.1" customHeight="1">
      <c r="A371" s="35" t="s">
        <v>318</v>
      </c>
      <c r="B371" s="37">
        <v>-2917150.1</v>
      </c>
      <c r="C371" s="37">
        <v>-2917150.1</v>
      </c>
      <c r="D371" s="37">
        <f t="shared" si="3"/>
        <v>0</v>
      </c>
      <c r="E371" s="112">
        <v>0</v>
      </c>
    </row>
    <row r="372" spans="1:5" ht="14.1" customHeight="1">
      <c r="A372" s="35" t="s">
        <v>319</v>
      </c>
      <c r="B372" s="37">
        <v>-2194315.7400000002</v>
      </c>
      <c r="C372" s="37">
        <v>-2194315.7400000002</v>
      </c>
      <c r="D372" s="37">
        <f t="shared" si="3"/>
        <v>0</v>
      </c>
      <c r="E372" s="112">
        <v>0</v>
      </c>
    </row>
    <row r="373" spans="1:5" ht="14.1" customHeight="1">
      <c r="A373" s="35" t="s">
        <v>320</v>
      </c>
      <c r="B373" s="37">
        <v>-2057568.62</v>
      </c>
      <c r="C373" s="37">
        <v>-2057568.62</v>
      </c>
      <c r="D373" s="37">
        <f t="shared" si="3"/>
        <v>0</v>
      </c>
      <c r="E373" s="112">
        <v>0</v>
      </c>
    </row>
    <row r="374" spans="1:5" ht="14.1" customHeight="1">
      <c r="A374" s="35" t="s">
        <v>321</v>
      </c>
      <c r="B374" s="37">
        <v>-3926931.38</v>
      </c>
      <c r="C374" s="37">
        <v>-3926931.38</v>
      </c>
      <c r="D374" s="37">
        <f t="shared" si="3"/>
        <v>0</v>
      </c>
      <c r="E374" s="112">
        <v>0</v>
      </c>
    </row>
    <row r="375" spans="1:5" ht="14.1" customHeight="1">
      <c r="A375" s="35" t="s">
        <v>322</v>
      </c>
      <c r="B375" s="37">
        <v>-19386802.93</v>
      </c>
      <c r="C375" s="37">
        <v>-19386802.93</v>
      </c>
      <c r="D375" s="37">
        <f t="shared" si="3"/>
        <v>0</v>
      </c>
      <c r="E375" s="112">
        <v>0</v>
      </c>
    </row>
    <row r="376" spans="1:5" ht="14.1" customHeight="1">
      <c r="A376" s="35" t="s">
        <v>323</v>
      </c>
      <c r="B376" s="37">
        <v>-26322462.670000002</v>
      </c>
      <c r="C376" s="37">
        <v>-26322462.670000002</v>
      </c>
      <c r="D376" s="37">
        <f t="shared" si="3"/>
        <v>0</v>
      </c>
      <c r="E376" s="112">
        <v>0</v>
      </c>
    </row>
    <row r="377" spans="1:5" ht="14.1" customHeight="1">
      <c r="A377" s="35" t="s">
        <v>324</v>
      </c>
      <c r="B377" s="37">
        <v>-12699781.65</v>
      </c>
      <c r="C377" s="37">
        <v>-12699781.65</v>
      </c>
      <c r="D377" s="37">
        <f t="shared" si="3"/>
        <v>0</v>
      </c>
      <c r="E377" s="112">
        <v>0</v>
      </c>
    </row>
    <row r="378" spans="1:5" ht="14.1" customHeight="1">
      <c r="A378" s="35" t="s">
        <v>325</v>
      </c>
      <c r="B378" s="37">
        <v>-19293928.800000001</v>
      </c>
      <c r="C378" s="37">
        <v>-19293928.800000001</v>
      </c>
      <c r="D378" s="37">
        <f t="shared" si="3"/>
        <v>0</v>
      </c>
      <c r="E378" s="112">
        <v>0</v>
      </c>
    </row>
    <row r="379" spans="1:5" ht="14.1" customHeight="1">
      <c r="A379" s="35" t="s">
        <v>326</v>
      </c>
      <c r="B379" s="37">
        <v>-20755261.420000002</v>
      </c>
      <c r="C379" s="37">
        <v>-20755261.420000002</v>
      </c>
      <c r="D379" s="37">
        <f t="shared" si="3"/>
        <v>0</v>
      </c>
      <c r="E379" s="112">
        <v>0</v>
      </c>
    </row>
    <row r="380" spans="1:5" ht="14.1" customHeight="1">
      <c r="A380" s="35" t="s">
        <v>327</v>
      </c>
      <c r="B380" s="37">
        <v>-20685889.780000001</v>
      </c>
      <c r="C380" s="37">
        <v>-20685889.780000001</v>
      </c>
      <c r="D380" s="37">
        <f t="shared" si="3"/>
        <v>0</v>
      </c>
      <c r="E380" s="112">
        <v>0</v>
      </c>
    </row>
    <row r="381" spans="1:5" ht="14.1" customHeight="1">
      <c r="A381" s="35" t="s">
        <v>328</v>
      </c>
      <c r="B381" s="37">
        <v>-28437096.379999999</v>
      </c>
      <c r="C381" s="37">
        <v>-28437096.379999999</v>
      </c>
      <c r="D381" s="37">
        <f t="shared" si="3"/>
        <v>0</v>
      </c>
      <c r="E381" s="112">
        <v>0</v>
      </c>
    </row>
    <row r="382" spans="1:5" ht="14.1" customHeight="1">
      <c r="A382" s="35" t="s">
        <v>329</v>
      </c>
      <c r="B382" s="37">
        <v>-8137343.9400000004</v>
      </c>
      <c r="C382" s="37">
        <v>-8137343.9400000004</v>
      </c>
      <c r="D382" s="37">
        <f t="shared" si="3"/>
        <v>0</v>
      </c>
      <c r="E382" s="112"/>
    </row>
    <row r="383" spans="1:5" ht="14.1" customHeight="1">
      <c r="A383" s="35" t="s">
        <v>330</v>
      </c>
      <c r="B383" s="37">
        <v>-5563558.5599999996</v>
      </c>
      <c r="C383" s="37">
        <v>-5563558.5599999996</v>
      </c>
      <c r="D383" s="37">
        <f t="shared" si="3"/>
        <v>0</v>
      </c>
      <c r="E383" s="112"/>
    </row>
    <row r="384" spans="1:5" ht="14.1" customHeight="1">
      <c r="A384" s="35" t="s">
        <v>331</v>
      </c>
      <c r="B384" s="37"/>
      <c r="C384" s="37">
        <v>-7904911.4800000004</v>
      </c>
      <c r="D384" s="37">
        <f t="shared" si="3"/>
        <v>-7904911.4800000004</v>
      </c>
      <c r="E384" s="112"/>
    </row>
    <row r="385" spans="1:5" ht="14.1" customHeight="1">
      <c r="A385" s="35" t="s">
        <v>332</v>
      </c>
      <c r="B385" s="37">
        <v>7360749.4500000002</v>
      </c>
      <c r="C385" s="37">
        <v>7534788.3600000003</v>
      </c>
      <c r="D385" s="37">
        <f t="shared" si="3"/>
        <v>174038.91000000015</v>
      </c>
      <c r="E385" s="112">
        <v>0</v>
      </c>
    </row>
    <row r="386" spans="1:5" ht="14.1" customHeight="1">
      <c r="A386" s="35" t="s">
        <v>333</v>
      </c>
      <c r="B386" s="37">
        <v>30397158.059999999</v>
      </c>
      <c r="C386" s="37">
        <v>30632192.57</v>
      </c>
      <c r="D386" s="37">
        <f t="shared" si="3"/>
        <v>235034.51000000164</v>
      </c>
      <c r="E386" s="112">
        <v>0</v>
      </c>
    </row>
    <row r="387" spans="1:5" ht="14.1" customHeight="1">
      <c r="A387" s="35" t="s">
        <v>334</v>
      </c>
      <c r="B387" s="37">
        <v>61132529.549999997</v>
      </c>
      <c r="C387" s="37">
        <v>61132529.549999997</v>
      </c>
      <c r="D387" s="37">
        <f t="shared" si="3"/>
        <v>0</v>
      </c>
      <c r="E387" s="112">
        <v>0</v>
      </c>
    </row>
    <row r="388" spans="1:5" ht="14.1" customHeight="1">
      <c r="A388" s="35" t="s">
        <v>335</v>
      </c>
      <c r="B388" s="37">
        <v>34197453.350000001</v>
      </c>
      <c r="C388" s="37">
        <v>34197453.350000001</v>
      </c>
      <c r="D388" s="37">
        <f t="shared" si="3"/>
        <v>0</v>
      </c>
      <c r="E388" s="112">
        <v>0</v>
      </c>
    </row>
    <row r="389" spans="1:5" ht="14.1" customHeight="1">
      <c r="A389" s="35" t="s">
        <v>336</v>
      </c>
      <c r="B389" s="37">
        <v>331918.46999999997</v>
      </c>
      <c r="C389" s="37">
        <v>331918.46999999997</v>
      </c>
      <c r="D389" s="37">
        <f t="shared" si="3"/>
        <v>0</v>
      </c>
      <c r="E389" s="112"/>
    </row>
    <row r="390" spans="1:5" ht="14.1" customHeight="1">
      <c r="A390" s="35" t="s">
        <v>337</v>
      </c>
      <c r="B390" s="37">
        <v>783848.5</v>
      </c>
      <c r="C390" s="37">
        <v>783848.5</v>
      </c>
      <c r="D390" s="37">
        <f t="shared" si="3"/>
        <v>0</v>
      </c>
      <c r="E390" s="112"/>
    </row>
    <row r="391" spans="1:5" ht="14.1" customHeight="1">
      <c r="A391" s="35" t="s">
        <v>338</v>
      </c>
      <c r="B391" s="37">
        <v>69492</v>
      </c>
      <c r="C391" s="37">
        <v>69492</v>
      </c>
      <c r="D391" s="37">
        <f t="shared" si="3"/>
        <v>0</v>
      </c>
      <c r="E391" s="112"/>
    </row>
    <row r="392" spans="1:5" ht="14.1" customHeight="1">
      <c r="A392" s="35" t="s">
        <v>339</v>
      </c>
      <c r="B392" s="37">
        <v>469079.05</v>
      </c>
      <c r="C392" s="37">
        <v>677313.92</v>
      </c>
      <c r="D392" s="37">
        <f t="shared" si="3"/>
        <v>208234.87000000005</v>
      </c>
      <c r="E392" s="112"/>
    </row>
    <row r="393" spans="1:5" ht="14.1" customHeight="1">
      <c r="A393" s="44" t="s">
        <v>340</v>
      </c>
      <c r="B393" s="99">
        <v>109397.07</v>
      </c>
      <c r="C393" s="99">
        <v>109397.07</v>
      </c>
      <c r="D393" s="99">
        <f t="shared" si="3"/>
        <v>0</v>
      </c>
      <c r="E393" s="113"/>
    </row>
    <row r="394" spans="1:5" ht="14.1" customHeight="1">
      <c r="A394" s="108" t="s">
        <v>341</v>
      </c>
      <c r="B394" s="107"/>
      <c r="C394" s="107">
        <v>3165419.03</v>
      </c>
      <c r="D394" s="107">
        <f t="shared" si="3"/>
        <v>3165419.03</v>
      </c>
      <c r="E394" s="117"/>
    </row>
    <row r="395" spans="1:5" ht="14.1" customHeight="1">
      <c r="A395" s="35" t="s">
        <v>342</v>
      </c>
      <c r="B395" s="37"/>
      <c r="C395" s="37">
        <v>4975997.8499999996</v>
      </c>
      <c r="D395" s="37">
        <f t="shared" si="3"/>
        <v>4975997.8499999996</v>
      </c>
      <c r="E395" s="112"/>
    </row>
    <row r="396" spans="1:5" ht="14.1" customHeight="1">
      <c r="A396" s="35" t="s">
        <v>343</v>
      </c>
      <c r="B396" s="37"/>
      <c r="C396" s="37">
        <v>90000</v>
      </c>
      <c r="D396" s="37">
        <f t="shared" si="3"/>
        <v>90000</v>
      </c>
      <c r="E396" s="112"/>
    </row>
    <row r="397" spans="1:5" ht="14.1" customHeight="1">
      <c r="A397" s="44" t="s">
        <v>344</v>
      </c>
      <c r="B397" s="37">
        <v>268958.18</v>
      </c>
      <c r="C397" s="37">
        <v>60723.31</v>
      </c>
      <c r="D397" s="37">
        <f t="shared" si="3"/>
        <v>-208234.87</v>
      </c>
      <c r="E397" s="113">
        <v>0</v>
      </c>
    </row>
    <row r="398" spans="1:5" ht="20.25" customHeight="1">
      <c r="A398" s="82"/>
      <c r="B398" s="118">
        <f>SUM(B369:B397)</f>
        <v>-26356024.850000013</v>
      </c>
      <c r="C398" s="118">
        <f>SUM(C369:C397)</f>
        <v>-18719890.619999986</v>
      </c>
      <c r="D398" s="118">
        <f>SUM(D369:D397)</f>
        <v>7636134.2300000014</v>
      </c>
      <c r="E398" s="115"/>
    </row>
    <row r="400" spans="1:5" ht="6.75" customHeight="1"/>
    <row r="401" spans="1:5">
      <c r="A401" s="18" t="s">
        <v>345</v>
      </c>
    </row>
    <row r="403" spans="1:5" ht="30.75" customHeight="1">
      <c r="A403" s="101" t="s">
        <v>346</v>
      </c>
      <c r="B403" s="102" t="s">
        <v>54</v>
      </c>
      <c r="C403" s="25" t="s">
        <v>55</v>
      </c>
      <c r="D403" s="25" t="s">
        <v>56</v>
      </c>
    </row>
    <row r="404" spans="1:5" ht="14.1" customHeight="1">
      <c r="A404" s="83" t="s">
        <v>347</v>
      </c>
      <c r="B404" s="27"/>
      <c r="C404" s="27"/>
      <c r="D404" s="27"/>
    </row>
    <row r="405" spans="1:5" ht="14.1" customHeight="1">
      <c r="A405" s="35" t="s">
        <v>348</v>
      </c>
      <c r="B405" s="37">
        <v>126781.82</v>
      </c>
      <c r="C405" s="37">
        <v>257336.7</v>
      </c>
      <c r="D405" s="37">
        <v>130554.88</v>
      </c>
    </row>
    <row r="406" spans="1:5" ht="14.1" customHeight="1">
      <c r="A406" s="35" t="s">
        <v>349</v>
      </c>
      <c r="B406" s="37">
        <v>5137354.1100000003</v>
      </c>
      <c r="C406" s="37">
        <v>5845935.4400000004</v>
      </c>
      <c r="D406" s="37">
        <v>708581.33</v>
      </c>
    </row>
    <row r="407" spans="1:5" ht="14.1" customHeight="1">
      <c r="A407" s="35" t="s">
        <v>350</v>
      </c>
      <c r="B407" s="37">
        <v>392485.76</v>
      </c>
      <c r="C407" s="37">
        <v>392485.76</v>
      </c>
      <c r="D407" s="37">
        <v>0</v>
      </c>
    </row>
    <row r="408" spans="1:5" ht="14.1" customHeight="1">
      <c r="A408" s="35" t="s">
        <v>351</v>
      </c>
      <c r="B408" s="37">
        <v>17704.330000000002</v>
      </c>
      <c r="C408" s="37">
        <v>17704.330000000002</v>
      </c>
      <c r="D408" s="37">
        <v>0</v>
      </c>
    </row>
    <row r="409" spans="1:5" ht="14.1" customHeight="1">
      <c r="A409" s="35" t="s">
        <v>352</v>
      </c>
      <c r="B409" s="37">
        <v>330907.46999999997</v>
      </c>
      <c r="C409" s="37">
        <v>974237.73</v>
      </c>
      <c r="D409" s="37">
        <v>643330.26</v>
      </c>
    </row>
    <row r="410" spans="1:5" ht="14.1" customHeight="1">
      <c r="A410" s="35" t="s">
        <v>353</v>
      </c>
      <c r="B410" s="37">
        <v>951473.57</v>
      </c>
      <c r="C410" s="37">
        <v>3368472.43</v>
      </c>
      <c r="D410" s="37">
        <v>2416998.86</v>
      </c>
      <c r="E410" s="119"/>
    </row>
    <row r="411" spans="1:5" ht="14.1" customHeight="1">
      <c r="A411" s="35" t="s">
        <v>354</v>
      </c>
      <c r="B411" s="37">
        <v>2286783.0699999998</v>
      </c>
      <c r="C411" s="37">
        <v>3978562.15</v>
      </c>
      <c r="D411" s="37">
        <v>1691779.08</v>
      </c>
    </row>
    <row r="412" spans="1:5" ht="14.1" customHeight="1">
      <c r="A412" s="35" t="s">
        <v>355</v>
      </c>
      <c r="B412" s="37">
        <v>339161.59999999998</v>
      </c>
      <c r="C412" s="37">
        <v>1190136.6000000001</v>
      </c>
      <c r="D412" s="37">
        <v>850975</v>
      </c>
    </row>
    <row r="413" spans="1:5" ht="14.1" customHeight="1">
      <c r="A413" s="35" t="s">
        <v>356</v>
      </c>
      <c r="B413" s="37">
        <v>2368511.17</v>
      </c>
      <c r="C413" s="37">
        <v>1923565.07</v>
      </c>
      <c r="D413" s="37">
        <v>-444946.1</v>
      </c>
    </row>
    <row r="414" spans="1:5" ht="14.1" customHeight="1">
      <c r="A414" s="35" t="s">
        <v>357</v>
      </c>
      <c r="B414" s="37">
        <v>482729.84</v>
      </c>
      <c r="C414" s="37">
        <v>482729.84</v>
      </c>
      <c r="D414" s="37">
        <v>0</v>
      </c>
    </row>
    <row r="415" spans="1:5" ht="14.1" customHeight="1">
      <c r="A415" s="35" t="s">
        <v>358</v>
      </c>
      <c r="B415" s="37">
        <v>147322.04999999999</v>
      </c>
      <c r="C415" s="37">
        <v>147322.04999999999</v>
      </c>
      <c r="D415" s="37">
        <v>0</v>
      </c>
    </row>
    <row r="416" spans="1:5" ht="14.1" customHeight="1">
      <c r="A416" s="35" t="s">
        <v>359</v>
      </c>
      <c r="B416" s="37">
        <v>10031</v>
      </c>
      <c r="C416" s="37">
        <v>10031.02</v>
      </c>
      <c r="D416" s="37">
        <v>0.02</v>
      </c>
    </row>
    <row r="417" spans="1:4" ht="14.1" customHeight="1">
      <c r="A417" s="35" t="s">
        <v>360</v>
      </c>
      <c r="B417" s="37">
        <v>55951.25</v>
      </c>
      <c r="C417" s="37">
        <v>56076.52</v>
      </c>
      <c r="D417" s="37">
        <v>125.27</v>
      </c>
    </row>
    <row r="418" spans="1:4" ht="14.1" customHeight="1">
      <c r="A418" s="35" t="s">
        <v>361</v>
      </c>
      <c r="B418" s="37">
        <v>113129.2</v>
      </c>
      <c r="C418" s="37">
        <v>113382.5</v>
      </c>
      <c r="D418" s="37">
        <v>253.3</v>
      </c>
    </row>
    <row r="419" spans="1:4" ht="14.1" customHeight="1">
      <c r="A419" s="35" t="s">
        <v>362</v>
      </c>
      <c r="B419" s="37">
        <v>313033.62</v>
      </c>
      <c r="C419" s="37">
        <v>226632.45</v>
      </c>
      <c r="D419" s="37">
        <v>-86401.17</v>
      </c>
    </row>
    <row r="420" spans="1:4" ht="14.1" customHeight="1">
      <c r="A420" s="35" t="s">
        <v>363</v>
      </c>
      <c r="B420" s="37">
        <v>13595.38</v>
      </c>
      <c r="C420" s="37">
        <v>13613.32</v>
      </c>
      <c r="D420" s="37">
        <v>17.940000000000001</v>
      </c>
    </row>
    <row r="421" spans="1:4" ht="14.1" customHeight="1">
      <c r="A421" s="35" t="s">
        <v>364</v>
      </c>
      <c r="B421" s="37">
        <v>234137.78</v>
      </c>
      <c r="C421" s="37">
        <v>234662.02</v>
      </c>
      <c r="D421" s="37">
        <v>524.24</v>
      </c>
    </row>
    <row r="422" spans="1:4" ht="14.1" customHeight="1">
      <c r="A422" s="35" t="s">
        <v>365</v>
      </c>
      <c r="B422" s="37">
        <v>10562.73</v>
      </c>
      <c r="C422" s="37">
        <v>10576.68</v>
      </c>
      <c r="D422" s="37">
        <v>13.95</v>
      </c>
    </row>
    <row r="423" spans="1:4" ht="14.1" customHeight="1">
      <c r="A423" s="35" t="s">
        <v>366</v>
      </c>
      <c r="B423" s="37">
        <v>6748267.1699999999</v>
      </c>
      <c r="C423" s="37">
        <v>6917089.6500000004</v>
      </c>
      <c r="D423" s="37">
        <v>168822.48</v>
      </c>
    </row>
    <row r="424" spans="1:4" ht="14.1" customHeight="1">
      <c r="A424" s="35" t="s">
        <v>367</v>
      </c>
      <c r="B424" s="37">
        <v>1488280.03</v>
      </c>
      <c r="C424" s="37">
        <v>1010778.3</v>
      </c>
      <c r="D424" s="37">
        <v>-477501.73</v>
      </c>
    </row>
    <row r="425" spans="1:4" ht="14.1" customHeight="1">
      <c r="A425" s="35" t="s">
        <v>368</v>
      </c>
      <c r="B425" s="37">
        <v>2446184.7400000002</v>
      </c>
      <c r="C425" s="37">
        <v>0</v>
      </c>
      <c r="D425" s="37">
        <v>-2446184.7400000002</v>
      </c>
    </row>
    <row r="426" spans="1:4" ht="14.1" customHeight="1">
      <c r="A426" s="35" t="s">
        <v>369</v>
      </c>
      <c r="B426" s="36">
        <v>0</v>
      </c>
      <c r="C426" s="37">
        <v>3211428.81</v>
      </c>
      <c r="D426" s="37">
        <v>3211428.81</v>
      </c>
    </row>
    <row r="427" spans="1:4" ht="14.1" customHeight="1">
      <c r="A427" s="35" t="s">
        <v>370</v>
      </c>
      <c r="B427" s="36">
        <v>0</v>
      </c>
      <c r="C427" s="37">
        <v>6286367.0899999999</v>
      </c>
      <c r="D427" s="37">
        <v>6286367.0899999999</v>
      </c>
    </row>
    <row r="428" spans="1:4" ht="14.1" customHeight="1">
      <c r="A428" s="35" t="s">
        <v>371</v>
      </c>
      <c r="B428" s="36">
        <v>0</v>
      </c>
      <c r="C428" s="37">
        <v>3247495.62</v>
      </c>
      <c r="D428" s="37">
        <v>3247495.62</v>
      </c>
    </row>
    <row r="429" spans="1:4" ht="14.1" customHeight="1">
      <c r="A429" s="35" t="s">
        <v>372</v>
      </c>
      <c r="B429" s="36">
        <v>0</v>
      </c>
      <c r="C429" s="37">
        <v>1154856.02</v>
      </c>
      <c r="D429" s="37">
        <v>1154856.02</v>
      </c>
    </row>
    <row r="430" spans="1:4" ht="14.1" customHeight="1">
      <c r="A430" s="35" t="s">
        <v>373</v>
      </c>
      <c r="B430" s="36">
        <v>0</v>
      </c>
      <c r="C430" s="37">
        <v>24474.01</v>
      </c>
      <c r="D430" s="37">
        <v>24474.01</v>
      </c>
    </row>
    <row r="431" spans="1:4" ht="12.75" customHeight="1">
      <c r="A431" s="35" t="s">
        <v>374</v>
      </c>
      <c r="B431" s="37">
        <v>4724561.63</v>
      </c>
      <c r="C431" s="37">
        <v>4727409.38</v>
      </c>
      <c r="D431" s="37">
        <v>2847.75</v>
      </c>
    </row>
    <row r="432" spans="1:4" ht="21.75" customHeight="1">
      <c r="A432" s="82"/>
      <c r="B432" s="40">
        <f>SUM(B405:B431)</f>
        <v>28738949.320000004</v>
      </c>
      <c r="C432" s="40">
        <f>SUM(C405:C431)</f>
        <v>45823361.489999995</v>
      </c>
      <c r="D432" s="64">
        <f>SUM(D405:D431)</f>
        <v>17084412.170000002</v>
      </c>
    </row>
    <row r="433" spans="1:6" ht="6.75" customHeight="1"/>
    <row r="434" spans="1:6" ht="6.75" customHeight="1"/>
    <row r="435" spans="1:6" ht="6.75" customHeight="1"/>
    <row r="436" spans="1:6" ht="24" customHeight="1">
      <c r="A436" s="101" t="s">
        <v>375</v>
      </c>
      <c r="B436" s="102" t="s">
        <v>56</v>
      </c>
      <c r="C436" s="25" t="s">
        <v>376</v>
      </c>
      <c r="D436" s="14"/>
    </row>
    <row r="437" spans="1:6" ht="13.5" customHeight="1">
      <c r="A437" s="26" t="s">
        <v>377</v>
      </c>
      <c r="B437" s="120" t="s">
        <v>48</v>
      </c>
      <c r="C437" s="27"/>
      <c r="D437" s="121"/>
    </row>
    <row r="438" spans="1:6" ht="7.5" customHeight="1">
      <c r="A438" s="28"/>
      <c r="B438" s="122"/>
      <c r="C438" s="29"/>
      <c r="D438" s="121"/>
    </row>
    <row r="439" spans="1:6" ht="13.5" customHeight="1">
      <c r="A439" s="28" t="s">
        <v>58</v>
      </c>
      <c r="B439" s="61">
        <f>B440</f>
        <v>1681755.19</v>
      </c>
      <c r="C439" s="29"/>
      <c r="D439" s="121"/>
    </row>
    <row r="440" spans="1:6" ht="13.5" customHeight="1">
      <c r="A440" s="35" t="s">
        <v>378</v>
      </c>
      <c r="B440" s="37">
        <v>1681755.19</v>
      </c>
      <c r="C440" s="29"/>
      <c r="D440" s="121"/>
    </row>
    <row r="441" spans="1:6" ht="13.5" customHeight="1">
      <c r="A441" s="28" t="s">
        <v>64</v>
      </c>
      <c r="B441" s="61">
        <f>SUM(B442:B447)</f>
        <v>-728931.95</v>
      </c>
      <c r="C441" s="61">
        <f>SUM(C442:C447)</f>
        <v>0</v>
      </c>
      <c r="D441" s="121"/>
    </row>
    <row r="442" spans="1:6" ht="13.5" customHeight="1">
      <c r="A442" s="35" t="s">
        <v>379</v>
      </c>
      <c r="B442" s="37">
        <v>-647446.72</v>
      </c>
      <c r="C442" s="34">
        <v>0</v>
      </c>
      <c r="D442" s="121"/>
    </row>
    <row r="443" spans="1:6" ht="13.5" customHeight="1">
      <c r="A443" s="35" t="s">
        <v>380</v>
      </c>
      <c r="B443" s="37">
        <v>-24599.360000000001</v>
      </c>
      <c r="C443" s="34">
        <v>0</v>
      </c>
      <c r="D443" s="121"/>
    </row>
    <row r="444" spans="1:6" ht="13.5" customHeight="1">
      <c r="A444" s="35" t="s">
        <v>381</v>
      </c>
      <c r="B444" s="37">
        <v>0</v>
      </c>
      <c r="C444" s="34">
        <v>0</v>
      </c>
      <c r="D444" s="121"/>
    </row>
    <row r="445" spans="1:6" ht="13.5" customHeight="1">
      <c r="A445" s="35" t="s">
        <v>382</v>
      </c>
      <c r="B445" s="37">
        <v>0</v>
      </c>
      <c r="C445" s="34">
        <v>0</v>
      </c>
      <c r="D445" s="121"/>
    </row>
    <row r="446" spans="1:6" ht="13.5" customHeight="1">
      <c r="A446" s="35" t="s">
        <v>383</v>
      </c>
      <c r="B446" s="37">
        <v>-56885.87</v>
      </c>
      <c r="C446" s="34">
        <v>0</v>
      </c>
      <c r="D446" s="121"/>
    </row>
    <row r="447" spans="1:6" ht="13.5" customHeight="1">
      <c r="A447" s="35" t="s">
        <v>384</v>
      </c>
      <c r="B447" s="37">
        <v>0</v>
      </c>
      <c r="C447" s="34">
        <v>0</v>
      </c>
      <c r="D447" s="121"/>
    </row>
    <row r="448" spans="1:6" ht="13.5" customHeight="1">
      <c r="A448" s="28" t="s">
        <v>385</v>
      </c>
      <c r="B448" s="123" t="s">
        <v>48</v>
      </c>
      <c r="C448" s="29"/>
      <c r="D448" s="121"/>
      <c r="E448" s="14"/>
      <c r="F448" s="14"/>
    </row>
    <row r="449" spans="1:6" ht="11.25" customHeight="1">
      <c r="A449" s="31"/>
      <c r="B449" s="124"/>
      <c r="C449" s="32"/>
      <c r="D449" s="121"/>
      <c r="E449" s="14"/>
      <c r="F449" s="14"/>
    </row>
    <row r="450" spans="1:6" ht="18" customHeight="1">
      <c r="B450" s="125">
        <f>B441+B439</f>
        <v>952823.24</v>
      </c>
      <c r="C450" s="40">
        <f>C441</f>
        <v>0</v>
      </c>
      <c r="D450" s="14"/>
      <c r="E450" s="14"/>
      <c r="F450" s="14"/>
    </row>
    <row r="451" spans="1:6">
      <c r="E451" s="14"/>
      <c r="F451" s="14"/>
    </row>
    <row r="452" spans="1:6">
      <c r="A452" s="18" t="s">
        <v>386</v>
      </c>
      <c r="E452" s="14"/>
      <c r="F452" s="14"/>
    </row>
    <row r="453" spans="1:6" ht="12" customHeight="1">
      <c r="A453" s="18" t="s">
        <v>387</v>
      </c>
      <c r="E453" s="14"/>
      <c r="F453" s="14"/>
    </row>
    <row r="454" spans="1:6">
      <c r="A454" s="126"/>
      <c r="B454" s="126"/>
      <c r="C454" s="126"/>
      <c r="D454" s="126"/>
      <c r="E454" s="14"/>
      <c r="F454" s="14"/>
    </row>
    <row r="455" spans="1:6">
      <c r="A455" s="127" t="s">
        <v>388</v>
      </c>
      <c r="B455" s="128"/>
      <c r="C455" s="128"/>
      <c r="D455" s="129"/>
      <c r="E455" s="14"/>
      <c r="F455" s="14"/>
    </row>
    <row r="456" spans="1:6">
      <c r="A456" s="130" t="s">
        <v>389</v>
      </c>
      <c r="B456" s="131"/>
      <c r="C456" s="131"/>
      <c r="D456" s="132"/>
      <c r="E456" s="14"/>
      <c r="F456" s="133"/>
    </row>
    <row r="457" spans="1:6">
      <c r="A457" s="134" t="s">
        <v>390</v>
      </c>
      <c r="B457" s="135"/>
      <c r="C457" s="135"/>
      <c r="D457" s="136"/>
      <c r="E457" s="14"/>
      <c r="F457" s="133"/>
    </row>
    <row r="458" spans="1:6">
      <c r="A458" s="137" t="s">
        <v>391</v>
      </c>
      <c r="B458" s="138"/>
      <c r="C458" s="139"/>
      <c r="D458" s="140">
        <v>121125154.59999999</v>
      </c>
      <c r="E458" s="14"/>
      <c r="F458" s="133"/>
    </row>
    <row r="459" spans="1:6">
      <c r="A459" s="141"/>
      <c r="B459" s="141"/>
      <c r="C459" s="142"/>
      <c r="D459" s="139"/>
      <c r="E459" s="14"/>
      <c r="F459" s="133"/>
    </row>
    <row r="460" spans="1:6">
      <c r="A460" s="143" t="s">
        <v>392</v>
      </c>
      <c r="B460" s="143"/>
      <c r="C460" s="144"/>
      <c r="D460" s="145">
        <f>SUM(C460:C465)</f>
        <v>268977.40999999997</v>
      </c>
      <c r="E460" s="14"/>
      <c r="F460" s="14"/>
    </row>
    <row r="461" spans="1:6">
      <c r="A461" s="146" t="s">
        <v>393</v>
      </c>
      <c r="B461" s="146"/>
      <c r="C461" s="147" t="s">
        <v>394</v>
      </c>
      <c r="D461" s="148"/>
      <c r="E461" s="14"/>
      <c r="F461" s="14"/>
    </row>
    <row r="462" spans="1:6">
      <c r="A462" s="146" t="s">
        <v>395</v>
      </c>
      <c r="B462" s="146"/>
      <c r="C462" s="147" t="s">
        <v>394</v>
      </c>
      <c r="D462" s="148"/>
      <c r="E462" s="14"/>
      <c r="F462" s="14"/>
    </row>
    <row r="463" spans="1:6">
      <c r="A463" s="146" t="s">
        <v>396</v>
      </c>
      <c r="B463" s="146"/>
      <c r="C463" s="149">
        <v>268958.18</v>
      </c>
      <c r="D463" s="148"/>
      <c r="E463" s="14"/>
      <c r="F463" s="14"/>
    </row>
    <row r="464" spans="1:6">
      <c r="A464" s="146" t="s">
        <v>397</v>
      </c>
      <c r="B464" s="146"/>
      <c r="C464" s="149">
        <v>19.23</v>
      </c>
      <c r="D464" s="148"/>
      <c r="E464" s="14"/>
      <c r="F464" s="14"/>
    </row>
    <row r="465" spans="1:6">
      <c r="A465" s="150" t="s">
        <v>398</v>
      </c>
      <c r="B465" s="151"/>
      <c r="C465" s="152" t="s">
        <v>394</v>
      </c>
      <c r="D465" s="148"/>
      <c r="E465" s="133"/>
      <c r="F465" s="14"/>
    </row>
    <row r="466" spans="1:6">
      <c r="A466" s="141"/>
      <c r="B466" s="141"/>
      <c r="C466" s="142"/>
      <c r="D466" s="139"/>
      <c r="E466" s="14"/>
      <c r="F466" s="14"/>
    </row>
    <row r="467" spans="1:6">
      <c r="A467" s="143" t="s">
        <v>399</v>
      </c>
      <c r="B467" s="143"/>
      <c r="C467" s="144"/>
      <c r="D467" s="145">
        <f>SUM(C467:C471)</f>
        <v>6038384.6600000001</v>
      </c>
      <c r="E467" s="14"/>
      <c r="F467" s="14"/>
    </row>
    <row r="468" spans="1:6">
      <c r="A468" s="146" t="s">
        <v>400</v>
      </c>
      <c r="B468" s="146"/>
      <c r="C468" s="147" t="s">
        <v>394</v>
      </c>
      <c r="D468" s="148"/>
      <c r="E468" s="14"/>
      <c r="F468" s="14"/>
    </row>
    <row r="469" spans="1:6">
      <c r="A469" s="146" t="s">
        <v>401</v>
      </c>
      <c r="B469" s="146"/>
      <c r="C469" s="147" t="s">
        <v>394</v>
      </c>
      <c r="D469" s="148"/>
      <c r="E469" s="14"/>
      <c r="F469" s="153"/>
    </row>
    <row r="470" spans="1:6">
      <c r="A470" s="146" t="s">
        <v>402</v>
      </c>
      <c r="B470" s="146"/>
      <c r="C470" s="147" t="s">
        <v>394</v>
      </c>
      <c r="D470" s="148"/>
      <c r="E470" s="14"/>
      <c r="F470" s="14"/>
    </row>
    <row r="471" spans="1:6">
      <c r="A471" s="154" t="s">
        <v>403</v>
      </c>
      <c r="B471" s="155"/>
      <c r="C471" s="149">
        <v>6038384.6600000001</v>
      </c>
      <c r="D471" s="156"/>
      <c r="E471" s="157"/>
      <c r="F471" s="14"/>
    </row>
    <row r="472" spans="1:6" ht="5.25" customHeight="1">
      <c r="A472" s="141"/>
      <c r="B472" s="141"/>
      <c r="C472" s="139"/>
      <c r="D472" s="139"/>
      <c r="E472" s="158"/>
      <c r="F472" s="14"/>
    </row>
    <row r="473" spans="1:6">
      <c r="A473" s="159" t="s">
        <v>404</v>
      </c>
      <c r="B473" s="159"/>
      <c r="C473" s="139"/>
      <c r="D473" s="160">
        <f>D458+D460-D467</f>
        <v>115355747.34999999</v>
      </c>
      <c r="E473" s="157"/>
      <c r="F473" s="133"/>
    </row>
    <row r="474" spans="1:6" ht="7.5" customHeight="1">
      <c r="A474" s="126"/>
      <c r="B474" s="126"/>
      <c r="C474" s="161"/>
      <c r="D474" s="161"/>
      <c r="E474" s="157"/>
      <c r="F474" s="14"/>
    </row>
    <row r="475" spans="1:6">
      <c r="A475" s="127" t="s">
        <v>405</v>
      </c>
      <c r="B475" s="128"/>
      <c r="C475" s="128"/>
      <c r="D475" s="129"/>
      <c r="E475" s="14"/>
      <c r="F475" s="14"/>
    </row>
    <row r="476" spans="1:6">
      <c r="A476" s="130" t="s">
        <v>389</v>
      </c>
      <c r="B476" s="131"/>
      <c r="C476" s="131"/>
      <c r="D476" s="132"/>
      <c r="E476" s="14"/>
      <c r="F476" s="14"/>
    </row>
    <row r="477" spans="1:6" ht="6.75" customHeight="1">
      <c r="A477" s="134"/>
      <c r="B477" s="135"/>
      <c r="C477" s="135"/>
      <c r="D477" s="136"/>
      <c r="E477" s="14"/>
      <c r="F477" s="14"/>
    </row>
    <row r="478" spans="1:6">
      <c r="A478" s="137" t="s">
        <v>406</v>
      </c>
      <c r="B478" s="138"/>
      <c r="C478" s="139"/>
      <c r="D478" s="162">
        <v>105459200.3</v>
      </c>
      <c r="E478" s="14"/>
      <c r="F478" s="14"/>
    </row>
    <row r="479" spans="1:6">
      <c r="A479" s="141"/>
      <c r="B479" s="141"/>
      <c r="C479" s="139"/>
      <c r="D479" s="139"/>
      <c r="E479" s="14"/>
      <c r="F479" s="14"/>
    </row>
    <row r="480" spans="1:6">
      <c r="A480" s="163" t="s">
        <v>407</v>
      </c>
      <c r="B480" s="163"/>
      <c r="C480" s="144"/>
      <c r="D480" s="164">
        <f>SUM(C480:C498)</f>
        <v>2666141.27</v>
      </c>
      <c r="E480" s="14"/>
      <c r="F480" s="14"/>
    </row>
    <row r="481" spans="1:9">
      <c r="A481" s="146" t="s">
        <v>408</v>
      </c>
      <c r="B481" s="146"/>
      <c r="C481" s="152">
        <v>191510.66</v>
      </c>
      <c r="D481" s="165"/>
      <c r="E481" s="14"/>
      <c r="F481" s="14"/>
    </row>
    <row r="482" spans="1:9">
      <c r="A482" s="146" t="s">
        <v>409</v>
      </c>
      <c r="B482" s="146"/>
      <c r="C482" s="152">
        <v>0</v>
      </c>
      <c r="D482" s="166"/>
      <c r="E482" s="133"/>
      <c r="F482" s="14"/>
    </row>
    <row r="483" spans="1:9">
      <c r="A483" s="146" t="s">
        <v>410</v>
      </c>
      <c r="B483" s="146"/>
      <c r="C483" s="152">
        <v>0</v>
      </c>
      <c r="D483" s="166"/>
      <c r="E483" s="133"/>
      <c r="F483" s="14"/>
    </row>
    <row r="484" spans="1:9">
      <c r="A484" s="146" t="s">
        <v>411</v>
      </c>
      <c r="B484" s="146"/>
      <c r="C484" s="152">
        <v>0</v>
      </c>
      <c r="D484" s="166"/>
      <c r="E484" s="133"/>
      <c r="F484" s="14"/>
    </row>
    <row r="485" spans="1:9">
      <c r="A485" s="146" t="s">
        <v>412</v>
      </c>
      <c r="B485" s="146"/>
      <c r="C485" s="152">
        <v>0</v>
      </c>
      <c r="D485" s="166"/>
      <c r="E485" s="133"/>
      <c r="F485" s="133"/>
    </row>
    <row r="486" spans="1:9">
      <c r="A486" s="146" t="s">
        <v>413</v>
      </c>
      <c r="B486" s="146"/>
      <c r="C486" s="152">
        <v>792875.42</v>
      </c>
      <c r="D486" s="166"/>
      <c r="E486" s="133"/>
      <c r="F486" s="133"/>
    </row>
    <row r="487" spans="1:9">
      <c r="A487" s="146" t="s">
        <v>414</v>
      </c>
      <c r="B487" s="146"/>
      <c r="C487" s="152">
        <v>0</v>
      </c>
      <c r="D487" s="167"/>
      <c r="E487" s="133"/>
      <c r="F487" s="133"/>
    </row>
    <row r="488" spans="1:9">
      <c r="A488" s="146" t="s">
        <v>415</v>
      </c>
      <c r="B488" s="146"/>
      <c r="C488" s="152">
        <v>0</v>
      </c>
      <c r="D488" s="168"/>
      <c r="E488" s="133"/>
      <c r="F488" s="133"/>
    </row>
    <row r="489" spans="1:9">
      <c r="A489" s="146" t="s">
        <v>416</v>
      </c>
      <c r="B489" s="146"/>
      <c r="C489" s="152">
        <v>0</v>
      </c>
      <c r="D489" s="169"/>
      <c r="E489" s="133"/>
      <c r="F489" s="133"/>
    </row>
    <row r="490" spans="1:9">
      <c r="A490" s="146" t="s">
        <v>417</v>
      </c>
      <c r="B490" s="146"/>
      <c r="C490" s="152">
        <v>1681755.19</v>
      </c>
      <c r="D490" s="169"/>
      <c r="E490" s="133"/>
      <c r="F490" s="133"/>
    </row>
    <row r="491" spans="1:9">
      <c r="A491" s="146" t="s">
        <v>418</v>
      </c>
      <c r="B491" s="146"/>
      <c r="C491" s="152">
        <v>0</v>
      </c>
      <c r="D491" s="169"/>
      <c r="E491" s="133"/>
      <c r="F491" s="133"/>
    </row>
    <row r="492" spans="1:9">
      <c r="A492" s="146" t="s">
        <v>419</v>
      </c>
      <c r="B492" s="146"/>
      <c r="C492" s="147" t="s">
        <v>394</v>
      </c>
      <c r="D492" s="169"/>
      <c r="E492" s="133"/>
      <c r="F492" s="133"/>
      <c r="G492" s="170"/>
    </row>
    <row r="493" spans="1:9">
      <c r="A493" s="146" t="s">
        <v>420</v>
      </c>
      <c r="B493" s="146"/>
      <c r="C493" s="147" t="s">
        <v>394</v>
      </c>
      <c r="D493" s="169"/>
      <c r="E493" s="133"/>
      <c r="F493" s="133"/>
      <c r="G493" s="170"/>
    </row>
    <row r="494" spans="1:9">
      <c r="A494" s="146" t="s">
        <v>421</v>
      </c>
      <c r="B494" s="146"/>
      <c r="C494" s="147" t="s">
        <v>394</v>
      </c>
      <c r="D494" s="169"/>
      <c r="E494" s="133"/>
      <c r="F494" s="171"/>
    </row>
    <row r="495" spans="1:9">
      <c r="A495" s="146" t="s">
        <v>422</v>
      </c>
      <c r="B495" s="146"/>
      <c r="C495" s="147" t="s">
        <v>394</v>
      </c>
      <c r="D495" s="169"/>
      <c r="E495" s="133"/>
      <c r="F495" s="133"/>
      <c r="I495" s="170"/>
    </row>
    <row r="496" spans="1:9">
      <c r="A496" s="146" t="s">
        <v>423</v>
      </c>
      <c r="B496" s="146"/>
      <c r="C496" s="147" t="s">
        <v>394</v>
      </c>
      <c r="D496" s="169"/>
      <c r="E496" s="133"/>
      <c r="F496" s="133"/>
      <c r="I496" s="170"/>
    </row>
    <row r="497" spans="1:9" ht="12.75" customHeight="1">
      <c r="A497" s="146" t="s">
        <v>424</v>
      </c>
      <c r="B497" s="146"/>
      <c r="C497" s="147" t="s">
        <v>394</v>
      </c>
      <c r="D497" s="169"/>
      <c r="E497" s="133"/>
      <c r="F497" s="133"/>
      <c r="I497" s="170"/>
    </row>
    <row r="498" spans="1:9">
      <c r="A498" s="172" t="s">
        <v>425</v>
      </c>
      <c r="B498" s="173"/>
      <c r="C498" s="152">
        <v>0</v>
      </c>
      <c r="D498" s="169"/>
      <c r="E498" s="133"/>
      <c r="F498" s="133"/>
      <c r="I498" s="170"/>
    </row>
    <row r="499" spans="1:9" ht="3.75" customHeight="1">
      <c r="A499" s="141"/>
      <c r="B499" s="141"/>
      <c r="C499" s="139"/>
      <c r="D499" s="139"/>
      <c r="E499" s="14"/>
      <c r="F499" s="133"/>
      <c r="I499" s="170"/>
    </row>
    <row r="500" spans="1:9">
      <c r="A500" s="163" t="s">
        <v>426</v>
      </c>
      <c r="B500" s="163"/>
      <c r="C500" s="144"/>
      <c r="D500" s="164">
        <f>SUM(C500:C507)</f>
        <v>4437157.51</v>
      </c>
      <c r="E500" s="14"/>
      <c r="F500" s="133"/>
      <c r="I500" s="170"/>
    </row>
    <row r="501" spans="1:9">
      <c r="A501" s="146" t="s">
        <v>427</v>
      </c>
      <c r="B501" s="146"/>
      <c r="C501" s="152">
        <v>4160929.73</v>
      </c>
      <c r="D501" s="169"/>
      <c r="E501" s="14"/>
      <c r="F501" s="14"/>
      <c r="I501" s="170"/>
    </row>
    <row r="502" spans="1:9">
      <c r="A502" s="146" t="s">
        <v>428</v>
      </c>
      <c r="B502" s="146"/>
      <c r="C502" s="152">
        <v>268958.18</v>
      </c>
      <c r="D502" s="169"/>
      <c r="E502" s="14"/>
      <c r="F502" s="14"/>
    </row>
    <row r="503" spans="1:9">
      <c r="A503" s="146" t="s">
        <v>429</v>
      </c>
      <c r="B503" s="146"/>
      <c r="C503" s="147" t="s">
        <v>394</v>
      </c>
      <c r="D503" s="169"/>
      <c r="E503" s="14"/>
      <c r="F503" s="14"/>
    </row>
    <row r="504" spans="1:9">
      <c r="A504" s="146" t="s">
        <v>430</v>
      </c>
      <c r="B504" s="146"/>
      <c r="C504" s="147" t="s">
        <v>394</v>
      </c>
      <c r="D504" s="169"/>
      <c r="E504" s="14"/>
      <c r="F504" s="14"/>
    </row>
    <row r="505" spans="1:9">
      <c r="A505" s="146" t="s">
        <v>431</v>
      </c>
      <c r="B505" s="146"/>
      <c r="C505" s="147" t="s">
        <v>394</v>
      </c>
      <c r="D505" s="169"/>
      <c r="E505" s="14"/>
      <c r="F505" s="14"/>
    </row>
    <row r="506" spans="1:9">
      <c r="A506" s="146" t="s">
        <v>432</v>
      </c>
      <c r="B506" s="146"/>
      <c r="C506" s="152">
        <v>3.06</v>
      </c>
      <c r="D506" s="169"/>
      <c r="E506" s="14"/>
      <c r="F506" s="14"/>
    </row>
    <row r="507" spans="1:9">
      <c r="A507" s="172" t="s">
        <v>433</v>
      </c>
      <c r="B507" s="173"/>
      <c r="C507" s="152">
        <f>508662.12-62674.4-62674.25-62674.42-62674.38-62674.42-62672.04-62674.42-62677.25</f>
        <v>7266.5399999999936</v>
      </c>
      <c r="D507" s="169"/>
      <c r="E507" s="14"/>
      <c r="F507" s="14"/>
    </row>
    <row r="508" spans="1:9">
      <c r="A508" s="141"/>
      <c r="B508" s="141"/>
      <c r="C508" s="139"/>
      <c r="D508" s="139"/>
      <c r="E508" s="153"/>
      <c r="F508" s="14"/>
    </row>
    <row r="509" spans="1:9">
      <c r="A509" s="174" t="s">
        <v>434</v>
      </c>
      <c r="C509" s="139"/>
      <c r="D509" s="175">
        <f>D478-D480+D500</f>
        <v>107230216.54000001</v>
      </c>
      <c r="E509" s="133"/>
      <c r="F509" s="133"/>
    </row>
    <row r="510" spans="1:9" ht="9" customHeight="1">
      <c r="E510" s="176"/>
      <c r="F510" s="14"/>
    </row>
    <row r="511" spans="1:9" ht="5.25" customHeight="1">
      <c r="D511" s="177"/>
      <c r="E511" s="14"/>
      <c r="F511" s="14"/>
    </row>
    <row r="512" spans="1:9">
      <c r="A512" s="16" t="s">
        <v>435</v>
      </c>
      <c r="B512" s="16"/>
      <c r="C512" s="16"/>
      <c r="D512" s="16"/>
      <c r="E512" s="16"/>
      <c r="F512" s="14"/>
    </row>
    <row r="513" spans="1:6" ht="7.5" customHeight="1">
      <c r="A513" s="178"/>
      <c r="B513" s="178"/>
      <c r="C513" s="178"/>
      <c r="D513" s="178"/>
      <c r="E513" s="178"/>
      <c r="F513" s="14"/>
    </row>
    <row r="514" spans="1:6" ht="21" customHeight="1">
      <c r="A514" s="71" t="s">
        <v>436</v>
      </c>
      <c r="B514" s="72" t="s">
        <v>54</v>
      </c>
      <c r="C514" s="98" t="s">
        <v>55</v>
      </c>
      <c r="D514" s="98" t="s">
        <v>56</v>
      </c>
      <c r="E514" s="14"/>
      <c r="F514" s="14"/>
    </row>
    <row r="515" spans="1:6">
      <c r="A515" s="26" t="s">
        <v>437</v>
      </c>
      <c r="B515" s="179" t="s">
        <v>438</v>
      </c>
      <c r="C515" s="180" t="s">
        <v>438</v>
      </c>
      <c r="D515" s="180" t="s">
        <v>438</v>
      </c>
      <c r="E515" s="14"/>
      <c r="F515" s="14"/>
    </row>
    <row r="516" spans="1:6" ht="7.5" customHeight="1">
      <c r="A516" s="31"/>
      <c r="B516" s="181">
        <v>0</v>
      </c>
      <c r="C516" s="182">
        <v>0</v>
      </c>
      <c r="D516" s="182">
        <v>0</v>
      </c>
      <c r="E516" s="14"/>
      <c r="F516" s="14"/>
    </row>
    <row r="517" spans="1:6" ht="21" customHeight="1">
      <c r="B517" s="25">
        <f>SUM(B516:B516)</f>
        <v>0</v>
      </c>
      <c r="C517" s="25">
        <f>SUM(C516:C516)</f>
        <v>0</v>
      </c>
      <c r="D517" s="25">
        <f>SUM(D516:D516)</f>
        <v>0</v>
      </c>
      <c r="E517" s="14"/>
      <c r="F517" s="14"/>
    </row>
    <row r="518" spans="1:6" ht="6.75" customHeight="1">
      <c r="E518" s="14"/>
      <c r="F518" s="14"/>
    </row>
    <row r="519" spans="1:6">
      <c r="A519" s="3" t="s">
        <v>439</v>
      </c>
      <c r="B519" s="126"/>
      <c r="C519" s="126"/>
      <c r="D519" s="126"/>
    </row>
    <row r="520" spans="1:6">
      <c r="B520" s="126"/>
      <c r="C520" s="126"/>
      <c r="D520" s="126"/>
    </row>
    <row r="521" spans="1:6">
      <c r="B521" s="126"/>
      <c r="C521" s="126"/>
      <c r="D521" s="126"/>
    </row>
    <row r="522" spans="1:6">
      <c r="B522" s="126"/>
      <c r="C522" s="126"/>
      <c r="D522" s="126"/>
    </row>
    <row r="523" spans="1:6">
      <c r="B523" s="126"/>
      <c r="C523" s="126"/>
      <c r="D523" s="126"/>
    </row>
    <row r="524" spans="1:6">
      <c r="B524" s="126"/>
      <c r="C524" s="126"/>
      <c r="D524" s="126"/>
    </row>
    <row r="525" spans="1:6">
      <c r="F525" s="14"/>
    </row>
    <row r="526" spans="1:6">
      <c r="A526" s="183"/>
      <c r="B526" s="126"/>
      <c r="C526" s="183"/>
      <c r="D526" s="183"/>
      <c r="E526" s="183"/>
      <c r="F526" s="184"/>
    </row>
    <row r="527" spans="1:6">
      <c r="A527" s="185" t="s">
        <v>440</v>
      </c>
      <c r="B527" s="126"/>
      <c r="C527" s="186" t="s">
        <v>441</v>
      </c>
      <c r="D527" s="186"/>
      <c r="E527" s="186"/>
      <c r="F527" s="187"/>
    </row>
    <row r="528" spans="1:6">
      <c r="A528" s="188" t="s">
        <v>442</v>
      </c>
      <c r="B528" s="126"/>
      <c r="C528" s="188" t="s">
        <v>443</v>
      </c>
      <c r="D528" s="188"/>
      <c r="E528" s="188"/>
      <c r="F528" s="189"/>
    </row>
    <row r="529" spans="1:6" ht="25.5" customHeight="1">
      <c r="A529" s="188"/>
      <c r="B529" s="126"/>
      <c r="C529" s="188"/>
      <c r="D529" s="188"/>
      <c r="E529" s="188"/>
      <c r="F529" s="126"/>
    </row>
    <row r="530" spans="1:6">
      <c r="A530" s="126"/>
      <c r="B530" s="126"/>
      <c r="C530" s="126"/>
      <c r="D530" s="126"/>
      <c r="E530" s="126"/>
      <c r="F530" s="126"/>
    </row>
    <row r="531" spans="1:6" ht="12.75" customHeight="1"/>
    <row r="534" spans="1:6" ht="12.75" customHeight="1"/>
  </sheetData>
  <mergeCells count="71">
    <mergeCell ref="A508:B508"/>
    <mergeCell ref="A512:E512"/>
    <mergeCell ref="C527:E527"/>
    <mergeCell ref="A528:A529"/>
    <mergeCell ref="C528:E529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1:B471"/>
    <mergeCell ref="A472:B472"/>
    <mergeCell ref="A473:B473"/>
    <mergeCell ref="A475:D475"/>
    <mergeCell ref="A476:D476"/>
    <mergeCell ref="A477:D477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C224:D224"/>
    <mergeCell ref="C233:D233"/>
    <mergeCell ref="A455:D455"/>
    <mergeCell ref="A456:D456"/>
    <mergeCell ref="A457:D457"/>
    <mergeCell ref="A458:B458"/>
    <mergeCell ref="C131:D131"/>
    <mergeCell ref="A143:C143"/>
    <mergeCell ref="C174:D174"/>
    <mergeCell ref="C181:D181"/>
    <mergeCell ref="C187:D187"/>
    <mergeCell ref="C195:D195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70 C177 C184"/>
    <dataValidation allowBlank="1" showInputMessage="1" showErrorMessage="1" prompt="Características cualitativas significativas que les impacten financieramente." sqref="C141:D141 D170 D177 D184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70 B177 B184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6" manualBreakCount="6">
    <brk id="63" max="5" man="1"/>
    <brk id="129" max="5" man="1"/>
    <brk id="193" max="5" man="1"/>
    <brk id="260" max="5" man="1"/>
    <brk id="330" max="5" man="1"/>
    <brk id="3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2021-01-27T17:25:18Z</dcterms:created>
  <dcterms:modified xsi:type="dcterms:W3CDTF">2021-01-27T17:25:40Z</dcterms:modified>
</cp:coreProperties>
</file>