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CONTABLE\"/>
    </mc:Choice>
  </mc:AlternateContent>
  <bookViews>
    <workbookView xWindow="0" yWindow="0" windowWidth="28800" windowHeight="1173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EAA!$A$1:$I$44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H31" i="1"/>
  <c r="G31" i="1"/>
  <c r="G30" i="1"/>
  <c r="H30" i="1" s="1"/>
  <c r="H29" i="1"/>
  <c r="G29" i="1"/>
  <c r="G28" i="1"/>
  <c r="H28" i="1" s="1"/>
  <c r="H27" i="1"/>
  <c r="G27" i="1"/>
  <c r="D26" i="1"/>
  <c r="G26" i="1" s="1"/>
  <c r="H26" i="1" s="1"/>
  <c r="F24" i="1"/>
  <c r="E24" i="1"/>
  <c r="G22" i="1"/>
  <c r="K22" i="1" s="1"/>
  <c r="D21" i="1"/>
  <c r="G21" i="1" s="1"/>
  <c r="D20" i="1"/>
  <c r="G20" i="1" s="1"/>
  <c r="D19" i="1"/>
  <c r="D14" i="1" s="1"/>
  <c r="K18" i="1"/>
  <c r="G18" i="1"/>
  <c r="H18" i="1" s="1"/>
  <c r="K17" i="1"/>
  <c r="H17" i="1"/>
  <c r="G17" i="1"/>
  <c r="G16" i="1"/>
  <c r="K16" i="1" s="1"/>
  <c r="F14" i="1"/>
  <c r="E14" i="1"/>
  <c r="E12" i="1" s="1"/>
  <c r="F12" i="1"/>
  <c r="H21" i="1" l="1"/>
  <c r="K21" i="1"/>
  <c r="G14" i="1"/>
  <c r="H14" i="1" s="1"/>
  <c r="H20" i="1"/>
  <c r="K20" i="1"/>
  <c r="K34" i="1"/>
  <c r="H34" i="1"/>
  <c r="D24" i="1"/>
  <c r="G24" i="1" s="1"/>
  <c r="H24" i="1" s="1"/>
  <c r="H16" i="1"/>
  <c r="G19" i="1"/>
  <c r="H22" i="1"/>
  <c r="D12" i="1" l="1"/>
  <c r="G12" i="1" s="1"/>
  <c r="H12" i="1" s="1"/>
  <c r="H19" i="1"/>
  <c r="K19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<sst xmlns="http://schemas.openxmlformats.org/spreadsheetml/2006/main" count="39" uniqueCount="38">
  <si>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</si>
  <si>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2020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</si>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</sst>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166" fontId="0" fillId="0" borderId="0" xfId="0" applyNumberFormat="1" applyFill="1" applyBorder="1"/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2"/>
      <sheetName val="RBI2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45823361.490000002</v>
          </cell>
        </row>
        <row r="17">
          <cell r="D17">
            <v>1595043.63</v>
          </cell>
        </row>
        <row r="18">
          <cell r="D18">
            <v>741723.91</v>
          </cell>
        </row>
        <row r="19">
          <cell r="D19">
            <v>23745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120" zoomScaleNormal="120" workbookViewId="0">
      <selection activeCell="D16" sqref="D16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146793378.34999999</v>
      </c>
      <c r="E12" s="31">
        <f>+E14+E24</f>
        <v>365881320.60000002</v>
      </c>
      <c r="F12" s="31">
        <f>+F14+F24</f>
        <v>350389560.59000003</v>
      </c>
      <c r="G12" s="31">
        <f>+D12+E12-F12</f>
        <v>162285138.36000001</v>
      </c>
      <c r="H12" s="31">
        <f>+G12-D12</f>
        <v>15491760.01000002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31233875.559999987</v>
      </c>
      <c r="E14" s="36">
        <f>SUM(E16:E22)</f>
        <v>360782609</v>
      </c>
      <c r="F14" s="36">
        <f>SUM(F16:F22)</f>
        <v>343796060.53000003</v>
      </c>
      <c r="G14" s="31">
        <f>+D14+E14-F14</f>
        <v>48220424.029999971</v>
      </c>
      <c r="H14" s="36">
        <f>+G14-D14</f>
        <v>16986548.469999984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">
      <c r="A16" s="39"/>
      <c r="B16" s="44" t="s">
        <v>15</v>
      </c>
      <c r="C16" s="44"/>
      <c r="D16" s="42">
        <v>28738949.319999993</v>
      </c>
      <c r="E16" s="42">
        <v>219710317.41</v>
      </c>
      <c r="F16" s="42">
        <v>202625905.24000001</v>
      </c>
      <c r="G16" s="45">
        <f>D16+E16-F16</f>
        <v>45823361.48999998</v>
      </c>
      <c r="H16" s="45">
        <f>G16-D16</f>
        <v>17084412.169999987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4" t="s">
        <v>16</v>
      </c>
      <c r="C17" s="44"/>
      <c r="D17" s="42">
        <v>1617399.6299999952</v>
      </c>
      <c r="E17" s="42">
        <v>127843712.29000001</v>
      </c>
      <c r="F17" s="42">
        <v>127866068.29000001</v>
      </c>
      <c r="G17" s="45">
        <f t="shared" ref="G17:G22" si="0">D17+E17-F17</f>
        <v>1595043.6299999952</v>
      </c>
      <c r="H17" s="45">
        <f t="shared" ref="H17:H22" si="1">G17-D17</f>
        <v>-22356</v>
      </c>
      <c r="I17" s="43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4" t="s">
        <v>17</v>
      </c>
      <c r="C18" s="44"/>
      <c r="D18" s="42">
        <v>840976.6099999994</v>
      </c>
      <c r="E18" s="42">
        <v>13204834.300000001</v>
      </c>
      <c r="F18" s="42">
        <v>13304087</v>
      </c>
      <c r="G18" s="45">
        <f t="shared" si="0"/>
        <v>741723.91000000015</v>
      </c>
      <c r="H18" s="45">
        <f t="shared" si="1"/>
        <v>-99252.699999999255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4" t="s">
        <v>18</v>
      </c>
      <c r="C19" s="44"/>
      <c r="D19" s="42">
        <f>+[1]ESF!E19</f>
        <v>0</v>
      </c>
      <c r="E19" s="42">
        <v>23745</v>
      </c>
      <c r="F19" s="42">
        <v>0</v>
      </c>
      <c r="G19" s="46">
        <f t="shared" si="0"/>
        <v>23745</v>
      </c>
      <c r="H19" s="46">
        <f t="shared" si="1"/>
        <v>23745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2">
        <f>D20+E20-F20</f>
        <v>0</v>
      </c>
      <c r="H20" s="42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2">
        <f t="shared" si="0"/>
        <v>0</v>
      </c>
      <c r="H21" s="42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7">
        <v>36550</v>
      </c>
      <c r="E22" s="48">
        <v>0</v>
      </c>
      <c r="F22" s="47">
        <v>0</v>
      </c>
      <c r="G22" s="47">
        <f t="shared" si="0"/>
        <v>36550</v>
      </c>
      <c r="H22" s="47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9"/>
      <c r="C23" s="49"/>
      <c r="D23" s="50"/>
      <c r="E23" s="50"/>
      <c r="F23" s="50"/>
      <c r="G23" s="50"/>
      <c r="H23" s="50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115559502.79000001</v>
      </c>
      <c r="E24" s="36">
        <f>SUM(E26:E34)</f>
        <v>5098711.6000000006</v>
      </c>
      <c r="F24" s="36">
        <f>SUM(F26:F34)</f>
        <v>6593500.0600000005</v>
      </c>
      <c r="G24" s="36">
        <f>+D24+E24-F24</f>
        <v>114064714.33</v>
      </c>
      <c r="H24" s="36">
        <f>+G24-D24</f>
        <v>-1494788.4600000083</v>
      </c>
      <c r="I24" s="37"/>
      <c r="K24" s="38"/>
    </row>
    <row r="25" spans="1:14" ht="5.0999999999999996" customHeight="1" x14ac:dyDescent="0.2">
      <c r="A25" s="39"/>
      <c r="B25" s="40"/>
      <c r="C25" s="49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6">
        <f>+D26+E26+F26</f>
        <v>0</v>
      </c>
      <c r="H26" s="46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v>500000</v>
      </c>
      <c r="E27" s="42">
        <v>0</v>
      </c>
      <c r="F27" s="42">
        <v>0</v>
      </c>
      <c r="G27" s="46">
        <f>+D27+E27+F27</f>
        <v>500000</v>
      </c>
      <c r="H27" s="46">
        <f>+G27-D27</f>
        <v>0</v>
      </c>
      <c r="I27" s="43"/>
      <c r="K27" s="38"/>
    </row>
    <row r="28" spans="1:14" ht="19.5" customHeight="1" x14ac:dyDescent="0.2">
      <c r="A28" s="39"/>
      <c r="B28" s="44" t="s">
        <v>26</v>
      </c>
      <c r="C28" s="44"/>
      <c r="D28" s="42">
        <v>96475716.13000001</v>
      </c>
      <c r="E28" s="42">
        <v>2429295.7000000002</v>
      </c>
      <c r="F28" s="42">
        <v>747540.51</v>
      </c>
      <c r="G28" s="42">
        <f>D28+E28-F28</f>
        <v>98157471.320000008</v>
      </c>
      <c r="H28" s="42">
        <f t="shared" ref="H28:H32" si="2">G28-D28</f>
        <v>1681755.1899999976</v>
      </c>
      <c r="I28" s="43"/>
      <c r="K28" s="38"/>
    </row>
    <row r="29" spans="1:14" ht="19.5" customHeight="1" x14ac:dyDescent="0.2">
      <c r="A29" s="39"/>
      <c r="B29" s="44" t="s">
        <v>27</v>
      </c>
      <c r="C29" s="44"/>
      <c r="D29" s="42">
        <v>93812217.269999996</v>
      </c>
      <c r="E29" s="42">
        <v>984386.08</v>
      </c>
      <c r="F29" s="42">
        <v>1713318.03</v>
      </c>
      <c r="G29" s="42">
        <f>D29+E29-F29</f>
        <v>93083285.319999993</v>
      </c>
      <c r="H29" s="42">
        <f t="shared" si="2"/>
        <v>-728931.95000000298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v>0</v>
      </c>
      <c r="E30" s="42">
        <v>0</v>
      </c>
      <c r="F30" s="42">
        <v>0</v>
      </c>
      <c r="G30" s="47">
        <f t="shared" ref="G30" si="3">D30+E30-F30</f>
        <v>0</v>
      </c>
      <c r="H30" s="47">
        <f t="shared" si="2"/>
        <v>0</v>
      </c>
      <c r="I30" s="43"/>
      <c r="K30" s="38"/>
    </row>
    <row r="31" spans="1:14" ht="19.5" customHeight="1" x14ac:dyDescent="0.2">
      <c r="A31" s="39"/>
      <c r="B31" s="44" t="s">
        <v>29</v>
      </c>
      <c r="C31" s="44"/>
      <c r="D31" s="42">
        <v>-75228430.609999999</v>
      </c>
      <c r="E31" s="42">
        <v>1685029.82</v>
      </c>
      <c r="F31" s="42">
        <v>4132641.52</v>
      </c>
      <c r="G31" s="46">
        <f>D31+E31-F31</f>
        <v>-77676042.310000002</v>
      </c>
      <c r="H31" s="46">
        <f t="shared" si="2"/>
        <v>-2447611.700000003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6">
        <f>+D32+E32+F32</f>
        <v>0</v>
      </c>
      <c r="H32" s="47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6">
        <f>+D33+E33+F33</f>
        <v>0</v>
      </c>
      <c r="H33" s="46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6">
        <f>+D34+E34+F34</f>
        <v>0</v>
      </c>
      <c r="H34" s="46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9"/>
      <c r="C35" s="49"/>
      <c r="D35" s="50"/>
      <c r="E35" s="41"/>
      <c r="F35" s="41"/>
      <c r="G35" s="41"/>
      <c r="H35" s="41"/>
      <c r="I35" s="43"/>
      <c r="K35" s="38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3"/>
      <c r="C40" s="63"/>
      <c r="D40" s="61"/>
      <c r="E40" s="64"/>
      <c r="F40" s="64"/>
      <c r="G40" s="64"/>
      <c r="H40" s="65"/>
      <c r="I40" s="61"/>
      <c r="J40" s="61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 t="s">
        <v>34</v>
      </c>
      <c r="C41" s="66"/>
      <c r="D41" s="67"/>
      <c r="E41" s="68" t="s">
        <v>35</v>
      </c>
      <c r="F41" s="68"/>
      <c r="G41" s="68"/>
      <c r="H41" s="69"/>
      <c r="I41" s="70"/>
      <c r="J41" s="6"/>
      <c r="P41" s="6"/>
      <c r="Q41" s="6"/>
    </row>
    <row r="42" spans="1:17" ht="27.75" customHeight="1" x14ac:dyDescent="0.2">
      <c r="A42" s="6"/>
      <c r="B42" s="71" t="s">
        <v>36</v>
      </c>
      <c r="C42" s="71"/>
      <c r="D42" s="72"/>
      <c r="E42" s="73" t="s">
        <v>37</v>
      </c>
      <c r="F42" s="73"/>
      <c r="G42" s="73"/>
      <c r="H42" s="74"/>
      <c r="I42" s="70"/>
      <c r="J42" s="6"/>
      <c r="P42" s="6"/>
      <c r="Q42" s="6"/>
    </row>
    <row r="43" spans="1:17" x14ac:dyDescent="0.2">
      <c r="B43" s="6"/>
      <c r="C43" s="6"/>
      <c r="D43" s="75"/>
      <c r="E43" s="6"/>
      <c r="F43" s="6"/>
      <c r="G43" s="6"/>
    </row>
    <row r="44" spans="1:17" x14ac:dyDescent="0.2">
      <c r="B44" s="6"/>
      <c r="C44" s="6"/>
      <c r="D44" s="75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2021-01-27T17:18:46Z</dcterms:created>
  <dcterms:modified xsi:type="dcterms:W3CDTF">2021-01-27T17:19:13Z</dcterms:modified>
</cp:coreProperties>
</file>