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730"/>
  </bookViews>
  <sheets>
    <sheet name="EA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[2]ECABR!#REF!</definedName>
    <definedName name="A_IMPRESIÓN_IM">#REF!</definedName>
    <definedName name="abc">[3]TOTAL!#REF!</definedName>
    <definedName name="Abr">#REF!</definedName>
    <definedName name="_xlnm.Extract">[4]EGRESOS!#REF!</definedName>
    <definedName name="_xlnm.Print_Area" localSheetId="0">EAA!$A$1:$I$44</definedName>
    <definedName name="B">[4]EGRESOS!#REF!</definedName>
    <definedName name="BASE">#REF!</definedName>
    <definedName name="_xlnm.Database">[5]REPORTO!#REF!</definedName>
    <definedName name="cba">[3]TOTAL!#REF!</definedName>
    <definedName name="dos">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[2]ECABR!#REF!</definedName>
    <definedName name="Mar">#REF!</definedName>
    <definedName name="May">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UN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H33" i="1" s="1"/>
  <c r="D32" i="1"/>
  <c r="G32" i="1" s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D26" i="1"/>
  <c r="G26" i="1" s="1"/>
  <c r="H26" i="1" s="1"/>
  <c r="F24" i="1"/>
  <c r="E24" i="1"/>
  <c r="E12" i="1" s="1"/>
  <c r="D24" i="1"/>
  <c r="G24" i="1" s="1"/>
  <c r="H24" i="1" s="1"/>
  <c r="G22" i="1"/>
  <c r="K22" i="1" s="1"/>
  <c r="D21" i="1"/>
  <c r="G21" i="1" s="1"/>
  <c r="D20" i="1"/>
  <c r="G20" i="1" s="1"/>
  <c r="D19" i="1"/>
  <c r="G19" i="1" s="1"/>
  <c r="H19" i="1" s="1"/>
  <c r="G18" i="1"/>
  <c r="H18" i="1" s="1"/>
  <c r="G17" i="1"/>
  <c r="H17" i="1" s="1"/>
  <c r="K16" i="1"/>
  <c r="H16" i="1"/>
  <c r="G16" i="1"/>
  <c r="F14" i="1"/>
  <c r="F12" i="1" s="1"/>
  <c r="E14" i="1"/>
  <c r="H21" i="1" l="1"/>
  <c r="K21" i="1"/>
  <c r="K34" i="1"/>
  <c r="H34" i="1"/>
  <c r="H20" i="1"/>
  <c r="K20" i="1"/>
  <c r="D14" i="1"/>
  <c r="H22" i="1"/>
  <c r="G14" i="1" l="1"/>
  <c r="H14" i="1" s="1"/>
  <c r="D12" i="1"/>
  <c r="G12" i="1" s="1"/>
  <c r="H12" i="1" s="1"/>
</calcChain>
</file>

<file path=xl/sharedStrings.xml><?xml version="1.0" encoding="utf-8"?>
<sst xmlns="http://schemas.openxmlformats.org/spreadsheetml/2006/main" count="39" uniqueCount="38">
  <si>
    <t>ESTADO ANALÍTICO DEL ACTIVO</t>
  </si>
  <si>
    <t>Al 30 de Junio del 2020</t>
  </si>
  <si>
    <t>(Pesos)</t>
  </si>
  <si>
    <t>Ente Público:</t>
  </si>
  <si>
    <t>UNIVERSIDAD TECNOLÓGICA DEL NORTE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</si>
  <si>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</si>
  <si>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</si>
  <si>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</si>
  <si>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</si>
  <si>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</si>
  <si>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</si>
  <si>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=(1+2+3)</t>
  </si>
  <si>
    <t>(4+1)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</si>
  <si>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</si>
  <si>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</si>
  <si>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</si>
  <si>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</si>
  <si>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</si>
  <si>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</si>
  <si>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</si>
  <si>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</si>
  <si>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</si>
  <si>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</si>
  <si>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</si>
  <si>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</si>
  <si>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</si>
  <si>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</si>
  <si>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</si>
  <si>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</si>
  <si>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</si>
  <si>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</si>
  <si>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</si>
  <si>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</si>
  <si>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</si>
  <si>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M. en C. Andrés Salvador Casillas Barajas</t>
  </si>
  <si>
    <t>MAE. Loth Mariano Pérez Camacho</t>
  </si>
  <si>
    <t>Encargado de Rectoría de la Universidad Tecnológica del Norte de Guanajuato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</si>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</sst>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#,##0;\-#,##0;&quot; &quot;"/>
    <numFmt numFmtId="167" formatCode="#,##0.00;\-#,##0.00;&quot; 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166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/>
    <xf numFmtId="3" fontId="4" fillId="3" borderId="0" xfId="1" applyNumberFormat="1" applyFont="1" applyFill="1" applyBorder="1" applyAlignment="1">
      <alignment vertical="top"/>
    </xf>
    <xf numFmtId="167" fontId="0" fillId="0" borderId="0" xfId="0" applyNumberFormat="1" applyFill="1" applyBorder="1"/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/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distributed"/>
    </xf>
    <xf numFmtId="0" fontId="2" fillId="0" borderId="0" xfId="0" applyFont="1" applyAlignment="1"/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.%20FINANCIERO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A (2)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NOTAS"/>
      <sheetName val="Esq Bur"/>
      <sheetName val="Rel Cta Banc"/>
      <sheetName val="Ayudas"/>
      <sheetName val="RBM"/>
      <sheetName val="RBI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>
        <row r="16">
          <cell r="D16">
            <v>35044048.789999999</v>
          </cell>
        </row>
        <row r="19"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36550</v>
          </cell>
        </row>
        <row r="29">
          <cell r="E29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zoomScale="120" zoomScaleNormal="120" workbookViewId="0">
      <selection activeCell="D17" sqref="D17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7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3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3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3" s="6" customFormat="1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3" s="6" customFormat="1" ht="14.1" customHeight="1" x14ac:dyDescent="0.2">
      <c r="A4" s="1"/>
      <c r="B4" s="2"/>
      <c r="C4" s="3" t="s">
        <v>2</v>
      </c>
      <c r="D4" s="3"/>
      <c r="E4" s="3"/>
      <c r="F4" s="3"/>
      <c r="G4" s="3"/>
      <c r="H4" s="2"/>
      <c r="I4" s="4"/>
      <c r="J4" s="4"/>
      <c r="K4" s="5"/>
    </row>
    <row r="5" spans="1:13" s="6" customFormat="1" ht="20.100000000000001" customHeight="1" x14ac:dyDescent="0.2">
      <c r="A5" s="8"/>
      <c r="B5" s="9"/>
      <c r="C5" s="9" t="s">
        <v>3</v>
      </c>
      <c r="D5" s="10" t="s">
        <v>4</v>
      </c>
      <c r="E5" s="10"/>
      <c r="F5" s="10"/>
      <c r="H5" s="11"/>
      <c r="I5" s="11"/>
    </row>
    <row r="6" spans="1:13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3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3" s="18" customFormat="1" ht="25.5" x14ac:dyDescent="0.2">
      <c r="A8" s="13"/>
      <c r="B8" s="14" t="s">
        <v>5</v>
      </c>
      <c r="C8" s="14"/>
      <c r="D8" s="15" t="s">
        <v>6</v>
      </c>
      <c r="E8" s="15" t="s">
        <v>7</v>
      </c>
      <c r="F8" s="16" t="s">
        <v>8</v>
      </c>
      <c r="G8" s="16" t="s">
        <v>9</v>
      </c>
      <c r="H8" s="16" t="s">
        <v>10</v>
      </c>
      <c r="I8" s="17"/>
    </row>
    <row r="9" spans="1:13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11</v>
      </c>
      <c r="H9" s="22" t="s">
        <v>12</v>
      </c>
      <c r="I9" s="23"/>
    </row>
    <row r="10" spans="1:13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3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3" s="6" customFormat="1" x14ac:dyDescent="0.2">
      <c r="A12" s="29"/>
      <c r="B12" s="30" t="s">
        <v>13</v>
      </c>
      <c r="C12" s="30"/>
      <c r="D12" s="31">
        <f>+D14+D24</f>
        <v>146793378.34999999</v>
      </c>
      <c r="E12" s="31">
        <f>+E14+E24</f>
        <v>167408714.70999998</v>
      </c>
      <c r="F12" s="31">
        <f>+F14+F24</f>
        <v>156582305.19999999</v>
      </c>
      <c r="G12" s="31">
        <f>+D12+E12-F12</f>
        <v>157619787.85999995</v>
      </c>
      <c r="H12" s="31">
        <f>+G12-D12</f>
        <v>10826409.509999961</v>
      </c>
      <c r="I12" s="32"/>
      <c r="J12" s="5"/>
      <c r="K12" s="5"/>
      <c r="L12" s="33"/>
      <c r="M12" s="33"/>
    </row>
    <row r="13" spans="1:13" s="6" customFormat="1" ht="5.0999999999999996" customHeight="1" x14ac:dyDescent="0.2">
      <c r="A13" s="29"/>
      <c r="B13" s="34"/>
      <c r="C13" s="34"/>
      <c r="D13" s="31"/>
      <c r="E13" s="31"/>
      <c r="F13" s="31"/>
      <c r="G13" s="31"/>
      <c r="H13" s="31"/>
      <c r="I13" s="32"/>
      <c r="J13" s="5"/>
      <c r="K13" s="5"/>
    </row>
    <row r="14" spans="1:13" s="6" customFormat="1" ht="12.75" customHeight="1" x14ac:dyDescent="0.2">
      <c r="A14" s="35"/>
      <c r="B14" s="33" t="s">
        <v>14</v>
      </c>
      <c r="C14" s="33"/>
      <c r="D14" s="36">
        <f>SUM(D16:D22)</f>
        <v>31233875.559999987</v>
      </c>
      <c r="E14" s="36">
        <f>SUM(E16:E22)</f>
        <v>163149966.85999998</v>
      </c>
      <c r="F14" s="36">
        <f>SUM(F16:F22)</f>
        <v>154121446.66</v>
      </c>
      <c r="G14" s="31">
        <f>+D14+E14-F14</f>
        <v>40262395.759999961</v>
      </c>
      <c r="H14" s="36">
        <f>+G14-D14</f>
        <v>9028520.1999999732</v>
      </c>
      <c r="I14" s="37"/>
      <c r="J14" s="5"/>
      <c r="K14" s="38"/>
    </row>
    <row r="15" spans="1:13" s="6" customFormat="1" ht="5.0999999999999996" customHeight="1" x14ac:dyDescent="0.2">
      <c r="A15" s="39"/>
      <c r="B15" s="40"/>
      <c r="C15" s="40"/>
      <c r="D15" s="41"/>
      <c r="E15" s="42"/>
      <c r="F15" s="42"/>
      <c r="G15" s="41"/>
      <c r="H15" s="41"/>
      <c r="I15" s="43"/>
      <c r="J15" s="5"/>
      <c r="K15" s="38"/>
    </row>
    <row r="16" spans="1:13" s="6" customFormat="1" ht="19.5" customHeight="1" x14ac:dyDescent="0.25">
      <c r="A16" s="39"/>
      <c r="B16" s="44" t="s">
        <v>15</v>
      </c>
      <c r="C16" s="44"/>
      <c r="D16" s="42">
        <v>28738949.319999993</v>
      </c>
      <c r="E16" s="42">
        <v>100152484.73999999</v>
      </c>
      <c r="F16" s="42">
        <v>93847385.269999996</v>
      </c>
      <c r="G16" s="45">
        <f>D16+E16-F16</f>
        <v>35044048.789999992</v>
      </c>
      <c r="H16" s="46">
        <f>G16-D16</f>
        <v>6305099.4699999988</v>
      </c>
      <c r="I16" s="43"/>
      <c r="J16" s="5"/>
      <c r="K16" s="38" t="str">
        <f>IF(G16=[1]ESF!D16," ","Error")</f>
        <v xml:space="preserve"> </v>
      </c>
    </row>
    <row r="17" spans="1:14" s="6" customFormat="1" ht="19.5" customHeight="1" x14ac:dyDescent="0.25">
      <c r="A17" s="39"/>
      <c r="B17" s="44" t="s">
        <v>16</v>
      </c>
      <c r="C17" s="44"/>
      <c r="D17" s="42">
        <v>1617399.6299999952</v>
      </c>
      <c r="E17" s="42">
        <v>56042467.270000003</v>
      </c>
      <c r="F17" s="42">
        <v>52966801.340000004</v>
      </c>
      <c r="G17" s="45">
        <f t="shared" ref="G17:G22" si="0">D17+E17-F17</f>
        <v>4693065.5599999949</v>
      </c>
      <c r="H17" s="46">
        <f t="shared" ref="H17:H22" si="1">G17-D17</f>
        <v>3075665.9299999997</v>
      </c>
      <c r="I17" s="43"/>
      <c r="J17" s="5"/>
      <c r="K17" s="38"/>
    </row>
    <row r="18" spans="1:14" s="6" customFormat="1" ht="19.5" customHeight="1" x14ac:dyDescent="0.25">
      <c r="A18" s="39"/>
      <c r="B18" s="44" t="s">
        <v>17</v>
      </c>
      <c r="C18" s="44"/>
      <c r="D18" s="42">
        <v>840976.6099999994</v>
      </c>
      <c r="E18" s="42">
        <v>6955014.7800000003</v>
      </c>
      <c r="F18" s="42">
        <v>7307259.9800000004</v>
      </c>
      <c r="G18" s="45">
        <f t="shared" si="0"/>
        <v>488731.40999999922</v>
      </c>
      <c r="H18" s="46">
        <f t="shared" si="1"/>
        <v>-352245.20000000019</v>
      </c>
      <c r="I18" s="43"/>
      <c r="J18" s="5"/>
      <c r="K18" s="38"/>
    </row>
    <row r="19" spans="1:14" s="6" customFormat="1" ht="19.5" customHeight="1" x14ac:dyDescent="0.2">
      <c r="A19" s="39"/>
      <c r="B19" s="44" t="s">
        <v>18</v>
      </c>
      <c r="C19" s="44"/>
      <c r="D19" s="42">
        <f>+[1]ESF!E19</f>
        <v>0</v>
      </c>
      <c r="E19" s="45">
        <v>7.0000000000000007E-2</v>
      </c>
      <c r="F19" s="45">
        <v>7.0000000000000007E-2</v>
      </c>
      <c r="G19" s="47">
        <f t="shared" si="0"/>
        <v>0</v>
      </c>
      <c r="H19" s="47">
        <f t="shared" si="1"/>
        <v>0</v>
      </c>
      <c r="I19" s="43"/>
      <c r="J19" s="5"/>
      <c r="K19" s="38"/>
      <c r="N19" s="6" t="s">
        <v>19</v>
      </c>
    </row>
    <row r="20" spans="1:14" s="6" customFormat="1" ht="19.5" customHeight="1" x14ac:dyDescent="0.2">
      <c r="A20" s="39"/>
      <c r="B20" s="44" t="s">
        <v>20</v>
      </c>
      <c r="C20" s="44"/>
      <c r="D20" s="42">
        <f>+[1]ESF!E20</f>
        <v>0</v>
      </c>
      <c r="E20" s="42">
        <v>0</v>
      </c>
      <c r="F20" s="42">
        <v>0</v>
      </c>
      <c r="G20" s="42">
        <f>D20+E20-F20</f>
        <v>0</v>
      </c>
      <c r="H20" s="42">
        <f t="shared" si="1"/>
        <v>0</v>
      </c>
      <c r="I20" s="43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4" t="s">
        <v>21</v>
      </c>
      <c r="C21" s="44"/>
      <c r="D21" s="42">
        <f>+[1]ESF!E21</f>
        <v>0</v>
      </c>
      <c r="E21" s="42">
        <v>0</v>
      </c>
      <c r="F21" s="42">
        <v>0</v>
      </c>
      <c r="G21" s="42">
        <f t="shared" si="0"/>
        <v>0</v>
      </c>
      <c r="H21" s="42">
        <f t="shared" si="1"/>
        <v>0</v>
      </c>
      <c r="I21" s="43"/>
      <c r="J21" s="5"/>
      <c r="K21" s="38" t="str">
        <f>IF(G21=[1]ESF!D21," ","Error")</f>
        <v xml:space="preserve"> </v>
      </c>
      <c r="L21" s="6" t="s">
        <v>19</v>
      </c>
    </row>
    <row r="22" spans="1:14" ht="19.5" customHeight="1" x14ac:dyDescent="0.25">
      <c r="A22" s="39"/>
      <c r="B22" s="44" t="s">
        <v>22</v>
      </c>
      <c r="C22" s="44"/>
      <c r="D22" s="46">
        <v>36550</v>
      </c>
      <c r="E22" s="48">
        <v>0</v>
      </c>
      <c r="F22" s="46">
        <v>0</v>
      </c>
      <c r="G22" s="46">
        <f t="shared" si="0"/>
        <v>36550</v>
      </c>
      <c r="H22" s="46">
        <f t="shared" si="1"/>
        <v>0</v>
      </c>
      <c r="I22" s="43"/>
      <c r="K22" s="38" t="str">
        <f>IF(G22=[1]ESF!D22," ","Error")</f>
        <v xml:space="preserve"> </v>
      </c>
    </row>
    <row r="23" spans="1:14" x14ac:dyDescent="0.2">
      <c r="A23" s="39"/>
      <c r="B23" s="49"/>
      <c r="C23" s="49"/>
      <c r="D23" s="50"/>
      <c r="E23" s="50"/>
      <c r="F23" s="50"/>
      <c r="G23" s="50"/>
      <c r="H23" s="50"/>
      <c r="I23" s="43"/>
      <c r="K23" s="38"/>
    </row>
    <row r="24" spans="1:14" x14ac:dyDescent="0.2">
      <c r="A24" s="35"/>
      <c r="B24" s="33" t="s">
        <v>23</v>
      </c>
      <c r="C24" s="33"/>
      <c r="D24" s="36">
        <f>SUM(D26:D34)</f>
        <v>115559502.79000001</v>
      </c>
      <c r="E24" s="36">
        <f>SUM(E26:E34)</f>
        <v>4258747.8500000006</v>
      </c>
      <c r="F24" s="36">
        <f>SUM(F26:F34)</f>
        <v>2460858.54</v>
      </c>
      <c r="G24" s="36">
        <f>+D24+E24-F24</f>
        <v>117357392.09999999</v>
      </c>
      <c r="H24" s="36">
        <f>+G24-D24</f>
        <v>1797889.3099999875</v>
      </c>
      <c r="I24" s="37"/>
      <c r="K24" s="38"/>
    </row>
    <row r="25" spans="1:14" ht="5.0999999999999996" customHeight="1" x14ac:dyDescent="0.2">
      <c r="A25" s="39"/>
      <c r="B25" s="40"/>
      <c r="C25" s="49"/>
      <c r="D25" s="41"/>
      <c r="E25" s="41"/>
      <c r="F25" s="41"/>
      <c r="G25" s="41"/>
      <c r="H25" s="41"/>
      <c r="I25" s="43"/>
      <c r="K25" s="38"/>
    </row>
    <row r="26" spans="1:14" ht="19.5" customHeight="1" x14ac:dyDescent="0.2">
      <c r="A26" s="39"/>
      <c r="B26" s="44" t="s">
        <v>24</v>
      </c>
      <c r="C26" s="44"/>
      <c r="D26" s="42">
        <f>+[1]ESF!E29</f>
        <v>0</v>
      </c>
      <c r="E26" s="42">
        <v>0</v>
      </c>
      <c r="F26" s="42">
        <v>0</v>
      </c>
      <c r="G26" s="47">
        <f>+D26+E26+F26</f>
        <v>0</v>
      </c>
      <c r="H26" s="47">
        <f>+G26+D26</f>
        <v>0</v>
      </c>
      <c r="I26" s="43"/>
      <c r="K26" s="38"/>
    </row>
    <row r="27" spans="1:14" ht="19.5" customHeight="1" x14ac:dyDescent="0.2">
      <c r="A27" s="39"/>
      <c r="B27" s="44" t="s">
        <v>25</v>
      </c>
      <c r="C27" s="44"/>
      <c r="D27" s="42">
        <v>500000</v>
      </c>
      <c r="E27" s="42">
        <v>0</v>
      </c>
      <c r="F27" s="42">
        <v>0</v>
      </c>
      <c r="G27" s="47">
        <f>+D27+E27+F27</f>
        <v>500000</v>
      </c>
      <c r="H27" s="47">
        <f>+G27-D27</f>
        <v>0</v>
      </c>
      <c r="I27" s="43"/>
      <c r="K27" s="38"/>
    </row>
    <row r="28" spans="1:14" ht="19.5" customHeight="1" x14ac:dyDescent="0.2">
      <c r="A28" s="39"/>
      <c r="B28" s="44" t="s">
        <v>26</v>
      </c>
      <c r="C28" s="44"/>
      <c r="D28" s="42">
        <v>96475716.13000001</v>
      </c>
      <c r="E28" s="42">
        <v>2394736.89</v>
      </c>
      <c r="F28" s="42">
        <v>747540.51</v>
      </c>
      <c r="G28" s="42">
        <f>D28+E28-F28</f>
        <v>98122912.510000005</v>
      </c>
      <c r="H28" s="42">
        <f t="shared" ref="H28:H32" si="2">G28-D28</f>
        <v>1647196.3799999952</v>
      </c>
      <c r="I28" s="43"/>
      <c r="K28" s="38"/>
    </row>
    <row r="29" spans="1:14" ht="19.5" customHeight="1" x14ac:dyDescent="0.2">
      <c r="A29" s="39"/>
      <c r="B29" s="44" t="s">
        <v>27</v>
      </c>
      <c r="C29" s="44"/>
      <c r="D29" s="42">
        <v>93812217.269999996</v>
      </c>
      <c r="E29" s="42">
        <v>178981.14</v>
      </c>
      <c r="F29" s="42">
        <v>1713318.03</v>
      </c>
      <c r="G29" s="42">
        <f>D29+E29-F29</f>
        <v>92277880.379999995</v>
      </c>
      <c r="H29" s="42">
        <f t="shared" si="2"/>
        <v>-1534336.8900000006</v>
      </c>
      <c r="I29" s="43"/>
      <c r="K29" s="38"/>
    </row>
    <row r="30" spans="1:14" ht="19.5" customHeight="1" x14ac:dyDescent="0.25">
      <c r="A30" s="39"/>
      <c r="B30" s="44" t="s">
        <v>28</v>
      </c>
      <c r="C30" s="44"/>
      <c r="D30" s="42">
        <v>0</v>
      </c>
      <c r="E30" s="42">
        <v>0</v>
      </c>
      <c r="F30" s="42">
        <v>0</v>
      </c>
      <c r="G30" s="46">
        <f t="shared" ref="G30" si="3">D30+E30-F30</f>
        <v>0</v>
      </c>
      <c r="H30" s="46">
        <f t="shared" si="2"/>
        <v>0</v>
      </c>
      <c r="I30" s="43"/>
      <c r="K30" s="38"/>
    </row>
    <row r="31" spans="1:14" ht="19.5" customHeight="1" x14ac:dyDescent="0.2">
      <c r="A31" s="39"/>
      <c r="B31" s="44" t="s">
        <v>29</v>
      </c>
      <c r="C31" s="44"/>
      <c r="D31" s="42">
        <v>-75228430.609999999</v>
      </c>
      <c r="E31" s="42">
        <v>1685029.82</v>
      </c>
      <c r="F31" s="42">
        <v>0</v>
      </c>
      <c r="G31" s="47">
        <f>D31+E31-F31</f>
        <v>-73543400.790000007</v>
      </c>
      <c r="H31" s="47">
        <f t="shared" si="2"/>
        <v>1685029.8199999928</v>
      </c>
      <c r="I31" s="43"/>
      <c r="K31" s="38"/>
    </row>
    <row r="32" spans="1:14" ht="19.5" customHeight="1" x14ac:dyDescent="0.25">
      <c r="A32" s="39"/>
      <c r="B32" s="44" t="s">
        <v>30</v>
      </c>
      <c r="C32" s="44"/>
      <c r="D32" s="42">
        <f>+[1]ESF!E35</f>
        <v>0</v>
      </c>
      <c r="E32" s="42">
        <v>0</v>
      </c>
      <c r="F32" s="42">
        <v>0</v>
      </c>
      <c r="G32" s="47">
        <f>+D32+E32+F32</f>
        <v>0</v>
      </c>
      <c r="H32" s="46">
        <f t="shared" si="2"/>
        <v>0</v>
      </c>
      <c r="I32" s="43"/>
      <c r="K32" s="38"/>
    </row>
    <row r="33" spans="1:17" ht="19.5" customHeight="1" x14ac:dyDescent="0.2">
      <c r="A33" s="39"/>
      <c r="B33" s="44" t="s">
        <v>31</v>
      </c>
      <c r="C33" s="44"/>
      <c r="D33" s="42">
        <f>+[1]ESF!E36</f>
        <v>0</v>
      </c>
      <c r="E33" s="42">
        <v>0</v>
      </c>
      <c r="F33" s="42">
        <v>0</v>
      </c>
      <c r="G33" s="47">
        <f>+D33+E33+F33</f>
        <v>0</v>
      </c>
      <c r="H33" s="47">
        <f>+G33+D33</f>
        <v>0</v>
      </c>
      <c r="I33" s="43"/>
      <c r="K33" s="38"/>
    </row>
    <row r="34" spans="1:17" ht="19.5" customHeight="1" x14ac:dyDescent="0.2">
      <c r="A34" s="39"/>
      <c r="B34" s="44" t="s">
        <v>32</v>
      </c>
      <c r="C34" s="44"/>
      <c r="D34" s="42">
        <f>+[1]ESF!E37</f>
        <v>0</v>
      </c>
      <c r="E34" s="42">
        <v>0</v>
      </c>
      <c r="F34" s="42">
        <v>0</v>
      </c>
      <c r="G34" s="47">
        <f>+D34+E34+F34</f>
        <v>0</v>
      </c>
      <c r="H34" s="47">
        <f>+G34+D34</f>
        <v>0</v>
      </c>
      <c r="I34" s="43"/>
      <c r="K34" s="38" t="str">
        <f>IF(G34=[1]ESF!D37," ","error")</f>
        <v xml:space="preserve"> </v>
      </c>
    </row>
    <row r="35" spans="1:17" x14ac:dyDescent="0.2">
      <c r="A35" s="39"/>
      <c r="B35" s="49"/>
      <c r="C35" s="49"/>
      <c r="D35" s="50"/>
      <c r="E35" s="41"/>
      <c r="F35" s="41"/>
      <c r="G35" s="41"/>
      <c r="H35" s="41"/>
      <c r="I35" s="43"/>
      <c r="K35" s="38"/>
    </row>
    <row r="36" spans="1:17" ht="6" customHeight="1" x14ac:dyDescent="0.2">
      <c r="A36" s="51"/>
      <c r="B36" s="52"/>
      <c r="C36" s="52"/>
      <c r="D36" s="52"/>
      <c r="E36" s="52"/>
      <c r="F36" s="52"/>
      <c r="G36" s="52"/>
      <c r="H36" s="52"/>
      <c r="I36" s="53"/>
    </row>
    <row r="37" spans="1:17" ht="6" customHeight="1" x14ac:dyDescent="0.2">
      <c r="A37" s="54"/>
      <c r="B37" s="55"/>
      <c r="C37" s="56"/>
      <c r="E37" s="54"/>
      <c r="F37" s="54"/>
      <c r="G37" s="54"/>
      <c r="H37" s="54"/>
      <c r="I37" s="54"/>
    </row>
    <row r="38" spans="1:17" ht="15" customHeight="1" x14ac:dyDescent="0.2">
      <c r="A38" s="6"/>
      <c r="B38" s="58" t="s">
        <v>33</v>
      </c>
      <c r="C38" s="58"/>
      <c r="D38" s="58"/>
      <c r="E38" s="58"/>
      <c r="F38" s="58"/>
      <c r="G38" s="58"/>
      <c r="H38" s="58"/>
      <c r="I38" s="59"/>
      <c r="J38" s="59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9"/>
      <c r="C39" s="60"/>
      <c r="D39" s="61"/>
      <c r="E39" s="61"/>
      <c r="F39" s="6"/>
      <c r="G39" s="62"/>
      <c r="H39" s="60"/>
      <c r="I39" s="61"/>
      <c r="J39" s="61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3"/>
      <c r="C40" s="63"/>
      <c r="D40" s="61"/>
      <c r="E40" s="64"/>
      <c r="F40" s="64"/>
      <c r="G40" s="64"/>
      <c r="H40" s="65"/>
      <c r="I40" s="61"/>
      <c r="J40" s="61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6" t="s">
        <v>34</v>
      </c>
      <c r="C41" s="66"/>
      <c r="D41" s="67"/>
      <c r="E41" s="68" t="s">
        <v>35</v>
      </c>
      <c r="F41" s="68"/>
      <c r="G41" s="68"/>
      <c r="H41" s="69"/>
      <c r="I41" s="70"/>
      <c r="J41" s="6"/>
      <c r="P41" s="6"/>
      <c r="Q41" s="6"/>
    </row>
    <row r="42" spans="1:17" ht="27.75" customHeight="1" x14ac:dyDescent="0.2">
      <c r="A42" s="6"/>
      <c r="B42" s="71" t="s">
        <v>36</v>
      </c>
      <c r="C42" s="71"/>
      <c r="D42" s="72"/>
      <c r="E42" s="73" t="s">
        <v>37</v>
      </c>
      <c r="F42" s="73"/>
      <c r="G42" s="73"/>
      <c r="H42" s="74"/>
      <c r="I42" s="70"/>
      <c r="J42" s="6"/>
      <c r="P42" s="6"/>
      <c r="Q42" s="6"/>
    </row>
    <row r="43" spans="1:17" x14ac:dyDescent="0.2">
      <c r="B43" s="6"/>
      <c r="C43" s="6"/>
      <c r="D43" s="75"/>
      <c r="E43" s="6"/>
      <c r="F43" s="6"/>
      <c r="G43" s="6"/>
    </row>
    <row r="44" spans="1:17" x14ac:dyDescent="0.2">
      <c r="B44" s="6"/>
      <c r="C44" s="6"/>
      <c r="D44" s="75"/>
      <c r="E44" s="6"/>
      <c r="F44" s="6"/>
      <c r="G44" s="6"/>
    </row>
  </sheetData>
  <sheetProtection formatCells="0" selectLockedCells="1"/>
  <mergeCells count="37">
    <mergeCell ref="A36:I36"/>
    <mergeCell ref="B38:H38"/>
    <mergeCell ref="B40:C40"/>
    <mergeCell ref="B41:C41"/>
    <mergeCell ref="E41:G41"/>
    <mergeCell ref="B42:C42"/>
    <mergeCell ref="E42:G42"/>
    <mergeCell ref="B29:C29"/>
    <mergeCell ref="B30:C30"/>
    <mergeCell ref="B31:C31"/>
    <mergeCell ref="B32:C32"/>
    <mergeCell ref="B33:C33"/>
    <mergeCell ref="B34:C34"/>
    <mergeCell ref="B21:C21"/>
    <mergeCell ref="B22:C22"/>
    <mergeCell ref="B24:C24"/>
    <mergeCell ref="B26:C26"/>
    <mergeCell ref="B27:C27"/>
    <mergeCell ref="B28:C28"/>
    <mergeCell ref="B14:C14"/>
    <mergeCell ref="B16:C16"/>
    <mergeCell ref="B17:C17"/>
    <mergeCell ref="B18:C18"/>
    <mergeCell ref="B19:C19"/>
    <mergeCell ref="B20:C20"/>
    <mergeCell ref="A7:I7"/>
    <mergeCell ref="B8:C9"/>
    <mergeCell ref="A10:I10"/>
    <mergeCell ref="A11:I11"/>
    <mergeCell ref="B12:C12"/>
    <mergeCell ref="L12:M12"/>
    <mergeCell ref="C1:G1"/>
    <mergeCell ref="C2:G2"/>
    <mergeCell ref="A3:H3"/>
    <mergeCell ref="C4:G4"/>
    <mergeCell ref="D5:F5"/>
    <mergeCell ref="A6:I6"/>
  </mergeCells>
  <printOptions verticalCentered="1"/>
  <pageMargins left="0.35433070866141736" right="0" top="0.39370078740157483" bottom="0.59055118110236227" header="0" footer="0"/>
  <pageSetup scale="80" orientation="landscape" r:id="rId1"/>
  <headerFooter>
    <oddFooter>&amp;R6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2020-07-08T17:48:36Z</dcterms:created>
  <dcterms:modified xsi:type="dcterms:W3CDTF">2020-07-08T17:50:19Z</dcterms:modified>
</cp:coreProperties>
</file>