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"/>
    </mc:Choice>
  </mc:AlternateContent>
  <bookViews>
    <workbookView xWindow="0" yWindow="0" windowWidth="24000" windowHeight="973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D19" i="4"/>
  <c r="G19" i="4" s="1"/>
  <c r="C19" i="4"/>
  <c r="B19" i="4"/>
  <c r="B16" i="4" s="1"/>
  <c r="G18" i="4"/>
  <c r="G17" i="4"/>
  <c r="F16" i="4"/>
  <c r="E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B7" i="4"/>
  <c r="G6" i="4"/>
  <c r="G5" i="4"/>
  <c r="F4" i="4"/>
  <c r="C4" i="4"/>
  <c r="B4" i="4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D43" i="3"/>
  <c r="C43" i="3"/>
  <c r="C42" i="3" s="1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F5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D26" i="2" s="1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D42" i="3" l="1"/>
  <c r="E26" i="2"/>
  <c r="H98" i="1"/>
  <c r="C79" i="1"/>
  <c r="G79" i="1"/>
  <c r="H43" i="1"/>
  <c r="H23" i="1"/>
  <c r="D4" i="1"/>
  <c r="H13" i="1"/>
  <c r="F79" i="1"/>
  <c r="C5" i="3"/>
  <c r="C79" i="3" s="1"/>
  <c r="G5" i="3"/>
  <c r="G79" i="3" s="1"/>
  <c r="E4" i="4"/>
  <c r="E27" i="4" s="1"/>
  <c r="C16" i="4"/>
  <c r="C27" i="4" s="1"/>
  <c r="F4" i="1"/>
  <c r="H33" i="1"/>
  <c r="H53" i="1"/>
  <c r="H57" i="1"/>
  <c r="D79" i="1"/>
  <c r="B26" i="2"/>
  <c r="F26" i="2"/>
  <c r="D5" i="3"/>
  <c r="D79" i="3" s="1"/>
  <c r="H36" i="3"/>
  <c r="H43" i="3"/>
  <c r="B27" i="4"/>
  <c r="C4" i="1"/>
  <c r="G4" i="1"/>
  <c r="H66" i="1"/>
  <c r="H70" i="1"/>
  <c r="H88" i="1"/>
  <c r="H108" i="1"/>
  <c r="H128" i="1"/>
  <c r="H132" i="1"/>
  <c r="C26" i="2"/>
  <c r="F42" i="3"/>
  <c r="F79" i="3" s="1"/>
  <c r="H53" i="3"/>
  <c r="H62" i="3"/>
  <c r="F27" i="4"/>
  <c r="G7" i="4"/>
  <c r="D16" i="4"/>
  <c r="D27" i="4" s="1"/>
  <c r="G16" i="4"/>
  <c r="E5" i="3"/>
  <c r="H6" i="3"/>
  <c r="H5" i="3" s="1"/>
  <c r="G16" i="2"/>
  <c r="G5" i="2"/>
  <c r="E79" i="1"/>
  <c r="H80" i="1"/>
  <c r="E4" i="1"/>
  <c r="H5" i="1"/>
  <c r="E42" i="3"/>
  <c r="G11" i="4"/>
  <c r="G26" i="2" l="1"/>
  <c r="G154" i="1"/>
  <c r="C154" i="1"/>
  <c r="H79" i="1"/>
  <c r="F154" i="1"/>
  <c r="D154" i="1"/>
  <c r="G4" i="4"/>
  <c r="G27" i="4" s="1"/>
  <c r="H4" i="1"/>
  <c r="H154" i="1" s="1"/>
  <c r="H42" i="3"/>
  <c r="H79" i="3" s="1"/>
  <c r="E154" i="1"/>
  <c r="E79" i="3"/>
</calcChain>
</file>

<file path=xl/sharedStrings.xml><?xml version="1.0" encoding="utf-8"?>
<sst xmlns="http://schemas.openxmlformats.org/spreadsheetml/2006/main" count="491" uniqueCount="336">
  <si>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</si>
  <si>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</si>
  <si>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</si>
  <si>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</si>
  <si>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</si>
  <si>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</si>
  <si>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</si>
  <si>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</si>
  <si>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</si>
  <si>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</si>
  <si>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</si>
  <si>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</si>
  <si>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</si>
  <si>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</si>
  <si>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</si>
  <si>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</si>
  <si>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</si>
  <si>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</si>
  <si>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</si>
  <si>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</si>
  <si>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</si>
  <si>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</si>
  <si>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</si>
  <si>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</si>
  <si>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</si>
  <si>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</si>
  <si>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</si>
  <si>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</si>
  <si>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</si>
  <si>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</si>
  <si>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</si>
  <si>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</si>
  <si>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</si>
  <si>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</si>
  <si>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</si>
  <si>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</si>
  <si>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</si>
  <si>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</si>
  <si>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</si>
  <si>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</si>
  <si>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</si>
  <si>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</si>
  <si>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</si>
  <si>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</si>
  <si>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</si>
  <si>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</si>
  <si>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</si>
  <si>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</si>
  <si>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</si>
  <si>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</si>
  <si>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</si>
  <si>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</si>
  <si>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</si>
  <si>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</si>
  <si>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</si>
  <si>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</si>
  <si>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</si>
  <si>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</si>
  <si>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</si>
  <si>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</si>
  <si>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</si>
  <si>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</si>
  <si>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</si>
  <si>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</si>
  <si>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</si>
  <si>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</si>
  <si>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</si>
  <si>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</si>
  <si>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</si>
  <si>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</si>
  <si>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</si>
  <si>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</si>
  <si>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</si>
  <si>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</si>
  <si>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</si>
  <si>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</si>
  <si>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</si>
  <si>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</si>
  <si>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</si>
  <si>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</si>
  <si>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</si>
  <si>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</si>
  <si>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</si>
  <si>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</si>
  <si>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</si>
  <si>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</si>
  <si>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</si>
  <si>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</si>
  <si>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</si>
  <si>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</si>
  <si>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</si>
  <si>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</si>
  <si>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</si>
  <si>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</si>
  <si>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</si>
  <si>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</si>
  <si>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</si>
  <si>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</si>
  <si>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</si>
  <si>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</si>
  <si>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</si>
  <si>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</si>
  <si>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</si>
  <si>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</si>
  <si>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</si>
  <si>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</si>
  <si>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</si>
  <si>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</si>
  <si>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</si>
  <si>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</si>
  <si>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</si>
  <si>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</si>
  <si>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</si>
  <si>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</si>
  <si>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</si>
  <si>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</si>
  <si>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</si>
  <si>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</si>
  <si>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</si>
  <si>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</si>
  <si>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</si>
  <si>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</si>
  <si>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</si>
  <si>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</si>
  <si>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</si>
  <si>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</si>
  <si>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</si>
  <si>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</si>
  <si>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</si>
  <si>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</si>
  <si>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</si>
  <si>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</si>
  <si>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</si>
  <si>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</si>
  <si>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</si>
  <si>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</si>
  <si>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</si>
  <si>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</si>
  <si>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</si>
  <si>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</si>
  <si>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</si>
  <si>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</si>
  <si>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</si>
  <si>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</si>
  <si>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</si>
  <si>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</si>
  <si>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</si>
  <si>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</si>
  <si>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</si>
  <si>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</si>
  <si>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</si>
  <si>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</si>
  <si>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</si>
  <si>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</si>
  <si>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</si>
  <si>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</si>
  <si>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</si>
  <si>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</si>
  <si>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</si>
  <si>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</si>
  <si>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</si>
  <si>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</si>
  <si>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</si>
  <si>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</si>
  <si>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</si>
  <si>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</si>
  <si>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</si>
  <si>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</si>
  <si>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</si>
  <si>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</si>
  <si>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</si>
  <si>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</si>
  <si>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</si>
  <si>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</si>
  <si>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</si>
  <si>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</si>
  <si>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</si>
  <si>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</si>
  <si>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</si>
  <si>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</si>
  <si>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</si>
  <si>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</si>
  <si>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</si>
  <si>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</si>
  <si>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</si>
  <si>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</si>
  <si>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</si>
  <si>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</si>
  <si>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</si>
  <si>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</si>
  <si>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</si>
  <si>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</si>
  <si>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</si>
  <si>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</si>
  <si>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</si>
  <si>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</si>
  <si>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</si>
  <si>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</si>
  <si>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</si>
  <si>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</si>
  <si>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</si>
  <si>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</si>
  <si>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</si>
  <si>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</si>
  <si>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</si>
  <si>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</si>
  <si>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</si>
  <si>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</si>
  <si>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</si>
  <si>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</si>
  <si>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</si>
  <si>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</si>
  <si>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</si>
  <si>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</si>
  <si>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</si>
  <si>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</si>
  <si>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</si>
  <si>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</si>
  <si>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</si>
  <si>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</si>
  <si>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</si>
  <si>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</si>
  <si>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</si>
  <si>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</si>
  <si>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</si>
  <si>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</si>
  <si>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</si>
  <si>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</si>
  <si>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</si>
  <si>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</si>
  <si>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</si>
  <si>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</si>
  <si>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</si>
  <si>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</si>
  <si>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</si>
  <si>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</si>
  <si>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</si>
  <si>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</si>
  <si>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</si>
  <si>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</si>
  <si>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</si>
  <si>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</si>
  <si>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</si>
  <si>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</si>
  <si>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</si>
  <si>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</si>
  <si>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</si>
  <si>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</si>
  <si>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</si>
  <si>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</si>
  <si>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</si>
  <si>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</si>
  <si>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</si>
  <si>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</si>
  <si>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</si>
  <si>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</si>
  <si>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</si>
  <si>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</si>
  <si>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</si>
  <si>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</si>
  <si>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</si>
  <si>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</si>
  <si>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</si>
  <si>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</si>
  <si>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</si>
  <si>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</si>
  <si>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</si>
  <si>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</si>
  <si>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</si>
  <si>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</si>
  <si>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</si>
  <si>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</si>
  <si>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</si>
  <si>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</si>
  <si>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</si>
  <si>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</si>
  <si>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</si>
  <si>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</si>
  <si>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</si>
  <si>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</si>
  <si>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</si>
  <si>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</si>
  <si>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</si>
  <si>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</si>
  <si>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</si>
  <si>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</si>
  <si>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</si>
  <si>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</si>
  <si>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</si>
  <si>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</si>
  <si>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</si>
  <si>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</si>
  <si>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</si>
  <si>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</si>
  <si>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</si>
  <si>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</si>
  <si>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</si>
  <si>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</si>
  <si>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</si>
  <si>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</si>
  <si>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</si>
  <si>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</si>
  <si>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</si>
  <si>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</si>
  <si>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</si>
  <si>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</si>
  <si>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</si>
  <si>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</si>
  <si>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</si>
  <si>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</si>
  <si>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</si>
  <si>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</si>
  <si>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</si>
  <si>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</si>
  <si>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</si>
  <si>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</si>
  <si>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</si>
  <si>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</si>
  <si>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</si>
  <si>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</si>
  <si>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</si>
  <si>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</si>
  <si>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30 de Septiembre de 2019
PESOS</t>
  </si>
  <si>
    <t>0101 DESPACHO DEL C. RECTOR</t>
  </si>
  <si>
    <t>0201 DESPACHO DEL C. SRIO. ACADEMICO</t>
  </si>
  <si>
    <t>0301 DESPACHO DEL C. SRIO. DE VINCULACION</t>
  </si>
  <si>
    <t>0401 ADMINISTRACION Y FINANZAS</t>
  </si>
  <si>
    <t>UNIVERSIDAD TECNOLOGICA DEL NORTE DE GUANAJUATO
Estado Analítico del Ejercicio del Presupuesto de Egresos Detallado - LDF
Clasificación Administrativa
al 30 de Septiembre de 2019
PESOS</t>
  </si>
  <si>
    <t>UNIVERSIDAD TECNOLOGICA DEL NORTE DE GUANAJUATO
Estado Analítico del Ejercicio del Presupuesto de Egresos Detallado - LDF
Clasificación Funcional (Finalidad y Función)
al 30 de Septiembre de 2019
PESOS</t>
  </si>
  <si>
    <t>UNIVERSIDAD TECNOLOGICA DEL NORTE DE GUANAJUATO
Estado Analítico del Ejercicio del Presupuesto de Egresos Detallado - LDF
Clasificación de Servicios Personales por Categoría
al 30 de Septiembre de 2019
PESOS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</si>
  <si>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</si>
  <si>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</si>
  <si>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</si>
  <si>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C.P.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</si>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</sst>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_-;\-* #,##0.00_-;_-* &quot;-&quot;??_-;_-@_-"/>
  </numFmts>
  <fonts count="15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0" fontId="13" fillId="0" borderId="0"/>
    <xf numFmtId="0" fontId="7" fillId="0" borderId="0"/>
    <xf numFmtId="167" fontId="7" fillId="0" borderId="0" applyFont="0" applyFill="0" applyBorder="0" applyAlignment="0" applyProtection="0"/>
    <xf numFmtId="0" fontId="1" fillId="0" borderId="0"/>
    <xf numFmtId="0" fontId="14" fillId="0" borderId="0"/>
  </cellStyleXfs>
  <cellXfs count="91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2"/>
    </xf>
    <xf numFmtId="4" fontId="6" fillId="0" borderId="6" xfId="0" applyNumberFormat="1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10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top"/>
    </xf>
    <xf numFmtId="0" fontId="3" fillId="0" borderId="11" xfId="0" applyFont="1" applyBorder="1"/>
    <xf numFmtId="0" fontId="6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6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left"/>
    </xf>
    <xf numFmtId="0" fontId="7" fillId="0" borderId="11" xfId="0" applyFont="1" applyBorder="1"/>
    <xf numFmtId="0" fontId="7" fillId="0" borderId="8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justify" vertical="center"/>
    </xf>
    <xf numFmtId="0" fontId="7" fillId="0" borderId="12" xfId="0" applyFont="1" applyBorder="1"/>
    <xf numFmtId="0" fontId="3" fillId="0" borderId="12" xfId="0" applyFont="1" applyBorder="1"/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10" applyFont="1" applyFill="1" applyBorder="1" applyAlignment="1" applyProtection="1">
      <alignment vertical="top"/>
      <protection locked="0"/>
    </xf>
    <xf numFmtId="0" fontId="7" fillId="0" borderId="0" xfId="8" applyAlignment="1" applyProtection="1">
      <alignment horizontal="center"/>
      <protection locked="0"/>
    </xf>
    <xf numFmtId="0" fontId="7" fillId="0" borderId="14" xfId="8" applyBorder="1" applyAlignment="1" applyProtection="1">
      <alignment horizontal="center"/>
      <protection locked="0"/>
    </xf>
    <xf numFmtId="0" fontId="1" fillId="0" borderId="0" xfId="10"/>
    <xf numFmtId="0" fontId="1" fillId="0" borderId="0" xfId="10"/>
    <xf numFmtId="0" fontId="7" fillId="0" borderId="0" xfId="10" applyFont="1" applyFill="1" applyBorder="1" applyAlignment="1" applyProtection="1">
      <alignment vertical="top"/>
      <protection locked="0"/>
    </xf>
    <xf numFmtId="0" fontId="1" fillId="0" borderId="0" xfId="10"/>
    <xf numFmtId="0" fontId="7" fillId="0" borderId="0" xfId="10" applyFont="1" applyFill="1" applyBorder="1" applyAlignment="1" applyProtection="1">
      <alignment vertical="top"/>
      <protection locked="0"/>
    </xf>
  </cellXfs>
  <cellStyles count="12">
    <cellStyle name="Millares 2" xfId="9"/>
    <cellStyle name="Millares 3" xfId="3"/>
    <cellStyle name="Normal" xfId="0" builtinId="0"/>
    <cellStyle name="Normal 2" xfId="1"/>
    <cellStyle name="Normal 2 2" xfId="10"/>
    <cellStyle name="Normal 2 2 2" xfId="11"/>
    <cellStyle name="Normal 2 3" xfId="5"/>
    <cellStyle name="Normal 3" xfId="7"/>
    <cellStyle name="Normal 4" xfId="8"/>
    <cellStyle name="Normal 5" xfId="2"/>
    <cellStyle name="Normal 9" xfId="6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opLeftCell="A130" workbookViewId="0">
      <selection activeCell="J168" sqref="J168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322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63781531.730000004</v>
      </c>
      <c r="D4" s="5">
        <f t="shared" ref="D4:H4" si="0">D5+D13+D23+D33+D43+D53+D57+D66+D70</f>
        <v>4645337.6800000006</v>
      </c>
      <c r="E4" s="5">
        <f t="shared" si="0"/>
        <v>68426869.409999996</v>
      </c>
      <c r="F4" s="5">
        <f t="shared" si="0"/>
        <v>41245034.620000005</v>
      </c>
      <c r="G4" s="5">
        <f t="shared" si="0"/>
        <v>41245034.620000005</v>
      </c>
      <c r="H4" s="5">
        <f t="shared" si="0"/>
        <v>27181834.790000003</v>
      </c>
    </row>
    <row r="5" spans="1:8">
      <c r="A5" s="56" t="s">
        <v>9</v>
      </c>
      <c r="B5" s="57"/>
      <c r="C5" s="6">
        <f>SUM(C6:C12)</f>
        <v>38265539.560000002</v>
      </c>
      <c r="D5" s="6">
        <f t="shared" ref="D5:H5" si="1">SUM(D6:D12)</f>
        <v>1829376.75</v>
      </c>
      <c r="E5" s="6">
        <f t="shared" si="1"/>
        <v>40094916.310000002</v>
      </c>
      <c r="F5" s="6">
        <f t="shared" si="1"/>
        <v>28004746.760000002</v>
      </c>
      <c r="G5" s="6">
        <f t="shared" si="1"/>
        <v>28004746.760000002</v>
      </c>
      <c r="H5" s="6">
        <f t="shared" si="1"/>
        <v>12090169.549999999</v>
      </c>
    </row>
    <row r="6" spans="1:8">
      <c r="A6" s="35" t="s">
        <v>144</v>
      </c>
      <c r="B6" s="36" t="s">
        <v>10</v>
      </c>
      <c r="C6" s="7">
        <v>7618137.1699999999</v>
      </c>
      <c r="D6" s="7">
        <v>1273.21</v>
      </c>
      <c r="E6" s="7">
        <f>C6+D6</f>
        <v>7619410.3799999999</v>
      </c>
      <c r="F6" s="7">
        <v>4847845.04</v>
      </c>
      <c r="G6" s="7">
        <v>4847845.04</v>
      </c>
      <c r="H6" s="7">
        <f>E6-F6</f>
        <v>2771565.34</v>
      </c>
    </row>
    <row r="7" spans="1:8">
      <c r="A7" s="35" t="s">
        <v>145</v>
      </c>
      <c r="B7" s="36" t="s">
        <v>11</v>
      </c>
      <c r="C7" s="7">
        <v>10993031</v>
      </c>
      <c r="D7" s="7">
        <v>1170059.82</v>
      </c>
      <c r="E7" s="7">
        <f t="shared" ref="E7:E12" si="2">C7+D7</f>
        <v>12163090.82</v>
      </c>
      <c r="F7" s="7">
        <v>9771987.7200000007</v>
      </c>
      <c r="G7" s="7">
        <v>9771987.7200000007</v>
      </c>
      <c r="H7" s="7">
        <f t="shared" ref="H7:H70" si="3">E7-F7</f>
        <v>2391103.0999999996</v>
      </c>
    </row>
    <row r="8" spans="1:8">
      <c r="A8" s="35" t="s">
        <v>146</v>
      </c>
      <c r="B8" s="36" t="s">
        <v>12</v>
      </c>
      <c r="C8" s="7">
        <v>4551040.0199999996</v>
      </c>
      <c r="D8" s="7">
        <v>139397.59</v>
      </c>
      <c r="E8" s="7">
        <f t="shared" si="2"/>
        <v>4690437.6099999994</v>
      </c>
      <c r="F8" s="7">
        <v>3265436.46</v>
      </c>
      <c r="G8" s="7">
        <v>3265436.46</v>
      </c>
      <c r="H8" s="7">
        <f t="shared" si="3"/>
        <v>1425001.1499999994</v>
      </c>
    </row>
    <row r="9" spans="1:8">
      <c r="A9" s="35" t="s">
        <v>147</v>
      </c>
      <c r="B9" s="36" t="s">
        <v>13</v>
      </c>
      <c r="C9" s="7">
        <v>6693633.1100000003</v>
      </c>
      <c r="D9" s="7">
        <v>441690.71</v>
      </c>
      <c r="E9" s="7">
        <f t="shared" si="2"/>
        <v>7135323.8200000003</v>
      </c>
      <c r="F9" s="7">
        <v>4106295.96</v>
      </c>
      <c r="G9" s="7">
        <v>4106295.96</v>
      </c>
      <c r="H9" s="7">
        <f t="shared" si="3"/>
        <v>3029027.8600000003</v>
      </c>
    </row>
    <row r="10" spans="1:8">
      <c r="A10" s="35" t="s">
        <v>148</v>
      </c>
      <c r="B10" s="36" t="s">
        <v>14</v>
      </c>
      <c r="C10" s="7">
        <v>7749698.2599999998</v>
      </c>
      <c r="D10" s="7">
        <v>76955.42</v>
      </c>
      <c r="E10" s="7">
        <f t="shared" si="2"/>
        <v>7826653.6799999997</v>
      </c>
      <c r="F10" s="7">
        <v>5353806.74</v>
      </c>
      <c r="G10" s="7">
        <v>5353806.74</v>
      </c>
      <c r="H10" s="7">
        <f t="shared" si="3"/>
        <v>2472846.9399999995</v>
      </c>
    </row>
    <row r="11" spans="1:8">
      <c r="A11" s="35" t="s">
        <v>149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150</v>
      </c>
      <c r="B12" s="36" t="s">
        <v>16</v>
      </c>
      <c r="C12" s="7">
        <v>660000</v>
      </c>
      <c r="D12" s="7">
        <v>0</v>
      </c>
      <c r="E12" s="7">
        <f t="shared" si="2"/>
        <v>660000</v>
      </c>
      <c r="F12" s="7">
        <v>659374.84</v>
      </c>
      <c r="G12" s="7">
        <v>659374.84</v>
      </c>
      <c r="H12" s="7">
        <f t="shared" si="3"/>
        <v>625.1600000000326</v>
      </c>
    </row>
    <row r="13" spans="1:8">
      <c r="A13" s="56" t="s">
        <v>17</v>
      </c>
      <c r="B13" s="57"/>
      <c r="C13" s="6">
        <f>SUM(C14:C22)</f>
        <v>4577186.040000001</v>
      </c>
      <c r="D13" s="6">
        <f t="shared" ref="D13:G13" si="4">SUM(D14:D22)</f>
        <v>-246574.87999999998</v>
      </c>
      <c r="E13" s="6">
        <f t="shared" si="4"/>
        <v>4330611.16</v>
      </c>
      <c r="F13" s="6">
        <f t="shared" si="4"/>
        <v>2507681.7899999996</v>
      </c>
      <c r="G13" s="6">
        <f t="shared" si="4"/>
        <v>2507681.7899999996</v>
      </c>
      <c r="H13" s="6">
        <f t="shared" si="3"/>
        <v>1822929.3700000006</v>
      </c>
    </row>
    <row r="14" spans="1:8">
      <c r="A14" s="35" t="s">
        <v>151</v>
      </c>
      <c r="B14" s="36" t="s">
        <v>18</v>
      </c>
      <c r="C14" s="7">
        <v>1600887.84</v>
      </c>
      <c r="D14" s="7">
        <v>-131976.60999999999</v>
      </c>
      <c r="E14" s="7">
        <f t="shared" ref="E14:E22" si="5">C14+D14</f>
        <v>1468911.23</v>
      </c>
      <c r="F14" s="7">
        <v>924824.18</v>
      </c>
      <c r="G14" s="7">
        <v>924824.18</v>
      </c>
      <c r="H14" s="7">
        <f t="shared" si="3"/>
        <v>544087.04999999993</v>
      </c>
    </row>
    <row r="15" spans="1:8">
      <c r="A15" s="35" t="s">
        <v>152</v>
      </c>
      <c r="B15" s="36" t="s">
        <v>19</v>
      </c>
      <c r="C15" s="7">
        <v>520613.03</v>
      </c>
      <c r="D15" s="7">
        <v>-3490.87</v>
      </c>
      <c r="E15" s="7">
        <f t="shared" si="5"/>
        <v>517122.16000000003</v>
      </c>
      <c r="F15" s="7">
        <v>287364.84000000003</v>
      </c>
      <c r="G15" s="7">
        <v>287364.84000000003</v>
      </c>
      <c r="H15" s="7">
        <f t="shared" si="3"/>
        <v>229757.32</v>
      </c>
    </row>
    <row r="16" spans="1:8">
      <c r="A16" s="35" t="s">
        <v>153</v>
      </c>
      <c r="B16" s="36" t="s">
        <v>20</v>
      </c>
      <c r="C16" s="7">
        <v>3000</v>
      </c>
      <c r="D16" s="7">
        <v>3780</v>
      </c>
      <c r="E16" s="7">
        <f t="shared" si="5"/>
        <v>6780</v>
      </c>
      <c r="F16" s="7">
        <v>2198.1999999999998</v>
      </c>
      <c r="G16" s="7">
        <v>2198.1999999999998</v>
      </c>
      <c r="H16" s="7">
        <f t="shared" si="3"/>
        <v>4581.8</v>
      </c>
    </row>
    <row r="17" spans="1:8">
      <c r="A17" s="35" t="s">
        <v>154</v>
      </c>
      <c r="B17" s="36" t="s">
        <v>21</v>
      </c>
      <c r="C17" s="7">
        <v>752038.35</v>
      </c>
      <c r="D17" s="7">
        <v>37200</v>
      </c>
      <c r="E17" s="7">
        <f t="shared" si="5"/>
        <v>789238.35</v>
      </c>
      <c r="F17" s="7">
        <v>356718.76</v>
      </c>
      <c r="G17" s="7">
        <v>356718.76</v>
      </c>
      <c r="H17" s="7">
        <f t="shared" si="3"/>
        <v>432519.58999999997</v>
      </c>
    </row>
    <row r="18" spans="1:8">
      <c r="A18" s="35" t="s">
        <v>155</v>
      </c>
      <c r="B18" s="36" t="s">
        <v>22</v>
      </c>
      <c r="C18" s="7">
        <v>278174.51</v>
      </c>
      <c r="D18" s="7">
        <v>-94934</v>
      </c>
      <c r="E18" s="7">
        <f t="shared" si="5"/>
        <v>183240.51</v>
      </c>
      <c r="F18" s="7">
        <v>60434.61</v>
      </c>
      <c r="G18" s="7">
        <v>60434.61</v>
      </c>
      <c r="H18" s="7">
        <f t="shared" si="3"/>
        <v>122805.90000000001</v>
      </c>
    </row>
    <row r="19" spans="1:8">
      <c r="A19" s="35" t="s">
        <v>156</v>
      </c>
      <c r="B19" s="36" t="s">
        <v>23</v>
      </c>
      <c r="C19" s="7">
        <v>1012251.16</v>
      </c>
      <c r="D19" s="7">
        <v>2000</v>
      </c>
      <c r="E19" s="7">
        <f t="shared" si="5"/>
        <v>1014251.16</v>
      </c>
      <c r="F19" s="7">
        <v>713300.29</v>
      </c>
      <c r="G19" s="7">
        <v>713300.29</v>
      </c>
      <c r="H19" s="7">
        <f t="shared" si="3"/>
        <v>300950.87</v>
      </c>
    </row>
    <row r="20" spans="1:8">
      <c r="A20" s="35" t="s">
        <v>157</v>
      </c>
      <c r="B20" s="36" t="s">
        <v>24</v>
      </c>
      <c r="C20" s="7">
        <v>126844.17</v>
      </c>
      <c r="D20" s="7">
        <v>-3900</v>
      </c>
      <c r="E20" s="7">
        <f t="shared" si="5"/>
        <v>122944.17</v>
      </c>
      <c r="F20" s="7">
        <v>20998.51</v>
      </c>
      <c r="G20" s="7">
        <v>20998.51</v>
      </c>
      <c r="H20" s="7">
        <f t="shared" si="3"/>
        <v>101945.66</v>
      </c>
    </row>
    <row r="21" spans="1:8">
      <c r="A21" s="35" t="s">
        <v>158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159</v>
      </c>
      <c r="B22" s="36" t="s">
        <v>26</v>
      </c>
      <c r="C22" s="7">
        <v>283376.98</v>
      </c>
      <c r="D22" s="7">
        <v>-55253.4</v>
      </c>
      <c r="E22" s="7">
        <f t="shared" si="5"/>
        <v>228123.58</v>
      </c>
      <c r="F22" s="7">
        <v>141842.4</v>
      </c>
      <c r="G22" s="7">
        <v>141842.4</v>
      </c>
      <c r="H22" s="7">
        <f t="shared" si="3"/>
        <v>86281.18</v>
      </c>
    </row>
    <row r="23" spans="1:8">
      <c r="A23" s="56" t="s">
        <v>27</v>
      </c>
      <c r="B23" s="57"/>
      <c r="C23" s="6">
        <f>SUM(C24:C32)</f>
        <v>17165498.43</v>
      </c>
      <c r="D23" s="6">
        <f t="shared" ref="D23:G23" si="6">SUM(D24:D32)</f>
        <v>1446136.99</v>
      </c>
      <c r="E23" s="6">
        <f t="shared" si="6"/>
        <v>18611635.420000002</v>
      </c>
      <c r="F23" s="6">
        <f t="shared" si="6"/>
        <v>9978245.5199999996</v>
      </c>
      <c r="G23" s="6">
        <f t="shared" si="6"/>
        <v>9978245.5199999996</v>
      </c>
      <c r="H23" s="6">
        <f t="shared" si="3"/>
        <v>8633389.9000000022</v>
      </c>
    </row>
    <row r="24" spans="1:8">
      <c r="A24" s="35" t="s">
        <v>160</v>
      </c>
      <c r="B24" s="36" t="s">
        <v>28</v>
      </c>
      <c r="C24" s="7">
        <v>1982276.78</v>
      </c>
      <c r="D24" s="7">
        <v>195692.87</v>
      </c>
      <c r="E24" s="7">
        <f t="shared" ref="E24:E32" si="7">C24+D24</f>
        <v>2177969.65</v>
      </c>
      <c r="F24" s="7">
        <v>1733498.12</v>
      </c>
      <c r="G24" s="7">
        <v>1733498.12</v>
      </c>
      <c r="H24" s="7">
        <f t="shared" si="3"/>
        <v>444471.5299999998</v>
      </c>
    </row>
    <row r="25" spans="1:8">
      <c r="A25" s="35" t="s">
        <v>161</v>
      </c>
      <c r="B25" s="36" t="s">
        <v>29</v>
      </c>
      <c r="C25" s="7">
        <v>435056.8</v>
      </c>
      <c r="D25" s="7">
        <v>-5202.3999999999996</v>
      </c>
      <c r="E25" s="7">
        <f t="shared" si="7"/>
        <v>429854.39999999997</v>
      </c>
      <c r="F25" s="7">
        <v>319263.75</v>
      </c>
      <c r="G25" s="7">
        <v>319263.75</v>
      </c>
      <c r="H25" s="7">
        <f t="shared" si="3"/>
        <v>110590.64999999997</v>
      </c>
    </row>
    <row r="26" spans="1:8">
      <c r="A26" s="35" t="s">
        <v>162</v>
      </c>
      <c r="B26" s="36" t="s">
        <v>30</v>
      </c>
      <c r="C26" s="7">
        <v>4766912.2699999996</v>
      </c>
      <c r="D26" s="7">
        <v>943210.64</v>
      </c>
      <c r="E26" s="7">
        <f t="shared" si="7"/>
        <v>5710122.9099999992</v>
      </c>
      <c r="F26" s="7">
        <v>2525836.7799999998</v>
      </c>
      <c r="G26" s="7">
        <v>2525836.7799999998</v>
      </c>
      <c r="H26" s="7">
        <f t="shared" si="3"/>
        <v>3184286.1299999994</v>
      </c>
    </row>
    <row r="27" spans="1:8">
      <c r="A27" s="35" t="s">
        <v>163</v>
      </c>
      <c r="B27" s="36" t="s">
        <v>31</v>
      </c>
      <c r="C27" s="7">
        <v>662144.64</v>
      </c>
      <c r="D27" s="7">
        <v>-122112</v>
      </c>
      <c r="E27" s="7">
        <f t="shared" si="7"/>
        <v>540032.64</v>
      </c>
      <c r="F27" s="7">
        <v>130785.43</v>
      </c>
      <c r="G27" s="7">
        <v>130785.43</v>
      </c>
      <c r="H27" s="7">
        <f t="shared" si="3"/>
        <v>409247.21</v>
      </c>
    </row>
    <row r="28" spans="1:8">
      <c r="A28" s="35" t="s">
        <v>164</v>
      </c>
      <c r="B28" s="36" t="s">
        <v>32</v>
      </c>
      <c r="C28" s="7">
        <v>4784431.7</v>
      </c>
      <c r="D28" s="7">
        <v>-193000</v>
      </c>
      <c r="E28" s="7">
        <f t="shared" si="7"/>
        <v>4591431.7</v>
      </c>
      <c r="F28" s="7">
        <v>2724873.8</v>
      </c>
      <c r="G28" s="7">
        <v>2724873.8</v>
      </c>
      <c r="H28" s="7">
        <f t="shared" si="3"/>
        <v>1866557.9000000004</v>
      </c>
    </row>
    <row r="29" spans="1:8">
      <c r="A29" s="35" t="s">
        <v>165</v>
      </c>
      <c r="B29" s="36" t="s">
        <v>33</v>
      </c>
      <c r="C29" s="7">
        <v>410840.52</v>
      </c>
      <c r="D29" s="7">
        <v>-75000</v>
      </c>
      <c r="E29" s="7">
        <f t="shared" si="7"/>
        <v>335840.52</v>
      </c>
      <c r="F29" s="7">
        <v>167034.82999999999</v>
      </c>
      <c r="G29" s="7">
        <v>167034.82999999999</v>
      </c>
      <c r="H29" s="7">
        <f t="shared" si="3"/>
        <v>168805.69000000003</v>
      </c>
    </row>
    <row r="30" spans="1:8">
      <c r="A30" s="35" t="s">
        <v>166</v>
      </c>
      <c r="B30" s="36" t="s">
        <v>34</v>
      </c>
      <c r="C30" s="7">
        <v>805590.85</v>
      </c>
      <c r="D30" s="7">
        <v>8314.7000000000007</v>
      </c>
      <c r="E30" s="7">
        <f t="shared" si="7"/>
        <v>813905.54999999993</v>
      </c>
      <c r="F30" s="7">
        <v>387325.36</v>
      </c>
      <c r="G30" s="7">
        <v>387325.36</v>
      </c>
      <c r="H30" s="7">
        <f t="shared" si="3"/>
        <v>426580.18999999994</v>
      </c>
    </row>
    <row r="31" spans="1:8">
      <c r="A31" s="35" t="s">
        <v>167</v>
      </c>
      <c r="B31" s="36" t="s">
        <v>35</v>
      </c>
      <c r="C31" s="7">
        <v>2137102.92</v>
      </c>
      <c r="D31" s="7">
        <v>50707.7</v>
      </c>
      <c r="E31" s="7">
        <f t="shared" si="7"/>
        <v>2187810.62</v>
      </c>
      <c r="F31" s="7">
        <v>1057498.68</v>
      </c>
      <c r="G31" s="7">
        <v>1057498.68</v>
      </c>
      <c r="H31" s="7">
        <f t="shared" si="3"/>
        <v>1130311.9400000002</v>
      </c>
    </row>
    <row r="32" spans="1:8">
      <c r="A32" s="35" t="s">
        <v>168</v>
      </c>
      <c r="B32" s="36" t="s">
        <v>36</v>
      </c>
      <c r="C32" s="7">
        <v>1181141.95</v>
      </c>
      <c r="D32" s="7">
        <v>643525.48</v>
      </c>
      <c r="E32" s="7">
        <f t="shared" si="7"/>
        <v>1824667.43</v>
      </c>
      <c r="F32" s="7">
        <v>932128.77</v>
      </c>
      <c r="G32" s="7">
        <v>932128.77</v>
      </c>
      <c r="H32" s="7">
        <f t="shared" si="3"/>
        <v>892538.65999999992</v>
      </c>
    </row>
    <row r="33" spans="1:8">
      <c r="A33" s="56" t="s">
        <v>37</v>
      </c>
      <c r="B33" s="57"/>
      <c r="C33" s="6">
        <f>SUM(C34:C42)</f>
        <v>710000</v>
      </c>
      <c r="D33" s="6">
        <f t="shared" ref="D33:G33" si="8">SUM(D34:D42)</f>
        <v>1668251.52</v>
      </c>
      <c r="E33" s="6">
        <f t="shared" si="8"/>
        <v>2378251.52</v>
      </c>
      <c r="F33" s="6">
        <f t="shared" si="8"/>
        <v>425579.74</v>
      </c>
      <c r="G33" s="6">
        <f t="shared" si="8"/>
        <v>425579.74</v>
      </c>
      <c r="H33" s="6">
        <f t="shared" si="3"/>
        <v>1952671.78</v>
      </c>
    </row>
    <row r="34" spans="1:8">
      <c r="A34" s="35" t="s">
        <v>169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170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171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172</v>
      </c>
      <c r="B37" s="36" t="s">
        <v>41</v>
      </c>
      <c r="C37" s="7">
        <v>710000</v>
      </c>
      <c r="D37" s="7">
        <v>1668251.52</v>
      </c>
      <c r="E37" s="7">
        <f t="shared" si="9"/>
        <v>2378251.52</v>
      </c>
      <c r="F37" s="7">
        <v>425579.74</v>
      </c>
      <c r="G37" s="7">
        <v>425579.74</v>
      </c>
      <c r="H37" s="7">
        <f t="shared" si="3"/>
        <v>1952671.78</v>
      </c>
    </row>
    <row r="38" spans="1:8">
      <c r="A38" s="35" t="s">
        <v>173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174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175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928440</v>
      </c>
      <c r="D43" s="6">
        <f t="shared" ref="D43:G43" si="10">SUM(D44:D52)</f>
        <v>383015</v>
      </c>
      <c r="E43" s="6">
        <f t="shared" si="10"/>
        <v>1311455</v>
      </c>
      <c r="F43" s="6">
        <f t="shared" si="10"/>
        <v>328780.81</v>
      </c>
      <c r="G43" s="6">
        <f t="shared" si="10"/>
        <v>328780.81</v>
      </c>
      <c r="H43" s="6">
        <f t="shared" si="3"/>
        <v>982674.19</v>
      </c>
    </row>
    <row r="44" spans="1:8">
      <c r="A44" s="35" t="s">
        <v>176</v>
      </c>
      <c r="B44" s="36" t="s">
        <v>48</v>
      </c>
      <c r="C44" s="7">
        <v>556940</v>
      </c>
      <c r="D44" s="7">
        <v>315015</v>
      </c>
      <c r="E44" s="7">
        <f t="shared" ref="E44:E52" si="11">C44+D44</f>
        <v>871955</v>
      </c>
      <c r="F44" s="7">
        <v>226766.36</v>
      </c>
      <c r="G44" s="7">
        <v>226766.36</v>
      </c>
      <c r="H44" s="7">
        <f t="shared" si="3"/>
        <v>645188.64</v>
      </c>
    </row>
    <row r="45" spans="1:8">
      <c r="A45" s="35" t="s">
        <v>177</v>
      </c>
      <c r="B45" s="36" t="s">
        <v>49</v>
      </c>
      <c r="C45" s="7">
        <v>0</v>
      </c>
      <c r="D45" s="7">
        <v>0</v>
      </c>
      <c r="E45" s="7">
        <f t="shared" si="11"/>
        <v>0</v>
      </c>
      <c r="F45" s="7">
        <v>0</v>
      </c>
      <c r="G45" s="7">
        <v>0</v>
      </c>
      <c r="H45" s="7">
        <f t="shared" si="3"/>
        <v>0</v>
      </c>
    </row>
    <row r="46" spans="1:8">
      <c r="A46" s="35" t="s">
        <v>178</v>
      </c>
      <c r="B46" s="36" t="s">
        <v>50</v>
      </c>
      <c r="C46" s="7">
        <v>8000</v>
      </c>
      <c r="D46" s="7">
        <v>0</v>
      </c>
      <c r="E46" s="7">
        <f t="shared" si="11"/>
        <v>8000</v>
      </c>
      <c r="F46" s="7">
        <v>0</v>
      </c>
      <c r="G46" s="7">
        <v>0</v>
      </c>
      <c r="H46" s="7">
        <f t="shared" si="3"/>
        <v>8000</v>
      </c>
    </row>
    <row r="47" spans="1:8">
      <c r="A47" s="35" t="s">
        <v>179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180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181</v>
      </c>
      <c r="B49" s="36" t="s">
        <v>53</v>
      </c>
      <c r="C49" s="7">
        <v>363500</v>
      </c>
      <c r="D49" s="7">
        <v>68000</v>
      </c>
      <c r="E49" s="7">
        <f t="shared" si="11"/>
        <v>431500</v>
      </c>
      <c r="F49" s="7">
        <v>102014.45</v>
      </c>
      <c r="G49" s="7">
        <v>102014.45</v>
      </c>
      <c r="H49" s="7">
        <f t="shared" si="3"/>
        <v>329485.55</v>
      </c>
    </row>
    <row r="50" spans="1:8">
      <c r="A50" s="35" t="s">
        <v>182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183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184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1700000</v>
      </c>
      <c r="E53" s="6">
        <f t="shared" si="12"/>
        <v>1700000</v>
      </c>
      <c r="F53" s="6">
        <f t="shared" si="12"/>
        <v>0</v>
      </c>
      <c r="G53" s="6">
        <f t="shared" si="12"/>
        <v>0</v>
      </c>
      <c r="H53" s="6">
        <f t="shared" si="3"/>
        <v>1700000</v>
      </c>
    </row>
    <row r="54" spans="1:8">
      <c r="A54" s="35" t="s">
        <v>185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186</v>
      </c>
      <c r="B55" s="36" t="s">
        <v>59</v>
      </c>
      <c r="C55" s="7">
        <v>0</v>
      </c>
      <c r="D55" s="7">
        <v>1700000</v>
      </c>
      <c r="E55" s="7">
        <f t="shared" si="13"/>
        <v>1700000</v>
      </c>
      <c r="F55" s="7">
        <v>0</v>
      </c>
      <c r="G55" s="7">
        <v>0</v>
      </c>
      <c r="H55" s="7">
        <f t="shared" si="3"/>
        <v>1700000</v>
      </c>
    </row>
    <row r="56" spans="1:8">
      <c r="A56" s="35" t="s">
        <v>187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2134867.7000000002</v>
      </c>
      <c r="D57" s="6">
        <f t="shared" ref="D57:G57" si="14">SUM(D58:D65)</f>
        <v>-2134867.7000000002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188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189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190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191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192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193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194</v>
      </c>
      <c r="B65" s="36" t="s">
        <v>69</v>
      </c>
      <c r="C65" s="7">
        <v>2134867.7000000002</v>
      </c>
      <c r="D65" s="7">
        <v>-2134867.7000000002</v>
      </c>
      <c r="E65" s="7">
        <f t="shared" si="15"/>
        <v>0</v>
      </c>
      <c r="F65" s="7">
        <v>0</v>
      </c>
      <c r="G65" s="7">
        <v>0</v>
      </c>
      <c r="H65" s="7">
        <f t="shared" si="3"/>
        <v>0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195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196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320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197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198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199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200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201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202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203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0</v>
      </c>
      <c r="D79" s="8">
        <f t="shared" ref="D79:H79" si="21">D80+D88+D98+D108+D118+D128+D132+D141+D145</f>
        <v>42318454.949999996</v>
      </c>
      <c r="E79" s="8">
        <f t="shared" si="21"/>
        <v>42318454.949999996</v>
      </c>
      <c r="F79" s="8">
        <f t="shared" si="21"/>
        <v>27591518.359999999</v>
      </c>
      <c r="G79" s="8">
        <f t="shared" si="21"/>
        <v>27591518.359999999</v>
      </c>
      <c r="H79" s="8">
        <f t="shared" si="21"/>
        <v>14726936.59</v>
      </c>
    </row>
    <row r="80" spans="1:8">
      <c r="A80" s="52" t="s">
        <v>9</v>
      </c>
      <c r="B80" s="53"/>
      <c r="C80" s="8">
        <f>SUM(C81:C87)</f>
        <v>0</v>
      </c>
      <c r="D80" s="8">
        <f t="shared" ref="D80:H80" si="22">SUM(D81:D87)</f>
        <v>34797056.969999999</v>
      </c>
      <c r="E80" s="8">
        <f t="shared" si="22"/>
        <v>34797056.969999999</v>
      </c>
      <c r="F80" s="8">
        <f t="shared" si="22"/>
        <v>23683078</v>
      </c>
      <c r="G80" s="8">
        <f t="shared" si="22"/>
        <v>23683078</v>
      </c>
      <c r="H80" s="8">
        <f t="shared" si="22"/>
        <v>11113978.969999999</v>
      </c>
    </row>
    <row r="81" spans="1:8">
      <c r="A81" s="35" t="s">
        <v>204</v>
      </c>
      <c r="B81" s="40" t="s">
        <v>10</v>
      </c>
      <c r="C81" s="9">
        <v>0</v>
      </c>
      <c r="D81" s="9">
        <v>7618137.1699999999</v>
      </c>
      <c r="E81" s="7">
        <f t="shared" ref="E81:E87" si="23">C81+D81</f>
        <v>7618137.1699999999</v>
      </c>
      <c r="F81" s="9">
        <v>4979288.24</v>
      </c>
      <c r="G81" s="9">
        <v>4979288.24</v>
      </c>
      <c r="H81" s="9">
        <f t="shared" ref="H81:H144" si="24">E81-F81</f>
        <v>2638848.9299999997</v>
      </c>
    </row>
    <row r="82" spans="1:8">
      <c r="A82" s="35" t="s">
        <v>205</v>
      </c>
      <c r="B82" s="40" t="s">
        <v>11</v>
      </c>
      <c r="C82" s="9">
        <v>0</v>
      </c>
      <c r="D82" s="9">
        <v>8467670.1999999993</v>
      </c>
      <c r="E82" s="7">
        <f t="shared" si="23"/>
        <v>8467670.1999999993</v>
      </c>
      <c r="F82" s="9">
        <v>7925434.75</v>
      </c>
      <c r="G82" s="9">
        <v>7925434.75</v>
      </c>
      <c r="H82" s="9">
        <f t="shared" si="24"/>
        <v>542235.44999999925</v>
      </c>
    </row>
    <row r="83" spans="1:8">
      <c r="A83" s="35" t="s">
        <v>206</v>
      </c>
      <c r="B83" s="40" t="s">
        <v>12</v>
      </c>
      <c r="C83" s="9">
        <v>0</v>
      </c>
      <c r="D83" s="9">
        <v>4349922.16</v>
      </c>
      <c r="E83" s="7">
        <f t="shared" si="23"/>
        <v>4349922.16</v>
      </c>
      <c r="F83" s="9">
        <v>1626113.28</v>
      </c>
      <c r="G83" s="9">
        <v>1626113.28</v>
      </c>
      <c r="H83" s="9">
        <f t="shared" si="24"/>
        <v>2723808.88</v>
      </c>
    </row>
    <row r="84" spans="1:8">
      <c r="A84" s="35" t="s">
        <v>207</v>
      </c>
      <c r="B84" s="40" t="s">
        <v>13</v>
      </c>
      <c r="C84" s="9">
        <v>0</v>
      </c>
      <c r="D84" s="9">
        <v>6693633.1100000003</v>
      </c>
      <c r="E84" s="7">
        <f t="shared" si="23"/>
        <v>6693633.1100000003</v>
      </c>
      <c r="F84" s="9">
        <v>4070756.9</v>
      </c>
      <c r="G84" s="9">
        <v>4070756.9</v>
      </c>
      <c r="H84" s="9">
        <f t="shared" si="24"/>
        <v>2622876.2100000004</v>
      </c>
    </row>
    <row r="85" spans="1:8">
      <c r="A85" s="35" t="s">
        <v>208</v>
      </c>
      <c r="B85" s="40" t="s">
        <v>14</v>
      </c>
      <c r="C85" s="9">
        <v>0</v>
      </c>
      <c r="D85" s="9">
        <v>7667694.3300000001</v>
      </c>
      <c r="E85" s="7">
        <f t="shared" si="23"/>
        <v>7667694.3300000001</v>
      </c>
      <c r="F85" s="9">
        <v>5081484.83</v>
      </c>
      <c r="G85" s="9">
        <v>5081484.83</v>
      </c>
      <c r="H85" s="9">
        <f t="shared" si="24"/>
        <v>2586209.5</v>
      </c>
    </row>
    <row r="86" spans="1:8">
      <c r="A86" s="35" t="s">
        <v>209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210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0</v>
      </c>
      <c r="D88" s="8">
        <f t="shared" ref="D88:G88" si="25">SUM(D89:D97)</f>
        <v>2193555.83</v>
      </c>
      <c r="E88" s="8">
        <f t="shared" si="25"/>
        <v>2193555.83</v>
      </c>
      <c r="F88" s="8">
        <f t="shared" si="25"/>
        <v>641705.83000000007</v>
      </c>
      <c r="G88" s="8">
        <f t="shared" si="25"/>
        <v>641705.83000000007</v>
      </c>
      <c r="H88" s="8">
        <f t="shared" si="24"/>
        <v>1551850</v>
      </c>
    </row>
    <row r="89" spans="1:8">
      <c r="A89" s="35" t="s">
        <v>211</v>
      </c>
      <c r="B89" s="40" t="s">
        <v>18</v>
      </c>
      <c r="C89" s="9">
        <v>0</v>
      </c>
      <c r="D89" s="9">
        <v>598891.38</v>
      </c>
      <c r="E89" s="7">
        <f t="shared" ref="E89:E97" si="26">C89+D89</f>
        <v>598891.38</v>
      </c>
      <c r="F89" s="9">
        <v>272066.93</v>
      </c>
      <c r="G89" s="9">
        <v>272066.93</v>
      </c>
      <c r="H89" s="9">
        <f t="shared" si="24"/>
        <v>326824.45</v>
      </c>
    </row>
    <row r="90" spans="1:8">
      <c r="A90" s="35" t="s">
        <v>212</v>
      </c>
      <c r="B90" s="40" t="s">
        <v>19</v>
      </c>
      <c r="C90" s="9">
        <v>0</v>
      </c>
      <c r="D90" s="9">
        <v>120389.9</v>
      </c>
      <c r="E90" s="7">
        <f t="shared" si="26"/>
        <v>120389.9</v>
      </c>
      <c r="F90" s="9">
        <v>52453.49</v>
      </c>
      <c r="G90" s="9">
        <v>52453.49</v>
      </c>
      <c r="H90" s="9">
        <f t="shared" si="24"/>
        <v>67936.41</v>
      </c>
    </row>
    <row r="91" spans="1:8">
      <c r="A91" s="35" t="s">
        <v>213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214</v>
      </c>
      <c r="B92" s="40" t="s">
        <v>21</v>
      </c>
      <c r="C92" s="9">
        <v>0</v>
      </c>
      <c r="D92" s="9">
        <v>530146.99</v>
      </c>
      <c r="E92" s="7">
        <f t="shared" si="26"/>
        <v>530146.99</v>
      </c>
      <c r="F92" s="9">
        <v>43099.76</v>
      </c>
      <c r="G92" s="9">
        <v>43099.76</v>
      </c>
      <c r="H92" s="9">
        <f t="shared" si="24"/>
        <v>487047.23</v>
      </c>
    </row>
    <row r="93" spans="1:8">
      <c r="A93" s="35" t="s">
        <v>215</v>
      </c>
      <c r="B93" s="40" t="s">
        <v>22</v>
      </c>
      <c r="C93" s="9">
        <v>0</v>
      </c>
      <c r="D93" s="9">
        <v>136340.23000000001</v>
      </c>
      <c r="E93" s="7">
        <f t="shared" si="26"/>
        <v>136340.23000000001</v>
      </c>
      <c r="F93" s="9">
        <v>1006</v>
      </c>
      <c r="G93" s="9">
        <v>1006</v>
      </c>
      <c r="H93" s="9">
        <f t="shared" si="24"/>
        <v>135334.23000000001</v>
      </c>
    </row>
    <row r="94" spans="1:8">
      <c r="A94" s="35" t="s">
        <v>216</v>
      </c>
      <c r="B94" s="40" t="s">
        <v>23</v>
      </c>
      <c r="C94" s="9">
        <v>0</v>
      </c>
      <c r="D94" s="9">
        <v>624751.16</v>
      </c>
      <c r="E94" s="7">
        <f t="shared" si="26"/>
        <v>624751.16</v>
      </c>
      <c r="F94" s="9">
        <v>216413.89</v>
      </c>
      <c r="G94" s="9">
        <v>216413.89</v>
      </c>
      <c r="H94" s="9">
        <f t="shared" si="24"/>
        <v>408337.27</v>
      </c>
    </row>
    <row r="95" spans="1:8">
      <c r="A95" s="35" t="s">
        <v>217</v>
      </c>
      <c r="B95" s="40" t="s">
        <v>24</v>
      </c>
      <c r="C95" s="9">
        <v>0</v>
      </c>
      <c r="D95" s="9">
        <v>28244.17</v>
      </c>
      <c r="E95" s="7">
        <f t="shared" si="26"/>
        <v>28244.17</v>
      </c>
      <c r="F95" s="9">
        <v>6460.98</v>
      </c>
      <c r="G95" s="9">
        <v>6460.98</v>
      </c>
      <c r="H95" s="9">
        <f t="shared" si="24"/>
        <v>21783.19</v>
      </c>
    </row>
    <row r="96" spans="1:8">
      <c r="A96" s="35" t="s">
        <v>218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219</v>
      </c>
      <c r="B97" s="40" t="s">
        <v>26</v>
      </c>
      <c r="C97" s="9">
        <v>0</v>
      </c>
      <c r="D97" s="9">
        <v>154792</v>
      </c>
      <c r="E97" s="7">
        <f t="shared" si="26"/>
        <v>154792</v>
      </c>
      <c r="F97" s="9">
        <v>50204.78</v>
      </c>
      <c r="G97" s="9">
        <v>50204.78</v>
      </c>
      <c r="H97" s="9">
        <f t="shared" si="24"/>
        <v>104587.22</v>
      </c>
    </row>
    <row r="98" spans="1:8">
      <c r="A98" s="52" t="s">
        <v>27</v>
      </c>
      <c r="B98" s="53"/>
      <c r="C98" s="8">
        <f>SUM(C99:C107)</f>
        <v>0</v>
      </c>
      <c r="D98" s="8">
        <f t="shared" ref="D98:G98" si="27">SUM(D99:D107)</f>
        <v>5286257.4399999995</v>
      </c>
      <c r="E98" s="8">
        <f t="shared" si="27"/>
        <v>5286257.4399999995</v>
      </c>
      <c r="F98" s="8">
        <f t="shared" si="27"/>
        <v>3225333.53</v>
      </c>
      <c r="G98" s="8">
        <f t="shared" si="27"/>
        <v>3225333.53</v>
      </c>
      <c r="H98" s="8">
        <f t="shared" si="24"/>
        <v>2060923.9099999997</v>
      </c>
    </row>
    <row r="99" spans="1:8">
      <c r="A99" s="35" t="s">
        <v>220</v>
      </c>
      <c r="B99" s="40" t="s">
        <v>28</v>
      </c>
      <c r="C99" s="9">
        <v>0</v>
      </c>
      <c r="D99" s="9">
        <v>906372.66</v>
      </c>
      <c r="E99" s="7">
        <f t="shared" ref="E99:E107" si="28">C99+D99</f>
        <v>906372.66</v>
      </c>
      <c r="F99" s="9">
        <v>480999.48</v>
      </c>
      <c r="G99" s="9">
        <v>480999.48</v>
      </c>
      <c r="H99" s="9">
        <f t="shared" si="24"/>
        <v>425373.18000000005</v>
      </c>
    </row>
    <row r="100" spans="1:8">
      <c r="A100" s="35" t="s">
        <v>221</v>
      </c>
      <c r="B100" s="40" t="s">
        <v>29</v>
      </c>
      <c r="C100" s="9">
        <v>0</v>
      </c>
      <c r="D100" s="9">
        <v>43556.800000000003</v>
      </c>
      <c r="E100" s="7">
        <f t="shared" si="28"/>
        <v>43556.800000000003</v>
      </c>
      <c r="F100" s="9">
        <v>1740</v>
      </c>
      <c r="G100" s="9">
        <v>1740</v>
      </c>
      <c r="H100" s="9">
        <f t="shared" si="24"/>
        <v>41816.800000000003</v>
      </c>
    </row>
    <row r="101" spans="1:8">
      <c r="A101" s="35" t="s">
        <v>222</v>
      </c>
      <c r="B101" s="40" t="s">
        <v>30</v>
      </c>
      <c r="C101" s="9">
        <v>0</v>
      </c>
      <c r="D101" s="9">
        <v>1459056.81</v>
      </c>
      <c r="E101" s="7">
        <f t="shared" si="28"/>
        <v>1459056.81</v>
      </c>
      <c r="F101" s="9">
        <v>1027833.69</v>
      </c>
      <c r="G101" s="9">
        <v>1027833.69</v>
      </c>
      <c r="H101" s="9">
        <f t="shared" si="24"/>
        <v>431223.12000000011</v>
      </c>
    </row>
    <row r="102" spans="1:8">
      <c r="A102" s="35" t="s">
        <v>223</v>
      </c>
      <c r="B102" s="40" t="s">
        <v>31</v>
      </c>
      <c r="C102" s="9">
        <v>0</v>
      </c>
      <c r="D102" s="9">
        <v>229032.64</v>
      </c>
      <c r="E102" s="7">
        <f t="shared" si="28"/>
        <v>229032.64</v>
      </c>
      <c r="F102" s="9">
        <v>579</v>
      </c>
      <c r="G102" s="9">
        <v>579</v>
      </c>
      <c r="H102" s="9">
        <f t="shared" si="24"/>
        <v>228453.64</v>
      </c>
    </row>
    <row r="103" spans="1:8">
      <c r="A103" s="35" t="s">
        <v>224</v>
      </c>
      <c r="B103" s="40" t="s">
        <v>32</v>
      </c>
      <c r="C103" s="9">
        <v>0</v>
      </c>
      <c r="D103" s="9">
        <v>1360191.33</v>
      </c>
      <c r="E103" s="7">
        <f t="shared" si="28"/>
        <v>1360191.33</v>
      </c>
      <c r="F103" s="9">
        <v>959881.61</v>
      </c>
      <c r="G103" s="9">
        <v>959881.61</v>
      </c>
      <c r="H103" s="9">
        <f t="shared" si="24"/>
        <v>400309.72000000009</v>
      </c>
    </row>
    <row r="104" spans="1:8">
      <c r="A104" s="35" t="s">
        <v>225</v>
      </c>
      <c r="B104" s="40" t="s">
        <v>33</v>
      </c>
      <c r="C104" s="9">
        <v>0</v>
      </c>
      <c r="D104" s="9">
        <v>164840.51999999999</v>
      </c>
      <c r="E104" s="7">
        <f t="shared" si="28"/>
        <v>164840.51999999999</v>
      </c>
      <c r="F104" s="9">
        <v>111366.6</v>
      </c>
      <c r="G104" s="9">
        <v>111366.6</v>
      </c>
      <c r="H104" s="9">
        <f t="shared" si="24"/>
        <v>53473.919999999984</v>
      </c>
    </row>
    <row r="105" spans="1:8">
      <c r="A105" s="35" t="s">
        <v>226</v>
      </c>
      <c r="B105" s="40" t="s">
        <v>34</v>
      </c>
      <c r="C105" s="9">
        <v>0</v>
      </c>
      <c r="D105" s="9">
        <v>489528.83</v>
      </c>
      <c r="E105" s="7">
        <f t="shared" si="28"/>
        <v>489528.83</v>
      </c>
      <c r="F105" s="9">
        <v>147657.4</v>
      </c>
      <c r="G105" s="9">
        <v>147657.4</v>
      </c>
      <c r="H105" s="9">
        <f t="shared" si="24"/>
        <v>341871.43000000005</v>
      </c>
    </row>
    <row r="106" spans="1:8">
      <c r="A106" s="35" t="s">
        <v>227</v>
      </c>
      <c r="B106" s="40" t="s">
        <v>35</v>
      </c>
      <c r="C106" s="9">
        <v>0</v>
      </c>
      <c r="D106" s="9">
        <v>166136.26999999999</v>
      </c>
      <c r="E106" s="7">
        <f t="shared" si="28"/>
        <v>166136.26999999999</v>
      </c>
      <c r="F106" s="9">
        <v>29545.17</v>
      </c>
      <c r="G106" s="9">
        <v>29545.17</v>
      </c>
      <c r="H106" s="9">
        <f t="shared" si="24"/>
        <v>136591.09999999998</v>
      </c>
    </row>
    <row r="107" spans="1:8">
      <c r="A107" s="35" t="s">
        <v>228</v>
      </c>
      <c r="B107" s="40" t="s">
        <v>36</v>
      </c>
      <c r="C107" s="9">
        <v>0</v>
      </c>
      <c r="D107" s="9">
        <v>467541.58</v>
      </c>
      <c r="E107" s="7">
        <f t="shared" si="28"/>
        <v>467541.58</v>
      </c>
      <c r="F107" s="9">
        <v>465730.58</v>
      </c>
      <c r="G107" s="9">
        <v>465730.58</v>
      </c>
      <c r="H107" s="9">
        <f t="shared" si="24"/>
        <v>1811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41584.71</v>
      </c>
      <c r="E108" s="8">
        <f t="shared" si="29"/>
        <v>41584.71</v>
      </c>
      <c r="F108" s="8">
        <f t="shared" si="29"/>
        <v>41401</v>
      </c>
      <c r="G108" s="8">
        <f t="shared" si="29"/>
        <v>41401</v>
      </c>
      <c r="H108" s="8">
        <f t="shared" si="24"/>
        <v>183.70999999999913</v>
      </c>
    </row>
    <row r="109" spans="1:8">
      <c r="A109" s="35" t="s">
        <v>229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230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231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232</v>
      </c>
      <c r="B112" s="40" t="s">
        <v>41</v>
      </c>
      <c r="C112" s="9">
        <v>0</v>
      </c>
      <c r="D112" s="9">
        <v>41584.71</v>
      </c>
      <c r="E112" s="7">
        <f t="shared" si="30"/>
        <v>41584.71</v>
      </c>
      <c r="F112" s="9">
        <v>41401</v>
      </c>
      <c r="G112" s="9">
        <v>41401</v>
      </c>
      <c r="H112" s="9">
        <f t="shared" si="24"/>
        <v>183.70999999999913</v>
      </c>
    </row>
    <row r="113" spans="1:8">
      <c r="A113" s="35" t="s">
        <v>233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234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235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236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237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238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239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240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241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242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243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244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245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246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247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248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249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250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251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252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253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254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255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256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321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257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258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259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260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261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262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263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63781531.730000004</v>
      </c>
      <c r="D154" s="8">
        <f t="shared" ref="D154:H154" si="42">D4+D79</f>
        <v>46963792.629999995</v>
      </c>
      <c r="E154" s="8">
        <f t="shared" si="42"/>
        <v>110745324.35999998</v>
      </c>
      <c r="F154" s="8">
        <f t="shared" si="42"/>
        <v>68836552.980000004</v>
      </c>
      <c r="G154" s="8">
        <f t="shared" si="42"/>
        <v>68836552.980000004</v>
      </c>
      <c r="H154" s="8">
        <f t="shared" si="42"/>
        <v>41908771.380000003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7" spans="1:8">
      <c r="A157" s="83" t="s">
        <v>330</v>
      </c>
    </row>
    <row r="160" spans="1:8" ht="15">
      <c r="B160" s="84" t="s">
        <v>331</v>
      </c>
      <c r="C160" s="84"/>
      <c r="D160" s="86"/>
      <c r="E160" s="86"/>
      <c r="F160" s="85"/>
      <c r="G160" s="85"/>
    </row>
    <row r="161" spans="2:7" ht="15">
      <c r="B161" s="84" t="s">
        <v>332</v>
      </c>
      <c r="C161" s="84"/>
      <c r="D161" s="86"/>
      <c r="E161" s="86"/>
      <c r="F161" s="84" t="s">
        <v>333</v>
      </c>
      <c r="G161" s="84"/>
    </row>
    <row r="162" spans="2:7" ht="15">
      <c r="B162" s="84" t="s">
        <v>334</v>
      </c>
      <c r="C162" s="84"/>
      <c r="D162" s="86"/>
      <c r="E162" s="86"/>
      <c r="F162" s="84" t="s">
        <v>335</v>
      </c>
      <c r="G162" s="84"/>
    </row>
  </sheetData>
  <mergeCells count="31">
    <mergeCell ref="B160:C160"/>
    <mergeCell ref="B161:C161"/>
    <mergeCell ref="B162:C162"/>
    <mergeCell ref="F160:G160"/>
    <mergeCell ref="F161:G161"/>
    <mergeCell ref="F162:G162"/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F39" sqref="F39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63781531.730000004</v>
      </c>
      <c r="C5" s="8">
        <f t="shared" ref="C5:G5" si="0">SUM(C6:C13)</f>
        <v>4645337.68</v>
      </c>
      <c r="D5" s="8">
        <f t="shared" si="0"/>
        <v>68426869.409999996</v>
      </c>
      <c r="E5" s="8">
        <f t="shared" si="0"/>
        <v>41245034.620000005</v>
      </c>
      <c r="F5" s="8">
        <f t="shared" si="0"/>
        <v>41245034.620000005</v>
      </c>
      <c r="G5" s="8">
        <f t="shared" si="0"/>
        <v>27181834.789999999</v>
      </c>
    </row>
    <row r="6" spans="1:7">
      <c r="A6" s="18" t="s">
        <v>323</v>
      </c>
      <c r="B6" s="9">
        <v>5173858.7300000004</v>
      </c>
      <c r="C6" s="9">
        <v>1510630.24</v>
      </c>
      <c r="D6" s="9">
        <f>B6+C6</f>
        <v>6684488.9700000007</v>
      </c>
      <c r="E6" s="9">
        <v>3248863.62</v>
      </c>
      <c r="F6" s="9">
        <v>3248863.62</v>
      </c>
      <c r="G6" s="9">
        <f>D6-E6</f>
        <v>3435625.3500000006</v>
      </c>
    </row>
    <row r="7" spans="1:7">
      <c r="A7" s="18" t="s">
        <v>324</v>
      </c>
      <c r="B7" s="9">
        <v>27646592.57</v>
      </c>
      <c r="C7" s="9">
        <v>4261820.13</v>
      </c>
      <c r="D7" s="9">
        <f t="shared" ref="D7:D13" si="1">B7+C7</f>
        <v>31908412.699999999</v>
      </c>
      <c r="E7" s="9">
        <v>20200675.640000001</v>
      </c>
      <c r="F7" s="9">
        <v>20200675.640000001</v>
      </c>
      <c r="G7" s="9">
        <f t="shared" ref="G7:G13" si="2">D7-E7</f>
        <v>11707737.059999999</v>
      </c>
    </row>
    <row r="8" spans="1:7">
      <c r="A8" s="18" t="s">
        <v>325</v>
      </c>
      <c r="B8" s="9">
        <v>4862622.26</v>
      </c>
      <c r="C8" s="9">
        <v>93315</v>
      </c>
      <c r="D8" s="9">
        <f t="shared" si="1"/>
        <v>4955937.26</v>
      </c>
      <c r="E8" s="9">
        <v>2820447.53</v>
      </c>
      <c r="F8" s="9">
        <v>2820447.53</v>
      </c>
      <c r="G8" s="9">
        <f t="shared" si="2"/>
        <v>2135489.73</v>
      </c>
    </row>
    <row r="9" spans="1:7">
      <c r="A9" s="18" t="s">
        <v>326</v>
      </c>
      <c r="B9" s="9">
        <v>26098458.170000002</v>
      </c>
      <c r="C9" s="9">
        <v>-1220427.69</v>
      </c>
      <c r="D9" s="9">
        <f t="shared" si="1"/>
        <v>24878030.48</v>
      </c>
      <c r="E9" s="9">
        <v>14975047.83</v>
      </c>
      <c r="F9" s="9">
        <v>14975047.83</v>
      </c>
      <c r="G9" s="9">
        <f t="shared" si="2"/>
        <v>9902982.6500000004</v>
      </c>
    </row>
    <row r="10" spans="1:7">
      <c r="A10" s="18" t="s">
        <v>90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91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92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93</v>
      </c>
      <c r="B15" s="9"/>
      <c r="C15" s="9"/>
      <c r="D15" s="9"/>
      <c r="E15" s="9"/>
      <c r="F15" s="9"/>
      <c r="G15" s="9"/>
    </row>
    <row r="16" spans="1:7">
      <c r="A16" s="19" t="s">
        <v>94</v>
      </c>
      <c r="B16" s="8">
        <f>SUM(B17:B24)</f>
        <v>0</v>
      </c>
      <c r="C16" s="8">
        <f t="shared" ref="C16:G16" si="3">SUM(C17:C24)</f>
        <v>42318454.950000003</v>
      </c>
      <c r="D16" s="8">
        <f t="shared" si="3"/>
        <v>42318454.950000003</v>
      </c>
      <c r="E16" s="8">
        <f t="shared" si="3"/>
        <v>27591518.360000003</v>
      </c>
      <c r="F16" s="8">
        <f t="shared" si="3"/>
        <v>27591518.360000003</v>
      </c>
      <c r="G16" s="8">
        <f t="shared" si="3"/>
        <v>14726936.590000004</v>
      </c>
    </row>
    <row r="17" spans="1:7">
      <c r="A17" s="18" t="s">
        <v>323</v>
      </c>
      <c r="B17" s="9">
        <v>0</v>
      </c>
      <c r="C17" s="9">
        <v>3057498.45</v>
      </c>
      <c r="D17" s="9">
        <f>B17+C17</f>
        <v>3057498.45</v>
      </c>
      <c r="E17" s="9">
        <v>2060802.67</v>
      </c>
      <c r="F17" s="9">
        <v>2060802.67</v>
      </c>
      <c r="G17" s="9">
        <f t="shared" ref="G17:G24" si="4">D17-E17</f>
        <v>996695.78000000026</v>
      </c>
    </row>
    <row r="18" spans="1:7">
      <c r="A18" s="18" t="s">
        <v>324</v>
      </c>
      <c r="B18" s="9">
        <v>0</v>
      </c>
      <c r="C18" s="9">
        <v>23705497.280000001</v>
      </c>
      <c r="D18" s="9">
        <f t="shared" ref="D18:D24" si="5">B18+C18</f>
        <v>23705497.280000001</v>
      </c>
      <c r="E18" s="9">
        <v>16220809.640000001</v>
      </c>
      <c r="F18" s="9">
        <v>16220809.640000001</v>
      </c>
      <c r="G18" s="9">
        <f t="shared" si="4"/>
        <v>7484687.6400000006</v>
      </c>
    </row>
    <row r="19" spans="1:7">
      <c r="A19" s="18" t="s">
        <v>325</v>
      </c>
      <c r="B19" s="9">
        <v>0</v>
      </c>
      <c r="C19" s="9">
        <v>2734342.26</v>
      </c>
      <c r="D19" s="9">
        <f t="shared" si="5"/>
        <v>2734342.26</v>
      </c>
      <c r="E19" s="9">
        <v>1532405.71</v>
      </c>
      <c r="F19" s="9">
        <v>1532405.71</v>
      </c>
      <c r="G19" s="9">
        <f t="shared" si="4"/>
        <v>1201936.5499999998</v>
      </c>
    </row>
    <row r="20" spans="1:7">
      <c r="A20" s="18" t="s">
        <v>326</v>
      </c>
      <c r="B20" s="9">
        <v>0</v>
      </c>
      <c r="C20" s="9">
        <v>12821116.960000001</v>
      </c>
      <c r="D20" s="9">
        <f t="shared" si="5"/>
        <v>12821116.960000001</v>
      </c>
      <c r="E20" s="9">
        <v>7777500.3399999999</v>
      </c>
      <c r="F20" s="9">
        <v>7777500.3399999999</v>
      </c>
      <c r="G20" s="9">
        <f t="shared" si="4"/>
        <v>5043616.620000001</v>
      </c>
    </row>
    <row r="21" spans="1:7">
      <c r="A21" s="18" t="s">
        <v>90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91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92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63781531.730000004</v>
      </c>
      <c r="C26" s="8">
        <f t="shared" ref="C26:G26" si="6">C5+C16</f>
        <v>46963792.630000003</v>
      </c>
      <c r="D26" s="8">
        <f t="shared" si="6"/>
        <v>110745324.36</v>
      </c>
      <c r="E26" s="8">
        <f t="shared" si="6"/>
        <v>68836552.980000004</v>
      </c>
      <c r="F26" s="8">
        <f t="shared" si="6"/>
        <v>68836552.980000004</v>
      </c>
      <c r="G26" s="8">
        <f t="shared" si="6"/>
        <v>41908771.380000003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topLeftCell="A55" workbookViewId="0">
      <selection activeCell="D99" sqref="D99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95</v>
      </c>
      <c r="B5" s="80"/>
      <c r="C5" s="8">
        <f>C6+C16+C25+C36</f>
        <v>63781531.729999997</v>
      </c>
      <c r="D5" s="8">
        <f t="shared" ref="D5:H5" si="0">D6+D16+D25+D36</f>
        <v>4645337.68</v>
      </c>
      <c r="E5" s="8">
        <f t="shared" si="0"/>
        <v>68426869.409999996</v>
      </c>
      <c r="F5" s="8">
        <f t="shared" si="0"/>
        <v>41245034.619999997</v>
      </c>
      <c r="G5" s="8">
        <f t="shared" si="0"/>
        <v>41245034.619999997</v>
      </c>
      <c r="H5" s="8">
        <f t="shared" si="0"/>
        <v>27181834.789999999</v>
      </c>
    </row>
    <row r="6" spans="1:8" ht="12.75" customHeight="1">
      <c r="A6" s="58" t="s">
        <v>96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264</v>
      </c>
      <c r="B7" s="40" t="s">
        <v>97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265</v>
      </c>
      <c r="B8" s="40" t="s">
        <v>98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266</v>
      </c>
      <c r="B9" s="40" t="s">
        <v>99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267</v>
      </c>
      <c r="B10" s="40" t="s">
        <v>100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268</v>
      </c>
      <c r="B11" s="40" t="s">
        <v>101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269</v>
      </c>
      <c r="B12" s="40" t="s">
        <v>102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270</v>
      </c>
      <c r="B13" s="40" t="s">
        <v>103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271</v>
      </c>
      <c r="B14" s="40" t="s">
        <v>104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105</v>
      </c>
      <c r="B16" s="73"/>
      <c r="C16" s="8">
        <f>SUM(C17:C23)</f>
        <v>63781531.729999997</v>
      </c>
      <c r="D16" s="8">
        <f t="shared" ref="D16:G16" si="4">SUM(D17:D23)</f>
        <v>4645337.68</v>
      </c>
      <c r="E16" s="8">
        <f t="shared" si="4"/>
        <v>68426869.409999996</v>
      </c>
      <c r="F16" s="8">
        <f t="shared" si="4"/>
        <v>41245034.619999997</v>
      </c>
      <c r="G16" s="8">
        <f t="shared" si="4"/>
        <v>41245034.619999997</v>
      </c>
      <c r="H16" s="8">
        <f t="shared" si="3"/>
        <v>27181834.789999999</v>
      </c>
    </row>
    <row r="17" spans="1:8">
      <c r="A17" s="46" t="s">
        <v>272</v>
      </c>
      <c r="B17" s="40" t="s">
        <v>106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273</v>
      </c>
      <c r="B18" s="40" t="s">
        <v>107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274</v>
      </c>
      <c r="B19" s="40" t="s">
        <v>108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275</v>
      </c>
      <c r="B20" s="40" t="s">
        <v>109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276</v>
      </c>
      <c r="B21" s="40" t="s">
        <v>110</v>
      </c>
      <c r="C21" s="9">
        <v>63781531.729999997</v>
      </c>
      <c r="D21" s="9">
        <v>4645337.68</v>
      </c>
      <c r="E21" s="9">
        <f t="shared" si="5"/>
        <v>68426869.409999996</v>
      </c>
      <c r="F21" s="9">
        <v>41245034.619999997</v>
      </c>
      <c r="G21" s="9">
        <v>41245034.619999997</v>
      </c>
      <c r="H21" s="9">
        <f t="shared" si="3"/>
        <v>27181834.789999999</v>
      </c>
    </row>
    <row r="22" spans="1:8">
      <c r="A22" s="46" t="s">
        <v>277</v>
      </c>
      <c r="B22" s="40" t="s">
        <v>111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278</v>
      </c>
      <c r="B23" s="40" t="s">
        <v>112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113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279</v>
      </c>
      <c r="B26" s="40" t="s">
        <v>114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280</v>
      </c>
      <c r="B27" s="40" t="s">
        <v>115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281</v>
      </c>
      <c r="B28" s="40" t="s">
        <v>116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282</v>
      </c>
      <c r="B29" s="40" t="s">
        <v>117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283</v>
      </c>
      <c r="B30" s="40" t="s">
        <v>118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284</v>
      </c>
      <c r="B31" s="40" t="s">
        <v>119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285</v>
      </c>
      <c r="B32" s="40" t="s">
        <v>120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286</v>
      </c>
      <c r="B33" s="40" t="s">
        <v>121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287</v>
      </c>
      <c r="B34" s="40" t="s">
        <v>122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123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288</v>
      </c>
      <c r="B37" s="40" t="s">
        <v>124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289</v>
      </c>
      <c r="B38" s="48" t="s">
        <v>125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290</v>
      </c>
      <c r="B39" s="40" t="s">
        <v>126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291</v>
      </c>
      <c r="B40" s="40" t="s">
        <v>127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128</v>
      </c>
      <c r="B42" s="73"/>
      <c r="C42" s="8">
        <f>C43+C53+C62+C73</f>
        <v>0</v>
      </c>
      <c r="D42" s="8">
        <f t="shared" ref="D42:G42" si="10">D43+D53+D62+D73</f>
        <v>42318454.950000003</v>
      </c>
      <c r="E42" s="8">
        <f t="shared" si="10"/>
        <v>42318454.950000003</v>
      </c>
      <c r="F42" s="8">
        <f t="shared" si="10"/>
        <v>27591518.359999999</v>
      </c>
      <c r="G42" s="8">
        <f t="shared" si="10"/>
        <v>27591518.359999999</v>
      </c>
      <c r="H42" s="8">
        <f t="shared" si="3"/>
        <v>14726936.590000004</v>
      </c>
    </row>
    <row r="43" spans="1:8" ht="12.75">
      <c r="A43" s="58" t="s">
        <v>96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292</v>
      </c>
      <c r="B44" s="40" t="s">
        <v>97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293</v>
      </c>
      <c r="B45" s="40" t="s">
        <v>98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294</v>
      </c>
      <c r="B46" s="40" t="s">
        <v>99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295</v>
      </c>
      <c r="B47" s="40" t="s">
        <v>100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296</v>
      </c>
      <c r="B48" s="40" t="s">
        <v>101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297</v>
      </c>
      <c r="B49" s="40" t="s">
        <v>102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298</v>
      </c>
      <c r="B50" s="40" t="s">
        <v>103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299</v>
      </c>
      <c r="B51" s="40" t="s">
        <v>104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105</v>
      </c>
      <c r="B53" s="73"/>
      <c r="C53" s="8">
        <f>SUM(C54:C60)</f>
        <v>0</v>
      </c>
      <c r="D53" s="8">
        <f t="shared" ref="D53:G53" si="13">SUM(D54:D60)</f>
        <v>42318454.950000003</v>
      </c>
      <c r="E53" s="8">
        <f t="shared" si="13"/>
        <v>42318454.950000003</v>
      </c>
      <c r="F53" s="8">
        <f t="shared" si="13"/>
        <v>27591518.359999999</v>
      </c>
      <c r="G53" s="8">
        <f t="shared" si="13"/>
        <v>27591518.359999999</v>
      </c>
      <c r="H53" s="8">
        <f t="shared" si="3"/>
        <v>14726936.590000004</v>
      </c>
    </row>
    <row r="54" spans="1:8">
      <c r="A54" s="46" t="s">
        <v>300</v>
      </c>
      <c r="B54" s="40" t="s">
        <v>106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301</v>
      </c>
      <c r="B55" s="40" t="s">
        <v>107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302</v>
      </c>
      <c r="B56" s="40" t="s">
        <v>108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303</v>
      </c>
      <c r="B57" s="40" t="s">
        <v>109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304</v>
      </c>
      <c r="B58" s="40" t="s">
        <v>110</v>
      </c>
      <c r="C58" s="9">
        <v>0</v>
      </c>
      <c r="D58" s="9">
        <v>42318454.950000003</v>
      </c>
      <c r="E58" s="9">
        <f t="shared" si="14"/>
        <v>42318454.950000003</v>
      </c>
      <c r="F58" s="9">
        <v>27591518.359999999</v>
      </c>
      <c r="G58" s="9">
        <v>27591518.359999999</v>
      </c>
      <c r="H58" s="9">
        <f t="shared" si="3"/>
        <v>14726936.590000004</v>
      </c>
    </row>
    <row r="59" spans="1:8">
      <c r="A59" s="46" t="s">
        <v>305</v>
      </c>
      <c r="B59" s="40" t="s">
        <v>111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306</v>
      </c>
      <c r="B60" s="40" t="s">
        <v>112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113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307</v>
      </c>
      <c r="B63" s="40" t="s">
        <v>114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308</v>
      </c>
      <c r="B64" s="40" t="s">
        <v>115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309</v>
      </c>
      <c r="B65" s="40" t="s">
        <v>116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310</v>
      </c>
      <c r="B66" s="40" t="s">
        <v>117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311</v>
      </c>
      <c r="B67" s="40" t="s">
        <v>118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312</v>
      </c>
      <c r="B68" s="40" t="s">
        <v>119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313</v>
      </c>
      <c r="B69" s="40" t="s">
        <v>120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314</v>
      </c>
      <c r="B70" s="40" t="s">
        <v>121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315</v>
      </c>
      <c r="B71" s="40" t="s">
        <v>122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123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316</v>
      </c>
      <c r="B74" s="40" t="s">
        <v>124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317</v>
      </c>
      <c r="B75" s="48" t="s">
        <v>125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318</v>
      </c>
      <c r="B76" s="40" t="s">
        <v>126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319</v>
      </c>
      <c r="B77" s="40" t="s">
        <v>127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63781531.729999997</v>
      </c>
      <c r="D79" s="8">
        <f t="shared" ref="D79:H79" si="20">D5+D42</f>
        <v>46963792.630000003</v>
      </c>
      <c r="E79" s="8">
        <f t="shared" si="20"/>
        <v>110745324.36</v>
      </c>
      <c r="F79" s="8">
        <f t="shared" si="20"/>
        <v>68836552.979999989</v>
      </c>
      <c r="G79" s="8">
        <f t="shared" si="20"/>
        <v>68836552.979999989</v>
      </c>
      <c r="H79" s="8">
        <f t="shared" si="20"/>
        <v>41908771.380000003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3" spans="1:7">
      <c r="A83" s="88" t="s">
        <v>330</v>
      </c>
    </row>
    <row r="86" spans="1:7" ht="15">
      <c r="B86" s="84" t="s">
        <v>331</v>
      </c>
      <c r="C86" s="84"/>
      <c r="D86" s="87"/>
      <c r="E86" s="87"/>
      <c r="F86" s="85"/>
      <c r="G86" s="85"/>
    </row>
    <row r="87" spans="1:7" ht="15">
      <c r="B87" s="84" t="s">
        <v>332</v>
      </c>
      <c r="C87" s="84"/>
      <c r="D87" s="87"/>
      <c r="E87" s="87"/>
      <c r="F87" s="84" t="s">
        <v>333</v>
      </c>
      <c r="G87" s="84"/>
    </row>
    <row r="88" spans="1:7" ht="15">
      <c r="B88" s="84" t="s">
        <v>334</v>
      </c>
      <c r="C88" s="84"/>
      <c r="D88" s="87"/>
      <c r="E88" s="87"/>
      <c r="F88" s="84" t="s">
        <v>335</v>
      </c>
      <c r="G88" s="84"/>
    </row>
  </sheetData>
  <mergeCells count="21">
    <mergeCell ref="B86:C86"/>
    <mergeCell ref="B87:C87"/>
    <mergeCell ref="B88:C88"/>
    <mergeCell ref="F86:G86"/>
    <mergeCell ref="F87:G87"/>
    <mergeCell ref="F88:G88"/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workbookViewId="0">
      <selection activeCell="H35" sqref="H35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129</v>
      </c>
      <c r="F3" s="14" t="s">
        <v>86</v>
      </c>
      <c r="G3" s="26" t="s">
        <v>7</v>
      </c>
    </row>
    <row r="4" spans="1:7">
      <c r="A4" s="27" t="s">
        <v>130</v>
      </c>
      <c r="B4" s="28">
        <f>B5+B6+B7+B10+B11+B14</f>
        <v>38265539.560000002</v>
      </c>
      <c r="C4" s="28">
        <f t="shared" ref="C4:G4" si="0">C5+C6+C7+C10+C11+C14</f>
        <v>1829376.75</v>
      </c>
      <c r="D4" s="28">
        <f t="shared" si="0"/>
        <v>40094916.310000002</v>
      </c>
      <c r="E4" s="28">
        <f t="shared" si="0"/>
        <v>28004746.760000002</v>
      </c>
      <c r="F4" s="28">
        <f t="shared" si="0"/>
        <v>28004746.760000002</v>
      </c>
      <c r="G4" s="28">
        <f t="shared" si="0"/>
        <v>12090169.550000001</v>
      </c>
    </row>
    <row r="5" spans="1:7">
      <c r="A5" s="29" t="s">
        <v>131</v>
      </c>
      <c r="B5" s="9">
        <v>38265539.560000002</v>
      </c>
      <c r="C5" s="9">
        <v>1829376.75</v>
      </c>
      <c r="D5" s="8">
        <f>B5+C5</f>
        <v>40094916.310000002</v>
      </c>
      <c r="E5" s="9">
        <v>28004746.760000002</v>
      </c>
      <c r="F5" s="9">
        <v>28004746.760000002</v>
      </c>
      <c r="G5" s="8">
        <f>D5-E5</f>
        <v>12090169.550000001</v>
      </c>
    </row>
    <row r="6" spans="1:7">
      <c r="A6" s="29" t="s">
        <v>132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133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134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135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136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137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138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139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140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141</v>
      </c>
      <c r="B16" s="8">
        <f>B17+B18+B19+B22+B23+B26</f>
        <v>0</v>
      </c>
      <c r="C16" s="8">
        <f t="shared" ref="C16:G16" si="6">C17+C18+C19+C22+C23+C26</f>
        <v>34797056.969999999</v>
      </c>
      <c r="D16" s="8">
        <f t="shared" si="6"/>
        <v>34797056.969999999</v>
      </c>
      <c r="E16" s="8">
        <f t="shared" si="6"/>
        <v>23683078</v>
      </c>
      <c r="F16" s="8">
        <f t="shared" si="6"/>
        <v>23683078</v>
      </c>
      <c r="G16" s="8">
        <f t="shared" si="6"/>
        <v>11113978.969999999</v>
      </c>
    </row>
    <row r="17" spans="1:7">
      <c r="A17" s="29" t="s">
        <v>131</v>
      </c>
      <c r="B17" s="9">
        <v>0</v>
      </c>
      <c r="C17" s="9">
        <v>34797056.969999999</v>
      </c>
      <c r="D17" s="8">
        <f t="shared" ref="D17:D18" si="7">B17+C17</f>
        <v>34797056.969999999</v>
      </c>
      <c r="E17" s="9">
        <v>23683078</v>
      </c>
      <c r="F17" s="9">
        <v>23683078</v>
      </c>
      <c r="G17" s="8">
        <f t="shared" ref="G17:G26" si="8">D17-E17</f>
        <v>11113978.969999999</v>
      </c>
    </row>
    <row r="18" spans="1:7">
      <c r="A18" s="29" t="s">
        <v>132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133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134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135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136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137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138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139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140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142</v>
      </c>
      <c r="B27" s="8">
        <f>B4+B16</f>
        <v>38265539.560000002</v>
      </c>
      <c r="C27" s="8">
        <f t="shared" ref="C27:G27" si="13">C4+C16</f>
        <v>36626433.719999999</v>
      </c>
      <c r="D27" s="8">
        <f t="shared" si="13"/>
        <v>74891973.280000001</v>
      </c>
      <c r="E27" s="8">
        <f t="shared" si="13"/>
        <v>51687824.760000005</v>
      </c>
      <c r="F27" s="8">
        <f t="shared" si="13"/>
        <v>51687824.760000005</v>
      </c>
      <c r="G27" s="8">
        <f t="shared" si="13"/>
        <v>23204148.52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30" spans="1:7">
      <c r="A30" s="90" t="s">
        <v>330</v>
      </c>
    </row>
    <row r="35" spans="1:6" ht="15">
      <c r="A35" s="84" t="s">
        <v>331</v>
      </c>
      <c r="B35" s="84"/>
      <c r="C35" s="89"/>
      <c r="D35" s="89"/>
      <c r="E35" s="85"/>
      <c r="F35" s="85"/>
    </row>
    <row r="36" spans="1:6" ht="15">
      <c r="A36" s="84" t="s">
        <v>332</v>
      </c>
      <c r="B36" s="84"/>
      <c r="C36" s="89"/>
      <c r="D36" s="89"/>
      <c r="E36" s="84" t="s">
        <v>333</v>
      </c>
      <c r="F36" s="84"/>
    </row>
    <row r="37" spans="1:6" ht="15">
      <c r="A37" s="84" t="s">
        <v>334</v>
      </c>
      <c r="B37" s="84"/>
      <c r="C37" s="89"/>
      <c r="D37" s="89"/>
      <c r="E37" s="84" t="s">
        <v>335</v>
      </c>
      <c r="F37" s="84"/>
    </row>
  </sheetData>
  <mergeCells count="8">
    <mergeCell ref="A1:G1"/>
    <mergeCell ref="B2:F2"/>
    <mergeCell ref="A35:B35"/>
    <mergeCell ref="A36:B36"/>
    <mergeCell ref="A37:B37"/>
    <mergeCell ref="E35:F35"/>
    <mergeCell ref="E36:F36"/>
    <mergeCell ref="E37:F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2019-10-11T22:25:16Z</cp:lastPrinted>
  <dcterms:created xsi:type="dcterms:W3CDTF">2017-01-11T17:22:36Z</dcterms:created>
  <dcterms:modified xsi:type="dcterms:W3CDTF">2019-10-11T22:25:50Z</dcterms:modified>
</cp:coreProperties>
</file>