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1600" windowHeight="90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F28" i="1"/>
  <c r="J27" i="1"/>
  <c r="G27" i="1"/>
  <c r="G26" i="1"/>
  <c r="J25" i="1"/>
  <c r="G25" i="1"/>
  <c r="J24" i="1"/>
  <c r="G24" i="1"/>
  <c r="J23" i="1"/>
  <c r="G23" i="1"/>
  <c r="J21" i="1"/>
  <c r="G21" i="1"/>
  <c r="G18" i="1" s="1"/>
  <c r="J19" i="1"/>
  <c r="G19" i="1"/>
  <c r="I18" i="1"/>
  <c r="J18" i="1" s="1"/>
  <c r="H18" i="1"/>
  <c r="F18" i="1"/>
  <c r="E18" i="1"/>
  <c r="J16" i="1"/>
  <c r="G16" i="1"/>
  <c r="I15" i="1"/>
  <c r="I28" i="1" s="1"/>
  <c r="H15" i="1"/>
  <c r="H28" i="1" s="1"/>
  <c r="F15" i="1"/>
  <c r="E15" i="1"/>
  <c r="G15" i="1" s="1"/>
  <c r="J14" i="1"/>
  <c r="J13" i="1"/>
  <c r="G13" i="1"/>
  <c r="J12" i="1"/>
  <c r="G12" i="1"/>
  <c r="J11" i="1"/>
  <c r="G11" i="1"/>
  <c r="G28" i="1" s="1"/>
  <c r="J15" i="1" l="1"/>
  <c r="E28" i="1"/>
  <c r="J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<sst xmlns="http://schemas.openxmlformats.org/spreadsheetml/2006/main" count="65" uniqueCount="44">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</sst>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/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5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6575400</v>
      </c>
      <c r="F15" s="27">
        <f>F16</f>
        <v>0</v>
      </c>
      <c r="G15" s="27">
        <f>+E15+F15</f>
        <v>6575400</v>
      </c>
      <c r="H15" s="27">
        <f>H16</f>
        <v>981858.21</v>
      </c>
      <c r="I15" s="27">
        <f>I16</f>
        <v>981858.21</v>
      </c>
      <c r="J15" s="27">
        <f>I15-E15</f>
        <v>-5593541.79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6575400</v>
      </c>
      <c r="F16" s="27">
        <v>0</v>
      </c>
      <c r="G16" s="27">
        <f>+E16+F16</f>
        <v>6575400</v>
      </c>
      <c r="H16" s="27">
        <v>981858.21</v>
      </c>
      <c r="I16" s="27">
        <v>981858.21</v>
      </c>
      <c r="J16" s="27">
        <f>I16-E16</f>
        <v>-5593541.79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1156517</v>
      </c>
      <c r="F18" s="27">
        <f>F19+F21</f>
        <v>0</v>
      </c>
      <c r="G18" s="27">
        <f>G19+G21</f>
        <v>1156517</v>
      </c>
      <c r="H18" s="27">
        <f>H19+H21</f>
        <v>46989.88</v>
      </c>
      <c r="I18" s="27">
        <f>I19+I21</f>
        <v>46989.88</v>
      </c>
      <c r="J18" s="27">
        <f>I18-E18</f>
        <v>-1109527.1200000001</v>
      </c>
    </row>
    <row r="19" spans="1:14" ht="12" customHeight="1" x14ac:dyDescent="0.2">
      <c r="A19" s="18"/>
      <c r="B19" s="28"/>
      <c r="C19" s="25" t="s">
        <v>24</v>
      </c>
      <c r="D19" s="26"/>
      <c r="E19" s="27">
        <v>1156517</v>
      </c>
      <c r="F19" s="27">
        <v>0</v>
      </c>
      <c r="G19" s="27">
        <f>+E19+F19</f>
        <v>1156517</v>
      </c>
      <c r="H19" s="27">
        <v>46989.88</v>
      </c>
      <c r="I19" s="27">
        <v>46989.88</v>
      </c>
      <c r="J19" s="27">
        <f>I19-E19</f>
        <v>-1109527.1200000001</v>
      </c>
    </row>
    <row r="20" spans="1:14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0</v>
      </c>
      <c r="G21" s="27">
        <f>+E21+F21</f>
        <v>0</v>
      </c>
      <c r="H21" s="27">
        <v>0</v>
      </c>
      <c r="I21" s="27">
        <v>0</v>
      </c>
      <c r="J21" s="27">
        <f>I21-E21</f>
        <v>0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40598117</v>
      </c>
      <c r="G24" s="27">
        <f>+E24+F24</f>
        <v>40598117</v>
      </c>
      <c r="H24" s="27">
        <v>10071489</v>
      </c>
      <c r="I24" s="27">
        <v>10071489</v>
      </c>
      <c r="J24" s="27">
        <f>I24-E24</f>
        <v>10071489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53979174.020000003</v>
      </c>
      <c r="F25" s="27">
        <v>0</v>
      </c>
      <c r="G25" s="27">
        <f>+E25+F25</f>
        <v>53979174.020000003</v>
      </c>
      <c r="H25" s="27">
        <v>11456370.439999999</v>
      </c>
      <c r="I25" s="27">
        <v>11456370.439999999</v>
      </c>
      <c r="J25" s="27">
        <f>I25-E25</f>
        <v>-42522803.580000006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59392</v>
      </c>
      <c r="G27" s="36">
        <f t="shared" si="0"/>
        <v>59392</v>
      </c>
      <c r="H27" s="36">
        <v>0</v>
      </c>
      <c r="I27" s="36">
        <v>0</v>
      </c>
      <c r="J27" s="36">
        <f>I27-E27</f>
        <v>0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61711091.020000003</v>
      </c>
      <c r="F28" s="27">
        <f>SUM(F15+F18+F23+F24+F25+F26+F27)</f>
        <v>40657509</v>
      </c>
      <c r="G28" s="27">
        <f>SUM(G11+G12+G13+G14+G15+G18+G23+G24+G25+G26+G27)</f>
        <v>102368600.02000001</v>
      </c>
      <c r="H28" s="27">
        <f>SUM(H11+H12+H13+H14+H15+H18+H23+H24+H25+H26+H27)</f>
        <v>22556707.530000001</v>
      </c>
      <c r="I28" s="27">
        <f>SUM(I11+I12+I13+I14+I15+I18+I23+I24+I25+I26+I27)</f>
        <v>22556707.530000001</v>
      </c>
      <c r="J28" s="40">
        <f>IF(I28&gt;E28,I28-E28,0)</f>
        <v>0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1">+E36+E37+E38+E39+E40+E43+E46+E47</f>
        <v>61711091.020000003</v>
      </c>
      <c r="F35" s="49">
        <f t="shared" si="1"/>
        <v>40657509</v>
      </c>
      <c r="G35" s="49">
        <f t="shared" si="1"/>
        <v>102368600.02000001</v>
      </c>
      <c r="H35" s="49">
        <f>+H36+H37+H38+H39+H40+H43+H46+H47</f>
        <v>22556707.530000001</v>
      </c>
      <c r="I35" s="49">
        <f t="shared" si="1"/>
        <v>22556707.530000001</v>
      </c>
      <c r="J35" s="49">
        <f t="shared" si="1"/>
        <v>-39154383.49000001</v>
      </c>
    </row>
    <row r="36" spans="1:14" ht="12" customHeight="1" x14ac:dyDescent="0.2">
      <c r="A36" s="18"/>
      <c r="B36" s="46" t="s">
        <v>23</v>
      </c>
      <c r="C36" s="47"/>
      <c r="D36" s="48"/>
      <c r="E36" s="27">
        <v>6575400</v>
      </c>
      <c r="F36" s="27">
        <v>0</v>
      </c>
      <c r="G36" s="27">
        <f>+E36+F36</f>
        <v>6575400</v>
      </c>
      <c r="H36" s="27">
        <v>981858.21</v>
      </c>
      <c r="I36" s="27">
        <v>981858.21</v>
      </c>
      <c r="J36" s="27">
        <f>+I36-E36</f>
        <v>-5593541.79</v>
      </c>
    </row>
    <row r="37" spans="1:14" ht="12" customHeight="1" x14ac:dyDescent="0.2">
      <c r="A37" s="18"/>
      <c r="B37" s="46" t="s">
        <v>26</v>
      </c>
      <c r="C37" s="47"/>
      <c r="D37" s="48"/>
      <c r="E37" s="27">
        <v>1156517</v>
      </c>
      <c r="F37" s="27">
        <v>59392</v>
      </c>
      <c r="G37" s="27">
        <f>+E37+F37</f>
        <v>1215909</v>
      </c>
      <c r="H37" s="27">
        <v>46989.88</v>
      </c>
      <c r="I37" s="27">
        <v>46989.88</v>
      </c>
      <c r="J37" s="27">
        <f>+I37-E37</f>
        <v>-1109527.1200000001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>
        <v>0</v>
      </c>
      <c r="I38" s="27">
        <v>0</v>
      </c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40598117</v>
      </c>
      <c r="G39" s="27">
        <f>+E39+F39</f>
        <v>40598117</v>
      </c>
      <c r="H39" s="27">
        <v>10071489</v>
      </c>
      <c r="I39" s="27">
        <v>10071489</v>
      </c>
      <c r="J39" s="27">
        <f>+I39-E39</f>
        <v>10071489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53979174.020000003</v>
      </c>
      <c r="F40" s="27">
        <v>0</v>
      </c>
      <c r="G40" s="27">
        <f>+E40+F40</f>
        <v>53979174.020000003</v>
      </c>
      <c r="H40" s="27">
        <v>11456370.439999999</v>
      </c>
      <c r="I40" s="27">
        <v>11456370.439999999</v>
      </c>
      <c r="J40" s="27">
        <f>+I40-E40</f>
        <v>-42522803.580000006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61711091.020000003</v>
      </c>
      <c r="F57" s="69">
        <f>+F36+F37+F39+F40+F43+F46+F47+F49+F54</f>
        <v>40657509</v>
      </c>
      <c r="G57" s="69">
        <f>+G36+G37+G39+G40+G43+G46+G47+G49+G54</f>
        <v>102368600.02000001</v>
      </c>
      <c r="H57" s="69">
        <f>+H36+H37+H38+H39+H40+H43+H46+H47+H49+H54</f>
        <v>22556707.530000001</v>
      </c>
      <c r="I57" s="69">
        <f>+I36+I37+I38+I39+I40+I43+I46+I47+I49+I54</f>
        <v>22556707.530000001</v>
      </c>
      <c r="J57" s="70">
        <f>IF(I57&gt;E57,I57-E57,0)</f>
        <v>0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2018-04-23T16:26:05Z</dcterms:created>
  <dcterms:modified xsi:type="dcterms:W3CDTF">2018-04-23T16:29:03Z</dcterms:modified>
</cp:coreProperties>
</file>