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1T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D42" i="3" s="1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C42" i="3" s="1"/>
  <c r="H40" i="3"/>
  <c r="H39" i="3"/>
  <c r="H38" i="3"/>
  <c r="H37" i="3"/>
  <c r="G36" i="3"/>
  <c r="F36" i="3"/>
  <c r="F5" i="3" s="1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E4" i="4"/>
  <c r="E27" i="4" s="1"/>
  <c r="C16" i="4"/>
  <c r="H118" i="1"/>
  <c r="H43" i="3"/>
  <c r="H33" i="1"/>
  <c r="H53" i="1"/>
  <c r="D5" i="3"/>
  <c r="D79" i="3" s="1"/>
  <c r="H36" i="3"/>
  <c r="H62" i="3"/>
  <c r="F27" i="4"/>
  <c r="G7" i="4"/>
  <c r="B27" i="4"/>
  <c r="F42" i="3"/>
  <c r="F79" i="3" s="1"/>
  <c r="H53" i="3"/>
  <c r="G5" i="3"/>
  <c r="G79" i="3" s="1"/>
  <c r="C5" i="3"/>
  <c r="C79" i="3" s="1"/>
  <c r="B26" i="2"/>
  <c r="F26" i="2"/>
  <c r="E26" i="2"/>
  <c r="C26" i="2"/>
  <c r="H98" i="1"/>
  <c r="D79" i="1"/>
  <c r="C79" i="1"/>
  <c r="G79" i="1"/>
  <c r="H88" i="1"/>
  <c r="F79" i="1"/>
  <c r="H57" i="1"/>
  <c r="H43" i="1"/>
  <c r="H23" i="1"/>
  <c r="C4" i="1"/>
  <c r="G4" i="1"/>
  <c r="H13" i="1"/>
  <c r="D4" i="1"/>
  <c r="F4" i="1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4" i="4" l="1"/>
  <c r="G27" i="4" s="1"/>
  <c r="G26" i="2"/>
  <c r="H79" i="1"/>
  <c r="C154" i="1"/>
  <c r="D154" i="1"/>
  <c r="G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<sst xmlns="http://schemas.openxmlformats.org/spreadsheetml/2006/main" count="501" uniqueCount="336">
  <si>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</si>
  <si>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</si>
  <si>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</si>
  <si>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</si>
  <si>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</si>
  <si>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</si>
  <si>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</si>
  <si>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</si>
  <si>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</si>
  <si>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</si>
  <si>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</si>
  <si>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</si>
  <si>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</si>
  <si>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</si>
  <si>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</si>
  <si>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</si>
  <si>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</si>
  <si>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</si>
  <si>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</si>
  <si>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</si>
  <si>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</si>
  <si>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</si>
  <si>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</si>
  <si>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</si>
  <si>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</si>
  <si>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</si>
  <si>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</si>
  <si>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</si>
  <si>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</si>
  <si>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</si>
  <si>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</si>
  <si>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</si>
  <si>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</si>
  <si>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</si>
  <si>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</si>
  <si>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</si>
  <si>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</si>
  <si>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</si>
  <si>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</si>
  <si>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</si>
  <si>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</si>
  <si>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</si>
  <si>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</si>
  <si>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</si>
  <si>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</si>
  <si>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</si>
  <si>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</si>
  <si>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</si>
  <si>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</si>
  <si>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</si>
  <si>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</si>
  <si>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</si>
  <si>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</si>
  <si>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</si>
  <si>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</si>
  <si>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</si>
  <si>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</si>
  <si>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</si>
  <si>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</si>
  <si>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</si>
  <si>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</si>
  <si>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</si>
  <si>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</si>
  <si>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</si>
  <si>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</si>
  <si>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</si>
  <si>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</si>
  <si>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</si>
  <si>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</si>
  <si>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</si>
  <si>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</si>
  <si>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</si>
  <si>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</si>
  <si>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</si>
  <si>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</si>
  <si>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</si>
  <si>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</si>
  <si>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</si>
  <si>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</si>
  <si>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</si>
  <si>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</si>
  <si>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</si>
  <si>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</si>
  <si>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</si>
  <si>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</si>
  <si>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</si>
  <si>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</si>
  <si>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</si>
  <si>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</si>
  <si>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</si>
  <si>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</si>
  <si>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</si>
  <si>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</si>
  <si>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</si>
  <si>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</si>
  <si>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</si>
  <si>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</si>
  <si>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</si>
  <si>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</si>
  <si>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</si>
  <si>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</si>
  <si>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</si>
  <si>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</si>
  <si>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</si>
  <si>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</si>
  <si>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</si>
  <si>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</si>
  <si>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</si>
  <si>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</si>
  <si>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</si>
  <si>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</si>
  <si>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</si>
  <si>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</si>
  <si>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</si>
  <si>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</si>
  <si>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</si>
  <si>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</si>
  <si>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</si>
  <si>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</si>
  <si>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</si>
  <si>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</si>
  <si>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</si>
  <si>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</si>
  <si>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</si>
  <si>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</si>
  <si>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</si>
  <si>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</si>
  <si>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</si>
  <si>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</si>
  <si>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</si>
  <si>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</si>
  <si>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</si>
  <si>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</si>
  <si>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</si>
  <si>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</si>
  <si>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</si>
  <si>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</si>
  <si>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</si>
  <si>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</si>
  <si>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</si>
  <si>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</si>
  <si>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</si>
  <si>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</si>
  <si>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</si>
  <si>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</si>
  <si>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</si>
  <si>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</si>
  <si>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</si>
  <si>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</si>
  <si>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</si>
  <si>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</si>
  <si>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</si>
  <si>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</si>
  <si>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</si>
  <si>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</si>
  <si>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</si>
  <si>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</si>
  <si>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</si>
  <si>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</si>
  <si>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</si>
  <si>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</si>
  <si>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</si>
  <si>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</si>
  <si>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</si>
  <si>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</si>
  <si>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</si>
  <si>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</si>
  <si>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</si>
  <si>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</si>
  <si>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</si>
  <si>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</si>
  <si>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</si>
  <si>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</si>
  <si>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</si>
  <si>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</si>
  <si>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</si>
  <si>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</si>
  <si>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</si>
  <si>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</si>
  <si>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</si>
  <si>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</si>
  <si>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</si>
  <si>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</si>
  <si>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</si>
  <si>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</si>
  <si>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</si>
  <si>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</si>
  <si>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</si>
  <si>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</si>
  <si>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</si>
  <si>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</si>
  <si>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</si>
  <si>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</si>
  <si>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</si>
  <si>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</si>
  <si>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</si>
  <si>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</si>
  <si>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</si>
  <si>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</si>
  <si>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</si>
  <si>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</si>
  <si>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</si>
  <si>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</si>
  <si>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</si>
  <si>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</si>
  <si>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</si>
  <si>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</si>
  <si>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</si>
  <si>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</si>
  <si>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</si>
  <si>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</si>
  <si>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</si>
  <si>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</si>
  <si>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</si>
  <si>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</si>
  <si>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</si>
  <si>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</si>
  <si>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</si>
  <si>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</si>
  <si>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</si>
  <si>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</si>
  <si>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</si>
  <si>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</si>
  <si>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</si>
  <si>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</si>
  <si>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</si>
  <si>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</si>
  <si>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</si>
  <si>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</si>
  <si>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</si>
  <si>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</si>
  <si>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</si>
  <si>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</si>
  <si>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</si>
  <si>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</si>
  <si>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</si>
  <si>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</si>
  <si>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</si>
  <si>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</si>
  <si>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</si>
  <si>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</si>
  <si>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</si>
  <si>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</si>
  <si>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</si>
  <si>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</si>
  <si>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</si>
  <si>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</si>
  <si>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</si>
  <si>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</si>
  <si>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</si>
  <si>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</si>
  <si>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</si>
  <si>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</si>
  <si>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</si>
  <si>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</si>
  <si>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</si>
  <si>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</si>
  <si>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</si>
  <si>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</si>
  <si>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</si>
  <si>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</si>
  <si>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</si>
  <si>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</si>
  <si>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</si>
  <si>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</si>
  <si>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</si>
  <si>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</si>
  <si>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</si>
  <si>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</si>
  <si>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</si>
  <si>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</si>
  <si>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</si>
  <si>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</si>
  <si>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</si>
  <si>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</si>
  <si>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</si>
  <si>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</si>
  <si>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</si>
  <si>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</si>
  <si>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</si>
  <si>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</si>
  <si>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</si>
  <si>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</si>
  <si>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</si>
  <si>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</si>
  <si>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</si>
  <si>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</si>
  <si>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</si>
  <si>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</si>
  <si>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</si>
  <si>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</si>
  <si>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</si>
  <si>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</si>
  <si>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</si>
  <si>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</si>
  <si>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</si>
  <si>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</si>
  <si>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</si>
  <si>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</si>
  <si>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</si>
  <si>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</si>
  <si>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</si>
  <si>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</si>
  <si>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</si>
  <si>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</si>
  <si>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</si>
  <si>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</si>
  <si>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</si>
  <si>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</si>
  <si>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</si>
  <si>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</si>
  <si>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</si>
  <si>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</si>
  <si>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</si>
  <si>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</si>
  <si>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</si>
  <si>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</si>
  <si>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</si>
  <si>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</si>
  <si>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</si>
  <si>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</si>
  <si>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</si>
  <si>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</si>
  <si>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</si>
  <si>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</si>
  <si>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</si>
  <si>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</si>
  <si>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Marzo de 2017
PESOS</t>
  </si>
  <si>
    <t>UNIVERSIDAD TECNOLOGICA DEL NORTE DE GUANAJUATO
Estado Analítico del Ejercicio del Presupuesto de Egresos Detallado - LDF
Clasificación Funcional (Finalidad y Función)
al 31 de Marzo de 2017
PESOS</t>
  </si>
  <si>
    <t>UNIVERSIDAD TECNOLOGICA DEL NORTE DE GUANAJUATO
Estado Analítico del Ejercicio del Presupuesto de Egresos Detallado - LDF
Clasificación de Servicios Personales por Categoría
al 31 de Marzo de 2017
PESOS</t>
  </si>
  <si>
    <t>Bajo protesta de decir verdad declaramos que los Estados Financieros y sus Notas son razonablemente correctos y responsabilidad del emisor</t>
  </si>
  <si>
    <t>DR. FERNANDO GUTIÉRREZ GODINEZ</t>
  </si>
  <si>
    <t>RECTOR</t>
  </si>
  <si>
    <t>________________________________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</si>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</sst>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3" borderId="0" xfId="0" applyFont="1" applyFill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48" workbookViewId="0">
      <selection activeCell="E162" sqref="E162:G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0" t="s">
        <v>322</v>
      </c>
      <c r="B1" s="62"/>
      <c r="C1" s="62"/>
      <c r="D1" s="62"/>
      <c r="E1" s="62"/>
      <c r="F1" s="62"/>
      <c r="G1" s="62"/>
      <c r="H1" s="63"/>
    </row>
    <row r="2" spans="1:8">
      <c r="A2" s="60"/>
      <c r="B2" s="61"/>
      <c r="C2" s="59" t="s">
        <v>0</v>
      </c>
      <c r="D2" s="59"/>
      <c r="E2" s="59"/>
      <c r="F2" s="59"/>
      <c r="G2" s="59"/>
      <c r="H2" s="2"/>
    </row>
    <row r="3" spans="1:8" ht="22.5">
      <c r="A3" s="64" t="s">
        <v>1</v>
      </c>
      <c r="B3" s="65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6" t="s">
        <v>8</v>
      </c>
      <c r="B4" s="67"/>
      <c r="C4" s="5">
        <f>C5+C13+C23+C33+C43+C53+C57+C66+C70</f>
        <v>56470626.030000001</v>
      </c>
      <c r="D4" s="5">
        <f t="shared" ref="D4:H4" si="0">D5+D13+D23+D33+D43+D53+D57+D66+D70</f>
        <v>788375.29999999993</v>
      </c>
      <c r="E4" s="5">
        <f t="shared" si="0"/>
        <v>57259001.330000006</v>
      </c>
      <c r="F4" s="5">
        <f t="shared" si="0"/>
        <v>12971739.449999999</v>
      </c>
      <c r="G4" s="5">
        <f t="shared" si="0"/>
        <v>12971739.449999999</v>
      </c>
      <c r="H4" s="5">
        <f t="shared" si="0"/>
        <v>44287261.880000003</v>
      </c>
    </row>
    <row r="5" spans="1:8">
      <c r="A5" s="68" t="s">
        <v>9</v>
      </c>
      <c r="B5" s="69"/>
      <c r="C5" s="6">
        <f>SUM(C6:C12)</f>
        <v>35574491.350000001</v>
      </c>
      <c r="D5" s="6">
        <f t="shared" ref="D5:H5" si="1">SUM(D6:D12)</f>
        <v>358.23</v>
      </c>
      <c r="E5" s="6">
        <f t="shared" si="1"/>
        <v>35574849.580000006</v>
      </c>
      <c r="F5" s="6">
        <f t="shared" si="1"/>
        <v>10796002.26</v>
      </c>
      <c r="G5" s="6">
        <f t="shared" si="1"/>
        <v>10796002.26</v>
      </c>
      <c r="H5" s="6">
        <f t="shared" si="1"/>
        <v>24778847.320000004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2076153.02</v>
      </c>
      <c r="G6" s="7">
        <v>2076153.02</v>
      </c>
      <c r="H6" s="7">
        <f>E6-F6</f>
        <v>4849299.82</v>
      </c>
    </row>
    <row r="7" spans="1:8">
      <c r="A7" s="35" t="s">
        <v>145</v>
      </c>
      <c r="B7" s="36" t="s">
        <v>11</v>
      </c>
      <c r="C7" s="7">
        <v>10878918.24</v>
      </c>
      <c r="D7" s="7">
        <v>358.23</v>
      </c>
      <c r="E7" s="7">
        <f t="shared" ref="E7:E12" si="2">C7+D7</f>
        <v>10879276.470000001</v>
      </c>
      <c r="F7" s="7">
        <v>3978951.55</v>
      </c>
      <c r="G7" s="7">
        <v>3978951.55</v>
      </c>
      <c r="H7" s="7">
        <f t="shared" ref="H7:H70" si="3">E7-F7</f>
        <v>6900324.9200000009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93182.84</v>
      </c>
      <c r="G8" s="7">
        <v>93182.84</v>
      </c>
      <c r="H8" s="7">
        <f t="shared" si="3"/>
        <v>4298321.07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1973684.66</v>
      </c>
      <c r="G9" s="7">
        <v>1973684.66</v>
      </c>
      <c r="H9" s="7">
        <f t="shared" si="3"/>
        <v>3647369.66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0</v>
      </c>
      <c r="E10" s="7">
        <f t="shared" si="2"/>
        <v>7036377.8399999999</v>
      </c>
      <c r="F10" s="7">
        <v>2116789.04</v>
      </c>
      <c r="G10" s="7">
        <v>2116789.04</v>
      </c>
      <c r="H10" s="7">
        <f t="shared" si="3"/>
        <v>4919588.8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68" t="s">
        <v>17</v>
      </c>
      <c r="B13" s="69"/>
      <c r="C13" s="6">
        <f>SUM(C14:C22)</f>
        <v>2991392.63</v>
      </c>
      <c r="D13" s="6">
        <f t="shared" ref="D13:G13" si="4">SUM(D14:D22)</f>
        <v>49448.969999999994</v>
      </c>
      <c r="E13" s="6">
        <f t="shared" si="4"/>
        <v>3040841.6</v>
      </c>
      <c r="F13" s="6">
        <f t="shared" si="4"/>
        <v>396944.67000000004</v>
      </c>
      <c r="G13" s="6">
        <f t="shared" si="4"/>
        <v>396944.67000000004</v>
      </c>
      <c r="H13" s="6">
        <f t="shared" si="3"/>
        <v>2643896.9300000002</v>
      </c>
    </row>
    <row r="14" spans="1:8">
      <c r="A14" s="35" t="s">
        <v>151</v>
      </c>
      <c r="B14" s="36" t="s">
        <v>18</v>
      </c>
      <c r="C14" s="7">
        <v>1300836.94</v>
      </c>
      <c r="D14" s="7">
        <v>33600</v>
      </c>
      <c r="E14" s="7">
        <f t="shared" ref="E14:E22" si="5">C14+D14</f>
        <v>1334436.94</v>
      </c>
      <c r="F14" s="7">
        <v>43965.5</v>
      </c>
      <c r="G14" s="7">
        <v>43965.5</v>
      </c>
      <c r="H14" s="7">
        <f t="shared" si="3"/>
        <v>1290471.44</v>
      </c>
    </row>
    <row r="15" spans="1:8">
      <c r="A15" s="35" t="s">
        <v>152</v>
      </c>
      <c r="B15" s="36" t="s">
        <v>19</v>
      </c>
      <c r="C15" s="7">
        <v>486114.69</v>
      </c>
      <c r="D15" s="7">
        <v>7.2</v>
      </c>
      <c r="E15" s="7">
        <f t="shared" si="5"/>
        <v>486121.89</v>
      </c>
      <c r="F15" s="7">
        <v>36875.81</v>
      </c>
      <c r="G15" s="7">
        <v>36875.81</v>
      </c>
      <c r="H15" s="7">
        <f t="shared" si="3"/>
        <v>449246.08</v>
      </c>
    </row>
    <row r="16" spans="1:8">
      <c r="A16" s="35" t="s">
        <v>153</v>
      </c>
      <c r="B16" s="36" t="s">
        <v>20</v>
      </c>
      <c r="C16" s="7">
        <v>5000</v>
      </c>
      <c r="D16" s="7">
        <v>0</v>
      </c>
      <c r="E16" s="7">
        <f t="shared" si="5"/>
        <v>5000</v>
      </c>
      <c r="F16" s="7">
        <v>0</v>
      </c>
      <c r="G16" s="7">
        <v>0</v>
      </c>
      <c r="H16" s="7">
        <f t="shared" si="3"/>
        <v>5000</v>
      </c>
    </row>
    <row r="17" spans="1:8">
      <c r="A17" s="35" t="s">
        <v>154</v>
      </c>
      <c r="B17" s="36" t="s">
        <v>21</v>
      </c>
      <c r="C17" s="7">
        <v>435841.52</v>
      </c>
      <c r="D17" s="7">
        <v>14260.2</v>
      </c>
      <c r="E17" s="7">
        <f t="shared" si="5"/>
        <v>450101.72000000003</v>
      </c>
      <c r="F17" s="7">
        <v>59870.95</v>
      </c>
      <c r="G17" s="7">
        <v>59870.95</v>
      </c>
      <c r="H17" s="7">
        <f t="shared" si="3"/>
        <v>390230.77</v>
      </c>
    </row>
    <row r="18" spans="1:8">
      <c r="A18" s="35" t="s">
        <v>155</v>
      </c>
      <c r="B18" s="36" t="s">
        <v>22</v>
      </c>
      <c r="C18" s="7">
        <v>105052.39</v>
      </c>
      <c r="D18" s="7">
        <v>750</v>
      </c>
      <c r="E18" s="7">
        <f t="shared" si="5"/>
        <v>105802.39</v>
      </c>
      <c r="F18" s="7">
        <v>6874.86</v>
      </c>
      <c r="G18" s="7">
        <v>6874.86</v>
      </c>
      <c r="H18" s="7">
        <f t="shared" si="3"/>
        <v>98927.53</v>
      </c>
    </row>
    <row r="19" spans="1:8">
      <c r="A19" s="35" t="s">
        <v>156</v>
      </c>
      <c r="B19" s="36" t="s">
        <v>23</v>
      </c>
      <c r="C19" s="7">
        <v>384871.13</v>
      </c>
      <c r="D19" s="7">
        <v>0</v>
      </c>
      <c r="E19" s="7">
        <f t="shared" si="5"/>
        <v>384871.13</v>
      </c>
      <c r="F19" s="7">
        <v>203238.13</v>
      </c>
      <c r="G19" s="7">
        <v>203238.13</v>
      </c>
      <c r="H19" s="7">
        <f t="shared" si="3"/>
        <v>181633</v>
      </c>
    </row>
    <row r="20" spans="1:8">
      <c r="A20" s="35" t="s">
        <v>157</v>
      </c>
      <c r="B20" s="36" t="s">
        <v>24</v>
      </c>
      <c r="C20" s="7">
        <v>114744.17</v>
      </c>
      <c r="D20" s="7">
        <v>-6250</v>
      </c>
      <c r="E20" s="7">
        <f t="shared" si="5"/>
        <v>108494.17</v>
      </c>
      <c r="F20" s="7">
        <v>1709.7</v>
      </c>
      <c r="G20" s="7">
        <v>1709.7</v>
      </c>
      <c r="H20" s="7">
        <f t="shared" si="3"/>
        <v>106784.47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7081.57</v>
      </c>
      <c r="E22" s="7">
        <f t="shared" si="5"/>
        <v>166013.36000000002</v>
      </c>
      <c r="F22" s="7">
        <v>44409.72</v>
      </c>
      <c r="G22" s="7">
        <v>44409.72</v>
      </c>
      <c r="H22" s="7">
        <f t="shared" si="3"/>
        <v>121603.64000000001</v>
      </c>
    </row>
    <row r="23" spans="1:8">
      <c r="A23" s="68" t="s">
        <v>27</v>
      </c>
      <c r="B23" s="69"/>
      <c r="C23" s="6">
        <f>SUM(C24:C32)</f>
        <v>14195227.43</v>
      </c>
      <c r="D23" s="6">
        <f t="shared" ref="D23:G23" si="6">SUM(D24:D32)</f>
        <v>647305.38</v>
      </c>
      <c r="E23" s="6">
        <f t="shared" si="6"/>
        <v>14842532.810000002</v>
      </c>
      <c r="F23" s="6">
        <f t="shared" si="6"/>
        <v>1765792.52</v>
      </c>
      <c r="G23" s="6">
        <f t="shared" si="6"/>
        <v>1765792.52</v>
      </c>
      <c r="H23" s="6">
        <f t="shared" si="3"/>
        <v>13076740.290000003</v>
      </c>
    </row>
    <row r="24" spans="1:8">
      <c r="A24" s="35" t="s">
        <v>160</v>
      </c>
      <c r="B24" s="36" t="s">
        <v>28</v>
      </c>
      <c r="C24" s="7">
        <v>1994377.76</v>
      </c>
      <c r="D24" s="7">
        <v>0</v>
      </c>
      <c r="E24" s="7">
        <f t="shared" ref="E24:E32" si="7">C24+D24</f>
        <v>1994377.76</v>
      </c>
      <c r="F24" s="7">
        <v>434035.94</v>
      </c>
      <c r="G24" s="7">
        <v>434035.94</v>
      </c>
      <c r="H24" s="7">
        <f t="shared" si="3"/>
        <v>1560341.82</v>
      </c>
    </row>
    <row r="25" spans="1:8">
      <c r="A25" s="35" t="s">
        <v>161</v>
      </c>
      <c r="B25" s="36" t="s">
        <v>29</v>
      </c>
      <c r="C25" s="7">
        <v>352056.3</v>
      </c>
      <c r="D25" s="7">
        <v>11692.8</v>
      </c>
      <c r="E25" s="7">
        <f t="shared" si="7"/>
        <v>363749.1</v>
      </c>
      <c r="F25" s="7">
        <v>6073.67</v>
      </c>
      <c r="G25" s="7">
        <v>6073.67</v>
      </c>
      <c r="H25" s="7">
        <f t="shared" si="3"/>
        <v>357675.43</v>
      </c>
    </row>
    <row r="26" spans="1:8">
      <c r="A26" s="35" t="s">
        <v>162</v>
      </c>
      <c r="B26" s="36" t="s">
        <v>30</v>
      </c>
      <c r="C26" s="7">
        <v>3328555.35</v>
      </c>
      <c r="D26" s="7">
        <v>31800</v>
      </c>
      <c r="E26" s="7">
        <f t="shared" si="7"/>
        <v>3360355.35</v>
      </c>
      <c r="F26" s="7">
        <v>471533.7</v>
      </c>
      <c r="G26" s="7">
        <v>471533.7</v>
      </c>
      <c r="H26" s="7">
        <f t="shared" si="3"/>
        <v>2888821.65</v>
      </c>
    </row>
    <row r="27" spans="1:8">
      <c r="A27" s="35" t="s">
        <v>163</v>
      </c>
      <c r="B27" s="36" t="s">
        <v>31</v>
      </c>
      <c r="C27" s="7">
        <v>179374.7</v>
      </c>
      <c r="D27" s="7">
        <v>340408</v>
      </c>
      <c r="E27" s="7">
        <f t="shared" si="7"/>
        <v>519782.7</v>
      </c>
      <c r="F27" s="7">
        <v>4748.46</v>
      </c>
      <c r="G27" s="7">
        <v>4748.46</v>
      </c>
      <c r="H27" s="7">
        <f t="shared" si="3"/>
        <v>515034.24</v>
      </c>
    </row>
    <row r="28" spans="1:8">
      <c r="A28" s="35" t="s">
        <v>164</v>
      </c>
      <c r="B28" s="36" t="s">
        <v>32</v>
      </c>
      <c r="C28" s="7">
        <v>3215803.95</v>
      </c>
      <c r="D28" s="7">
        <v>56705.58</v>
      </c>
      <c r="E28" s="7">
        <f t="shared" si="7"/>
        <v>3272509.5300000003</v>
      </c>
      <c r="F28" s="7">
        <v>118764.14</v>
      </c>
      <c r="G28" s="7">
        <v>118764.14</v>
      </c>
      <c r="H28" s="7">
        <f t="shared" si="3"/>
        <v>3153745.39</v>
      </c>
    </row>
    <row r="29" spans="1:8">
      <c r="A29" s="35" t="s">
        <v>165</v>
      </c>
      <c r="B29" s="36" t="s">
        <v>33</v>
      </c>
      <c r="C29" s="7">
        <v>239040.52</v>
      </c>
      <c r="D29" s="7">
        <v>0</v>
      </c>
      <c r="E29" s="7">
        <f t="shared" si="7"/>
        <v>239040.52</v>
      </c>
      <c r="F29" s="7">
        <v>5215.3599999999997</v>
      </c>
      <c r="G29" s="7">
        <v>5215.3599999999997</v>
      </c>
      <c r="H29" s="7">
        <f t="shared" si="3"/>
        <v>233825.16</v>
      </c>
    </row>
    <row r="30" spans="1:8">
      <c r="A30" s="35" t="s">
        <v>166</v>
      </c>
      <c r="B30" s="36" t="s">
        <v>34</v>
      </c>
      <c r="C30" s="7">
        <v>490738.86</v>
      </c>
      <c r="D30" s="7">
        <v>-6790</v>
      </c>
      <c r="E30" s="7">
        <f t="shared" si="7"/>
        <v>483948.86</v>
      </c>
      <c r="F30" s="7">
        <v>123791.73</v>
      </c>
      <c r="G30" s="7">
        <v>123791.73</v>
      </c>
      <c r="H30" s="7">
        <f t="shared" si="3"/>
        <v>360157.13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-910</v>
      </c>
      <c r="E31" s="7">
        <f t="shared" si="7"/>
        <v>1261230.6200000001</v>
      </c>
      <c r="F31" s="7">
        <v>79480.62</v>
      </c>
      <c r="G31" s="7">
        <v>79480.62</v>
      </c>
      <c r="H31" s="7">
        <f t="shared" si="3"/>
        <v>1181750</v>
      </c>
    </row>
    <row r="32" spans="1:8">
      <c r="A32" s="35" t="s">
        <v>168</v>
      </c>
      <c r="B32" s="36" t="s">
        <v>36</v>
      </c>
      <c r="C32" s="7">
        <v>3133139.37</v>
      </c>
      <c r="D32" s="7">
        <v>214399</v>
      </c>
      <c r="E32" s="7">
        <f t="shared" si="7"/>
        <v>3347538.37</v>
      </c>
      <c r="F32" s="7">
        <v>522148.9</v>
      </c>
      <c r="G32" s="7">
        <v>522148.9</v>
      </c>
      <c r="H32" s="7">
        <f t="shared" si="3"/>
        <v>2825389.47</v>
      </c>
    </row>
    <row r="33" spans="1:8">
      <c r="A33" s="68" t="s">
        <v>37</v>
      </c>
      <c r="B33" s="69"/>
      <c r="C33" s="6">
        <f>SUM(C34:C42)</f>
        <v>900600</v>
      </c>
      <c r="D33" s="6">
        <f t="shared" ref="D33:G33" si="8">SUM(D34:D42)</f>
        <v>0</v>
      </c>
      <c r="E33" s="6">
        <f t="shared" si="8"/>
        <v>900600</v>
      </c>
      <c r="F33" s="6">
        <f t="shared" si="8"/>
        <v>13000</v>
      </c>
      <c r="G33" s="6">
        <f t="shared" si="8"/>
        <v>13000</v>
      </c>
      <c r="H33" s="6">
        <f t="shared" si="3"/>
        <v>887600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0</v>
      </c>
      <c r="E37" s="7">
        <f t="shared" si="9"/>
        <v>900600</v>
      </c>
      <c r="F37" s="7">
        <v>13000</v>
      </c>
      <c r="G37" s="7">
        <v>13000</v>
      </c>
      <c r="H37" s="7">
        <f t="shared" si="3"/>
        <v>887600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8" t="s">
        <v>47</v>
      </c>
      <c r="B43" s="69"/>
      <c r="C43" s="6">
        <f>SUM(C44:C52)</f>
        <v>792909</v>
      </c>
      <c r="D43" s="6">
        <f t="shared" ref="D43:G43" si="10">SUM(D44:D52)</f>
        <v>91262.720000000001</v>
      </c>
      <c r="E43" s="6">
        <f t="shared" si="10"/>
        <v>884171.72</v>
      </c>
      <c r="F43" s="6">
        <f t="shared" si="10"/>
        <v>0</v>
      </c>
      <c r="G43" s="6">
        <f t="shared" si="10"/>
        <v>0</v>
      </c>
      <c r="H43" s="6">
        <f t="shared" si="3"/>
        <v>884171.72</v>
      </c>
    </row>
    <row r="44" spans="1:8">
      <c r="A44" s="35" t="s">
        <v>176</v>
      </c>
      <c r="B44" s="36" t="s">
        <v>48</v>
      </c>
      <c r="C44" s="7">
        <v>575909</v>
      </c>
      <c r="D44" s="7">
        <v>24398.47</v>
      </c>
      <c r="E44" s="7">
        <f t="shared" ref="E44:E52" si="11">C44+D44</f>
        <v>600307.47</v>
      </c>
      <c r="F44" s="7">
        <v>0</v>
      </c>
      <c r="G44" s="7">
        <v>0</v>
      </c>
      <c r="H44" s="7">
        <f t="shared" si="3"/>
        <v>600307.47</v>
      </c>
    </row>
    <row r="45" spans="1:8">
      <c r="A45" s="35" t="s">
        <v>177</v>
      </c>
      <c r="B45" s="36" t="s">
        <v>49</v>
      </c>
      <c r="C45" s="7">
        <v>25000</v>
      </c>
      <c r="D45" s="7">
        <v>66864.25</v>
      </c>
      <c r="E45" s="7">
        <f t="shared" si="11"/>
        <v>91864.25</v>
      </c>
      <c r="F45" s="7">
        <v>0</v>
      </c>
      <c r="G45" s="7">
        <v>0</v>
      </c>
      <c r="H45" s="7">
        <f t="shared" si="3"/>
        <v>91864.25</v>
      </c>
    </row>
    <row r="46" spans="1:8">
      <c r="A46" s="35" t="s">
        <v>178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0</v>
      </c>
      <c r="E49" s="7">
        <f t="shared" si="11"/>
        <v>192000</v>
      </c>
      <c r="F49" s="7">
        <v>0</v>
      </c>
      <c r="G49" s="7">
        <v>0</v>
      </c>
      <c r="H49" s="7">
        <f t="shared" si="3"/>
        <v>192000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8" t="s">
        <v>57</v>
      </c>
      <c r="B53" s="69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8" t="s">
        <v>61</v>
      </c>
      <c r="B57" s="69"/>
      <c r="C57" s="6">
        <f>SUM(C58:C65)</f>
        <v>2016005.62</v>
      </c>
      <c r="D57" s="6">
        <f t="shared" ref="D57:G57" si="14">SUM(D58:D65)</f>
        <v>0</v>
      </c>
      <c r="E57" s="6">
        <f t="shared" si="14"/>
        <v>2016005.62</v>
      </c>
      <c r="F57" s="6">
        <f t="shared" si="14"/>
        <v>0</v>
      </c>
      <c r="G57" s="6">
        <f t="shared" si="14"/>
        <v>0</v>
      </c>
      <c r="H57" s="6">
        <f t="shared" si="3"/>
        <v>2016005.62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0</v>
      </c>
      <c r="E65" s="7">
        <f t="shared" si="15"/>
        <v>2016005.62</v>
      </c>
      <c r="F65" s="7">
        <v>0</v>
      </c>
      <c r="G65" s="7">
        <v>0</v>
      </c>
      <c r="H65" s="7">
        <f t="shared" si="3"/>
        <v>2016005.62</v>
      </c>
    </row>
    <row r="66" spans="1:8">
      <c r="A66" s="68" t="s">
        <v>70</v>
      </c>
      <c r="B66" s="6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8" t="s">
        <v>74</v>
      </c>
      <c r="B70" s="6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70" t="s">
        <v>82</v>
      </c>
      <c r="B79" s="71"/>
      <c r="C79" s="8">
        <f>C80+C88+C98+C108+C118+C128+C132+C141+C145</f>
        <v>0</v>
      </c>
      <c r="D79" s="8">
        <f t="shared" ref="D79:H79" si="21">D80+D88+D98+D108+D118+D128+D132+D141+D145</f>
        <v>37922928.540000007</v>
      </c>
      <c r="E79" s="8">
        <f t="shared" si="21"/>
        <v>37922928.540000007</v>
      </c>
      <c r="F79" s="8">
        <f t="shared" si="21"/>
        <v>6146715.6400000006</v>
      </c>
      <c r="G79" s="8">
        <f t="shared" si="21"/>
        <v>6146715.6400000006</v>
      </c>
      <c r="H79" s="8">
        <f t="shared" si="21"/>
        <v>31776212.899999999</v>
      </c>
    </row>
    <row r="80" spans="1:8">
      <c r="A80" s="72" t="s">
        <v>9</v>
      </c>
      <c r="B80" s="73"/>
      <c r="C80" s="8">
        <f>SUM(C81:C87)</f>
        <v>0</v>
      </c>
      <c r="D80" s="8">
        <f t="shared" ref="D80:H80" si="22">SUM(D81:D87)</f>
        <v>31727594.580000002</v>
      </c>
      <c r="E80" s="8">
        <f t="shared" si="22"/>
        <v>31727594.580000002</v>
      </c>
      <c r="F80" s="8">
        <f t="shared" si="22"/>
        <v>5473395.6399999997</v>
      </c>
      <c r="G80" s="8">
        <f t="shared" si="22"/>
        <v>5473395.6399999997</v>
      </c>
      <c r="H80" s="8">
        <f t="shared" si="22"/>
        <v>26254198.939999998</v>
      </c>
    </row>
    <row r="81" spans="1:8">
      <c r="A81" s="35" t="s">
        <v>204</v>
      </c>
      <c r="B81" s="40" t="s">
        <v>10</v>
      </c>
      <c r="C81" s="9">
        <v>0</v>
      </c>
      <c r="D81" s="9">
        <v>6922398.0899999999</v>
      </c>
      <c r="E81" s="7">
        <f t="shared" ref="E81:E87" si="23">C81+D81</f>
        <v>6922398.0899999999</v>
      </c>
      <c r="F81" s="9">
        <v>1022496.83</v>
      </c>
      <c r="G81" s="9">
        <v>1022496.83</v>
      </c>
      <c r="H81" s="9">
        <f t="shared" ref="H81:H144" si="24">E81-F81</f>
        <v>5899901.2599999998</v>
      </c>
    </row>
    <row r="82" spans="1:8">
      <c r="A82" s="35" t="s">
        <v>205</v>
      </c>
      <c r="B82" s="40" t="s">
        <v>11</v>
      </c>
      <c r="C82" s="9">
        <v>0</v>
      </c>
      <c r="D82" s="9">
        <v>8386532.9000000004</v>
      </c>
      <c r="E82" s="7">
        <f t="shared" si="23"/>
        <v>8386532.9000000004</v>
      </c>
      <c r="F82" s="9">
        <v>1756656.67</v>
      </c>
      <c r="G82" s="9">
        <v>1756656.67</v>
      </c>
      <c r="H82" s="9">
        <f t="shared" si="24"/>
        <v>6629876.2300000004</v>
      </c>
    </row>
    <row r="83" spans="1:8">
      <c r="A83" s="35" t="s">
        <v>206</v>
      </c>
      <c r="B83" s="40" t="s">
        <v>12</v>
      </c>
      <c r="C83" s="9">
        <v>0</v>
      </c>
      <c r="D83" s="9">
        <v>3852802.11</v>
      </c>
      <c r="E83" s="7">
        <f t="shared" si="23"/>
        <v>3852802.11</v>
      </c>
      <c r="F83" s="9">
        <v>3556.25</v>
      </c>
      <c r="G83" s="9">
        <v>3556.25</v>
      </c>
      <c r="H83" s="9">
        <f t="shared" si="24"/>
        <v>3849245.86</v>
      </c>
    </row>
    <row r="84" spans="1:8">
      <c r="A84" s="35" t="s">
        <v>207</v>
      </c>
      <c r="B84" s="40" t="s">
        <v>13</v>
      </c>
      <c r="C84" s="9">
        <v>0</v>
      </c>
      <c r="D84" s="9">
        <v>5624109.0700000003</v>
      </c>
      <c r="E84" s="7">
        <f t="shared" si="23"/>
        <v>5624109.0700000003</v>
      </c>
      <c r="F84" s="9">
        <v>1598442.38</v>
      </c>
      <c r="G84" s="9">
        <v>1598442.38</v>
      </c>
      <c r="H84" s="9">
        <f t="shared" si="24"/>
        <v>4025666.6900000004</v>
      </c>
    </row>
    <row r="85" spans="1:8">
      <c r="A85" s="35" t="s">
        <v>208</v>
      </c>
      <c r="B85" s="40" t="s">
        <v>14</v>
      </c>
      <c r="C85" s="9">
        <v>0</v>
      </c>
      <c r="D85" s="9">
        <v>6941752.4100000001</v>
      </c>
      <c r="E85" s="7">
        <f t="shared" si="23"/>
        <v>6941752.4100000001</v>
      </c>
      <c r="F85" s="9">
        <v>1092243.51</v>
      </c>
      <c r="G85" s="9">
        <v>1092243.51</v>
      </c>
      <c r="H85" s="9">
        <f t="shared" si="24"/>
        <v>5849508.9000000004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72" t="s">
        <v>17</v>
      </c>
      <c r="B88" s="73"/>
      <c r="C88" s="8">
        <f>SUM(C89:C97)</f>
        <v>0</v>
      </c>
      <c r="D88" s="8">
        <f t="shared" ref="D88:G88" si="25">SUM(D89:D97)</f>
        <v>1498992.9699999997</v>
      </c>
      <c r="E88" s="8">
        <f t="shared" si="25"/>
        <v>1498992.9699999997</v>
      </c>
      <c r="F88" s="8">
        <f t="shared" si="25"/>
        <v>85431.69</v>
      </c>
      <c r="G88" s="8">
        <f t="shared" si="25"/>
        <v>85431.69</v>
      </c>
      <c r="H88" s="8">
        <f t="shared" si="24"/>
        <v>1413561.2799999998</v>
      </c>
    </row>
    <row r="89" spans="1:8">
      <c r="A89" s="35" t="s">
        <v>211</v>
      </c>
      <c r="B89" s="40" t="s">
        <v>18</v>
      </c>
      <c r="C89" s="9">
        <v>0</v>
      </c>
      <c r="D89" s="9">
        <v>512336.94</v>
      </c>
      <c r="E89" s="7">
        <f t="shared" ref="E89:E97" si="26">C89+D89</f>
        <v>512336.94</v>
      </c>
      <c r="F89" s="9">
        <v>43351.57</v>
      </c>
      <c r="G89" s="9">
        <v>43351.57</v>
      </c>
      <c r="H89" s="9">
        <f t="shared" si="24"/>
        <v>468985.37</v>
      </c>
    </row>
    <row r="90" spans="1:8">
      <c r="A90" s="35" t="s">
        <v>212</v>
      </c>
      <c r="B90" s="40" t="s">
        <v>19</v>
      </c>
      <c r="C90" s="9">
        <v>0</v>
      </c>
      <c r="D90" s="9">
        <v>119114.69</v>
      </c>
      <c r="E90" s="7">
        <f t="shared" si="26"/>
        <v>119114.69</v>
      </c>
      <c r="F90" s="9">
        <v>7309.29</v>
      </c>
      <c r="G90" s="9">
        <v>7309.29</v>
      </c>
      <c r="H90" s="9">
        <f t="shared" si="24"/>
        <v>111805.40000000001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292642.52</v>
      </c>
      <c r="E92" s="7">
        <f t="shared" si="26"/>
        <v>292642.52</v>
      </c>
      <c r="F92" s="9">
        <v>21559.14</v>
      </c>
      <c r="G92" s="9">
        <v>21559.14</v>
      </c>
      <c r="H92" s="9">
        <f t="shared" si="24"/>
        <v>271083.38</v>
      </c>
    </row>
    <row r="93" spans="1:8">
      <c r="A93" s="35" t="s">
        <v>215</v>
      </c>
      <c r="B93" s="40" t="s">
        <v>22</v>
      </c>
      <c r="C93" s="9">
        <v>0</v>
      </c>
      <c r="D93" s="9">
        <v>64604.81</v>
      </c>
      <c r="E93" s="7">
        <f t="shared" si="26"/>
        <v>64604.81</v>
      </c>
      <c r="F93" s="9">
        <v>2642.1</v>
      </c>
      <c r="G93" s="9">
        <v>2642.1</v>
      </c>
      <c r="H93" s="9">
        <f t="shared" si="24"/>
        <v>61962.71</v>
      </c>
    </row>
    <row r="94" spans="1:8">
      <c r="A94" s="35" t="s">
        <v>216</v>
      </c>
      <c r="B94" s="40" t="s">
        <v>23</v>
      </c>
      <c r="C94" s="9">
        <v>0</v>
      </c>
      <c r="D94" s="9">
        <v>383671.13</v>
      </c>
      <c r="E94" s="7">
        <f t="shared" si="26"/>
        <v>383671.13</v>
      </c>
      <c r="F94" s="9">
        <v>9841.59</v>
      </c>
      <c r="G94" s="9">
        <v>9841.59</v>
      </c>
      <c r="H94" s="9">
        <f t="shared" si="24"/>
        <v>373829.54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98378.71</v>
      </c>
      <c r="E97" s="7">
        <f t="shared" si="26"/>
        <v>98378.71</v>
      </c>
      <c r="F97" s="9">
        <v>728</v>
      </c>
      <c r="G97" s="9">
        <v>728</v>
      </c>
      <c r="H97" s="9">
        <f t="shared" si="24"/>
        <v>97650.71</v>
      </c>
    </row>
    <row r="98" spans="1:8">
      <c r="A98" s="72" t="s">
        <v>27</v>
      </c>
      <c r="B98" s="73"/>
      <c r="C98" s="8">
        <f>SUM(C99:C107)</f>
        <v>0</v>
      </c>
      <c r="D98" s="8">
        <f t="shared" ref="D98:G98" si="27">SUM(D99:D107)</f>
        <v>4401827.43</v>
      </c>
      <c r="E98" s="8">
        <f t="shared" si="27"/>
        <v>4401827.43</v>
      </c>
      <c r="F98" s="8">
        <f t="shared" si="27"/>
        <v>587888.31000000006</v>
      </c>
      <c r="G98" s="8">
        <f t="shared" si="27"/>
        <v>587888.31000000006</v>
      </c>
      <c r="H98" s="8">
        <f t="shared" si="24"/>
        <v>3813939.1199999996</v>
      </c>
    </row>
    <row r="99" spans="1:8">
      <c r="A99" s="35" t="s">
        <v>220</v>
      </c>
      <c r="B99" s="40" t="s">
        <v>28</v>
      </c>
      <c r="C99" s="9">
        <v>0</v>
      </c>
      <c r="D99" s="9">
        <v>1035377.76</v>
      </c>
      <c r="E99" s="7">
        <f t="shared" ref="E99:E107" si="28">C99+D99</f>
        <v>1035377.76</v>
      </c>
      <c r="F99" s="9">
        <v>259550.92</v>
      </c>
      <c r="G99" s="9">
        <v>259550.92</v>
      </c>
      <c r="H99" s="9">
        <f t="shared" si="24"/>
        <v>775826.84</v>
      </c>
    </row>
    <row r="100" spans="1:8">
      <c r="A100" s="35" t="s">
        <v>221</v>
      </c>
      <c r="B100" s="40" t="s">
        <v>29</v>
      </c>
      <c r="C100" s="9">
        <v>0</v>
      </c>
      <c r="D100" s="9">
        <v>33556.300000000003</v>
      </c>
      <c r="E100" s="7">
        <f t="shared" si="28"/>
        <v>33556.300000000003</v>
      </c>
      <c r="F100" s="9">
        <v>143.93</v>
      </c>
      <c r="G100" s="9">
        <v>143.93</v>
      </c>
      <c r="H100" s="9">
        <f t="shared" si="24"/>
        <v>33412.370000000003</v>
      </c>
    </row>
    <row r="101" spans="1:8">
      <c r="A101" s="35" t="s">
        <v>222</v>
      </c>
      <c r="B101" s="40" t="s">
        <v>30</v>
      </c>
      <c r="C101" s="9">
        <v>0</v>
      </c>
      <c r="D101" s="9">
        <v>795228.02</v>
      </c>
      <c r="E101" s="7">
        <f t="shared" si="28"/>
        <v>795228.02</v>
      </c>
      <c r="F101" s="9">
        <v>16504.78</v>
      </c>
      <c r="G101" s="9">
        <v>16504.78</v>
      </c>
      <c r="H101" s="9">
        <f t="shared" si="24"/>
        <v>778723.24</v>
      </c>
    </row>
    <row r="102" spans="1:8">
      <c r="A102" s="35" t="s">
        <v>223</v>
      </c>
      <c r="B102" s="40" t="s">
        <v>31</v>
      </c>
      <c r="C102" s="9">
        <v>0</v>
      </c>
      <c r="D102" s="9">
        <v>148574.70000000001</v>
      </c>
      <c r="E102" s="7">
        <f t="shared" si="28"/>
        <v>148574.70000000001</v>
      </c>
      <c r="F102" s="9">
        <v>0</v>
      </c>
      <c r="G102" s="9">
        <v>0</v>
      </c>
      <c r="H102" s="9">
        <f t="shared" si="24"/>
        <v>148574.70000000001</v>
      </c>
    </row>
    <row r="103" spans="1:8">
      <c r="A103" s="35" t="s">
        <v>224</v>
      </c>
      <c r="B103" s="40" t="s">
        <v>32</v>
      </c>
      <c r="C103" s="9">
        <v>0</v>
      </c>
      <c r="D103" s="9">
        <v>1107831.28</v>
      </c>
      <c r="E103" s="7">
        <f t="shared" si="28"/>
        <v>1107831.28</v>
      </c>
      <c r="F103" s="9">
        <v>66366.38</v>
      </c>
      <c r="G103" s="9">
        <v>66366.38</v>
      </c>
      <c r="H103" s="9">
        <f t="shared" si="24"/>
        <v>1041464.9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226</v>
      </c>
      <c r="B105" s="40" t="s">
        <v>34</v>
      </c>
      <c r="C105" s="9">
        <v>0</v>
      </c>
      <c r="D105" s="9">
        <v>285138.86</v>
      </c>
      <c r="E105" s="7">
        <f t="shared" si="28"/>
        <v>285138.86</v>
      </c>
      <c r="F105" s="9">
        <v>46417.7</v>
      </c>
      <c r="G105" s="9">
        <v>46417.7</v>
      </c>
      <c r="H105" s="9">
        <f t="shared" si="24"/>
        <v>238721.15999999997</v>
      </c>
    </row>
    <row r="106" spans="1:8">
      <c r="A106" s="35" t="s">
        <v>227</v>
      </c>
      <c r="B106" s="40" t="s">
        <v>35</v>
      </c>
      <c r="C106" s="9">
        <v>0</v>
      </c>
      <c r="D106" s="9">
        <v>166440.62</v>
      </c>
      <c r="E106" s="7">
        <f t="shared" si="28"/>
        <v>166440.62</v>
      </c>
      <c r="F106" s="9">
        <v>2033.3</v>
      </c>
      <c r="G106" s="9">
        <v>2033.3</v>
      </c>
      <c r="H106" s="9">
        <f t="shared" si="24"/>
        <v>164407.32</v>
      </c>
    </row>
    <row r="107" spans="1:8">
      <c r="A107" s="35" t="s">
        <v>228</v>
      </c>
      <c r="B107" s="40" t="s">
        <v>36</v>
      </c>
      <c r="C107" s="9">
        <v>0</v>
      </c>
      <c r="D107" s="9">
        <v>664839.37</v>
      </c>
      <c r="E107" s="7">
        <f t="shared" si="28"/>
        <v>664839.37</v>
      </c>
      <c r="F107" s="9">
        <v>196871.3</v>
      </c>
      <c r="G107" s="9">
        <v>196871.3</v>
      </c>
      <c r="H107" s="9">
        <f t="shared" si="24"/>
        <v>467968.07</v>
      </c>
    </row>
    <row r="108" spans="1:8">
      <c r="A108" s="72" t="s">
        <v>37</v>
      </c>
      <c r="B108" s="7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72" t="s">
        <v>47</v>
      </c>
      <c r="B118" s="73"/>
      <c r="C118" s="8">
        <f>SUM(C119:C127)</f>
        <v>0</v>
      </c>
      <c r="D118" s="8">
        <f t="shared" ref="D118:G118" si="31">SUM(D119:D127)</f>
        <v>294513.56</v>
      </c>
      <c r="E118" s="8">
        <f t="shared" si="31"/>
        <v>294513.56</v>
      </c>
      <c r="F118" s="8">
        <f t="shared" si="31"/>
        <v>0</v>
      </c>
      <c r="G118" s="8">
        <f t="shared" si="31"/>
        <v>0</v>
      </c>
      <c r="H118" s="8">
        <f t="shared" si="24"/>
        <v>294513.56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>
        <v>0</v>
      </c>
      <c r="D120" s="9">
        <v>294513.56</v>
      </c>
      <c r="E120" s="7">
        <f t="shared" si="32"/>
        <v>294513.56</v>
      </c>
      <c r="F120" s="9">
        <v>0</v>
      </c>
      <c r="G120" s="9">
        <v>0</v>
      </c>
      <c r="H120" s="9">
        <f t="shared" si="24"/>
        <v>294513.56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72" t="s">
        <v>57</v>
      </c>
      <c r="B128" s="7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72" t="s">
        <v>61</v>
      </c>
      <c r="B132" s="7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72" t="s">
        <v>70</v>
      </c>
      <c r="B141" s="7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72" t="s">
        <v>74</v>
      </c>
      <c r="B145" s="7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4" t="s">
        <v>83</v>
      </c>
      <c r="B154" s="75"/>
      <c r="C154" s="8">
        <f>C4+C79</f>
        <v>56470626.030000001</v>
      </c>
      <c r="D154" s="8">
        <f t="shared" ref="D154:H154" si="42">D4+D79</f>
        <v>38711303.840000004</v>
      </c>
      <c r="E154" s="8">
        <f t="shared" si="42"/>
        <v>95181929.870000005</v>
      </c>
      <c r="F154" s="8">
        <f t="shared" si="42"/>
        <v>19118455.09</v>
      </c>
      <c r="G154" s="8">
        <f t="shared" si="42"/>
        <v>19118455.09</v>
      </c>
      <c r="H154" s="8">
        <f t="shared" si="42"/>
        <v>76063474.780000001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  <row r="162" spans="2:9">
      <c r="B162" s="55" t="s">
        <v>333</v>
      </c>
      <c r="C162" s="54"/>
      <c r="E162" s="58" t="s">
        <v>333</v>
      </c>
      <c r="F162" s="58"/>
      <c r="G162" s="58"/>
    </row>
    <row r="163" spans="2:9">
      <c r="B163" s="56" t="s">
        <v>331</v>
      </c>
      <c r="C163" s="53"/>
      <c r="E163" s="57" t="s">
        <v>334</v>
      </c>
      <c r="F163" s="57"/>
      <c r="G163" s="57"/>
      <c r="H163" s="54"/>
      <c r="I163" s="54"/>
    </row>
    <row r="164" spans="2:9">
      <c r="B164" s="56" t="s">
        <v>332</v>
      </c>
      <c r="C164" s="53"/>
      <c r="E164" s="57" t="s">
        <v>335</v>
      </c>
      <c r="F164" s="57"/>
      <c r="G164" s="57"/>
      <c r="H164" s="54"/>
      <c r="I164" s="54"/>
    </row>
  </sheetData>
  <mergeCells count="28">
    <mergeCell ref="A145:B145"/>
    <mergeCell ref="A154:B154"/>
    <mergeCell ref="A108:B108"/>
    <mergeCell ref="A118:B118"/>
    <mergeCell ref="A128:B128"/>
    <mergeCell ref="A132:B132"/>
    <mergeCell ref="A141:B141"/>
    <mergeCell ref="A1:H1"/>
    <mergeCell ref="A3:B3"/>
    <mergeCell ref="A4:B4"/>
    <mergeCell ref="A5:B5"/>
    <mergeCell ref="A13:B13"/>
    <mergeCell ref="E164:G164"/>
    <mergeCell ref="E163:G163"/>
    <mergeCell ref="E162:G162"/>
    <mergeCell ref="C2:G2"/>
    <mergeCell ref="A2:B2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4" workbookViewId="0">
      <selection activeCell="E38" sqref="E38:G4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788375.3</v>
      </c>
      <c r="D5" s="8">
        <f t="shared" si="0"/>
        <v>57259001.329999998</v>
      </c>
      <c r="E5" s="8">
        <f t="shared" si="0"/>
        <v>12971739.450000001</v>
      </c>
      <c r="F5" s="8">
        <f t="shared" si="0"/>
        <v>12971739.450000001</v>
      </c>
      <c r="G5" s="8">
        <f t="shared" si="0"/>
        <v>44287261.880000003</v>
      </c>
    </row>
    <row r="6" spans="1:7">
      <c r="A6" s="18" t="s">
        <v>323</v>
      </c>
      <c r="B6" s="9">
        <v>7937486.21</v>
      </c>
      <c r="C6" s="9">
        <v>212589.25</v>
      </c>
      <c r="D6" s="9">
        <f>B6+C6</f>
        <v>8150075.46</v>
      </c>
      <c r="E6" s="9">
        <v>1324017.94</v>
      </c>
      <c r="F6" s="9">
        <v>1324017.94</v>
      </c>
      <c r="G6" s="9">
        <f>D6-E6</f>
        <v>6826057.5199999996</v>
      </c>
    </row>
    <row r="7" spans="1:7">
      <c r="A7" s="18" t="s">
        <v>324</v>
      </c>
      <c r="B7" s="9">
        <v>23777562.420000002</v>
      </c>
      <c r="C7" s="9">
        <v>225786.05</v>
      </c>
      <c r="D7" s="9">
        <f t="shared" ref="D7:D13" si="1">B7+C7</f>
        <v>24003348.470000003</v>
      </c>
      <c r="E7" s="9">
        <v>7120018.6900000004</v>
      </c>
      <c r="F7" s="9">
        <v>7120018.6900000004</v>
      </c>
      <c r="G7" s="9">
        <f t="shared" ref="G7:G13" si="2">D7-E7</f>
        <v>16883329.780000001</v>
      </c>
    </row>
    <row r="8" spans="1:7">
      <c r="A8" s="18" t="s">
        <v>325</v>
      </c>
      <c r="B8" s="9">
        <v>4308781.07</v>
      </c>
      <c r="C8" s="9">
        <v>0</v>
      </c>
      <c r="D8" s="9">
        <f t="shared" si="1"/>
        <v>4308781.07</v>
      </c>
      <c r="E8" s="9">
        <v>813896.81</v>
      </c>
      <c r="F8" s="9">
        <v>813896.81</v>
      </c>
      <c r="G8" s="9">
        <f t="shared" si="2"/>
        <v>3494884.2600000002</v>
      </c>
    </row>
    <row r="9" spans="1:7">
      <c r="A9" s="18" t="s">
        <v>326</v>
      </c>
      <c r="B9" s="9">
        <v>20446796.329999998</v>
      </c>
      <c r="C9" s="9">
        <v>350000</v>
      </c>
      <c r="D9" s="9">
        <f t="shared" si="1"/>
        <v>20796796.329999998</v>
      </c>
      <c r="E9" s="9">
        <v>3713806.01</v>
      </c>
      <c r="F9" s="9">
        <v>3713806.01</v>
      </c>
      <c r="G9" s="9">
        <f t="shared" si="2"/>
        <v>17082990.32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37922928.539999999</v>
      </c>
      <c r="D16" s="8">
        <f t="shared" si="3"/>
        <v>37922928.539999999</v>
      </c>
      <c r="E16" s="8">
        <f t="shared" si="3"/>
        <v>6146715.6399999997</v>
      </c>
      <c r="F16" s="8">
        <f t="shared" si="3"/>
        <v>6146715.6399999997</v>
      </c>
      <c r="G16" s="8">
        <f t="shared" si="3"/>
        <v>31776212.899999999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666040.06999999995</v>
      </c>
      <c r="F17" s="9">
        <v>666040.06999999995</v>
      </c>
      <c r="G17" s="9">
        <f t="shared" ref="G17:G24" si="4">D17-E17</f>
        <v>3600935.6999999997</v>
      </c>
    </row>
    <row r="18" spans="1:7">
      <c r="A18" s="18" t="s">
        <v>324</v>
      </c>
      <c r="B18" s="9">
        <v>0</v>
      </c>
      <c r="C18" s="9">
        <v>20919643.289999999</v>
      </c>
      <c r="D18" s="9">
        <f t="shared" ref="D18:D24" si="5">B18+C18</f>
        <v>20919643.289999999</v>
      </c>
      <c r="E18" s="9">
        <v>3726087.69</v>
      </c>
      <c r="F18" s="9">
        <v>3726087.69</v>
      </c>
      <c r="G18" s="9">
        <f t="shared" si="4"/>
        <v>17193555.599999998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356066.89</v>
      </c>
      <c r="F19" s="9">
        <v>356066.89</v>
      </c>
      <c r="G19" s="9">
        <f t="shared" si="4"/>
        <v>1979795.1799999997</v>
      </c>
    </row>
    <row r="20" spans="1:7">
      <c r="A20" s="18" t="s">
        <v>326</v>
      </c>
      <c r="B20" s="9">
        <v>0</v>
      </c>
      <c r="C20" s="9">
        <v>10400447.41</v>
      </c>
      <c r="D20" s="9">
        <f t="shared" si="5"/>
        <v>10400447.41</v>
      </c>
      <c r="E20" s="9">
        <v>1398520.99</v>
      </c>
      <c r="F20" s="9">
        <v>1398520.99</v>
      </c>
      <c r="G20" s="9">
        <f t="shared" si="4"/>
        <v>9001926.4199999999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38711303.839999996</v>
      </c>
      <c r="D26" s="8">
        <f t="shared" si="6"/>
        <v>95181929.870000005</v>
      </c>
      <c r="E26" s="8">
        <f t="shared" si="6"/>
        <v>19118455.09</v>
      </c>
      <c r="F26" s="8">
        <f t="shared" si="6"/>
        <v>19118455.09</v>
      </c>
      <c r="G26" s="8">
        <f t="shared" si="6"/>
        <v>76063474.780000001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52" t="s">
        <v>330</v>
      </c>
    </row>
    <row r="38" spans="1:7" ht="12.75">
      <c r="A38" s="81" t="s">
        <v>333</v>
      </c>
      <c r="B38" s="81"/>
      <c r="E38" s="58" t="s">
        <v>333</v>
      </c>
      <c r="F38" s="58"/>
      <c r="G38" s="58"/>
    </row>
    <row r="39" spans="1:7" ht="12">
      <c r="A39" s="80" t="s">
        <v>331</v>
      </c>
      <c r="B39" s="80"/>
      <c r="E39" s="57" t="s">
        <v>334</v>
      </c>
      <c r="F39" s="57"/>
      <c r="G39" s="57"/>
    </row>
    <row r="40" spans="1:7" ht="12">
      <c r="A40" s="80" t="s">
        <v>332</v>
      </c>
      <c r="B40" s="80"/>
      <c r="E40" s="57" t="s">
        <v>335</v>
      </c>
      <c r="F40" s="57"/>
      <c r="G40" s="57"/>
    </row>
  </sheetData>
  <mergeCells count="8">
    <mergeCell ref="A1:G1"/>
    <mergeCell ref="B2:F2"/>
    <mergeCell ref="A39:B39"/>
    <mergeCell ref="A40:B40"/>
    <mergeCell ref="A38:B38"/>
    <mergeCell ref="E38:G38"/>
    <mergeCell ref="E39:G39"/>
    <mergeCell ref="E40:G4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8" workbookViewId="0">
      <selection activeCell="D88" sqref="D88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3"/>
      <c r="B2" s="84"/>
      <c r="C2" s="82" t="s">
        <v>0</v>
      </c>
      <c r="D2" s="82"/>
      <c r="E2" s="82"/>
      <c r="F2" s="82"/>
      <c r="G2" s="82"/>
      <c r="H2" s="43"/>
    </row>
    <row r="3" spans="1:8" ht="22.5">
      <c r="A3" s="85" t="s">
        <v>1</v>
      </c>
      <c r="B3" s="86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7" t="s">
        <v>95</v>
      </c>
      <c r="B5" s="88"/>
      <c r="C5" s="8">
        <f>C6+C16+C25+C36</f>
        <v>56470626.030000001</v>
      </c>
      <c r="D5" s="8">
        <f t="shared" ref="D5:H5" si="0">D6+D16+D25+D36</f>
        <v>788375.3</v>
      </c>
      <c r="E5" s="8">
        <f t="shared" si="0"/>
        <v>57259001.329999998</v>
      </c>
      <c r="F5" s="8">
        <f t="shared" si="0"/>
        <v>12971739.449999999</v>
      </c>
      <c r="G5" s="8">
        <f t="shared" si="0"/>
        <v>12971739.449999999</v>
      </c>
      <c r="H5" s="8">
        <f t="shared" si="0"/>
        <v>44287261.879999995</v>
      </c>
    </row>
    <row r="6" spans="1:8" ht="12.75" customHeight="1">
      <c r="A6" s="70" t="s">
        <v>96</v>
      </c>
      <c r="B6" s="71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70" t="s">
        <v>105</v>
      </c>
      <c r="B16" s="89"/>
      <c r="C16" s="8">
        <f>SUM(C17:C23)</f>
        <v>56470626.030000001</v>
      </c>
      <c r="D16" s="8">
        <f t="shared" ref="D16:G16" si="4">SUM(D17:D23)</f>
        <v>788375.3</v>
      </c>
      <c r="E16" s="8">
        <f t="shared" si="4"/>
        <v>57259001.329999998</v>
      </c>
      <c r="F16" s="8">
        <f t="shared" si="4"/>
        <v>12971739.449999999</v>
      </c>
      <c r="G16" s="8">
        <f t="shared" si="4"/>
        <v>12971739.449999999</v>
      </c>
      <c r="H16" s="8">
        <f t="shared" si="3"/>
        <v>44287261.879999995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788375.3</v>
      </c>
      <c r="E21" s="9">
        <f t="shared" si="5"/>
        <v>57259001.329999998</v>
      </c>
      <c r="F21" s="9">
        <v>12971739.449999999</v>
      </c>
      <c r="G21" s="9">
        <v>12971739.449999999</v>
      </c>
      <c r="H21" s="9">
        <f t="shared" si="3"/>
        <v>44287261.879999995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70" t="s">
        <v>113</v>
      </c>
      <c r="B25" s="8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70" t="s">
        <v>123</v>
      </c>
      <c r="B36" s="8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70" t="s">
        <v>128</v>
      </c>
      <c r="B42" s="89"/>
      <c r="C42" s="8">
        <f>C43+C53+C62+C73</f>
        <v>0</v>
      </c>
      <c r="D42" s="8">
        <f t="shared" ref="D42:G42" si="10">D43+D53+D62+D73</f>
        <v>37922928.539999999</v>
      </c>
      <c r="E42" s="8">
        <f t="shared" si="10"/>
        <v>37922928.539999999</v>
      </c>
      <c r="F42" s="8">
        <f t="shared" si="10"/>
        <v>6146715.6399999997</v>
      </c>
      <c r="G42" s="8">
        <f t="shared" si="10"/>
        <v>6146715.6399999997</v>
      </c>
      <c r="H42" s="8">
        <f t="shared" si="3"/>
        <v>31776212.899999999</v>
      </c>
    </row>
    <row r="43" spans="1:8" ht="12.75">
      <c r="A43" s="70" t="s">
        <v>96</v>
      </c>
      <c r="B43" s="8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70" t="s">
        <v>105</v>
      </c>
      <c r="B53" s="89"/>
      <c r="C53" s="8">
        <f>SUM(C54:C60)</f>
        <v>0</v>
      </c>
      <c r="D53" s="8">
        <f t="shared" ref="D53:G53" si="13">SUM(D54:D60)</f>
        <v>37922928.539999999</v>
      </c>
      <c r="E53" s="8">
        <f t="shared" si="13"/>
        <v>37922928.539999999</v>
      </c>
      <c r="F53" s="8">
        <f t="shared" si="13"/>
        <v>6146715.6399999997</v>
      </c>
      <c r="G53" s="8">
        <f t="shared" si="13"/>
        <v>6146715.6399999997</v>
      </c>
      <c r="H53" s="8">
        <f t="shared" si="3"/>
        <v>31776212.899999999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37922928.539999999</v>
      </c>
      <c r="E58" s="9">
        <f t="shared" si="14"/>
        <v>37922928.539999999</v>
      </c>
      <c r="F58" s="9">
        <v>6146715.6399999997</v>
      </c>
      <c r="G58" s="9">
        <v>6146715.6399999997</v>
      </c>
      <c r="H58" s="9">
        <f t="shared" si="3"/>
        <v>31776212.899999999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70" t="s">
        <v>113</v>
      </c>
      <c r="B62" s="8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70" t="s">
        <v>123</v>
      </c>
      <c r="B73" s="8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70" t="s">
        <v>83</v>
      </c>
      <c r="B79" s="89"/>
      <c r="C79" s="8">
        <f>C5+C42</f>
        <v>56470626.030000001</v>
      </c>
      <c r="D79" s="8">
        <f t="shared" ref="D79:H79" si="20">D5+D42</f>
        <v>38711303.839999996</v>
      </c>
      <c r="E79" s="8">
        <f t="shared" si="20"/>
        <v>95181929.870000005</v>
      </c>
      <c r="F79" s="8">
        <f t="shared" si="20"/>
        <v>19118455.09</v>
      </c>
      <c r="G79" s="8">
        <f t="shared" si="20"/>
        <v>19118455.09</v>
      </c>
      <c r="H79" s="8">
        <f t="shared" si="20"/>
        <v>76063474.780000001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8">
      <c r="A82" s="52" t="s">
        <v>330</v>
      </c>
    </row>
    <row r="90" spans="1:8" ht="12.75">
      <c r="B90" s="81" t="s">
        <v>333</v>
      </c>
      <c r="C90" s="81"/>
      <c r="F90" s="58" t="s">
        <v>333</v>
      </c>
      <c r="G90" s="58"/>
      <c r="H90" s="58"/>
    </row>
    <row r="91" spans="1:8" ht="12">
      <c r="B91" s="80" t="s">
        <v>331</v>
      </c>
      <c r="C91" s="80"/>
      <c r="F91" s="57" t="s">
        <v>334</v>
      </c>
      <c r="G91" s="57"/>
      <c r="H91" s="57"/>
    </row>
    <row r="92" spans="1:8" ht="12">
      <c r="B92" s="80" t="s">
        <v>332</v>
      </c>
      <c r="C92" s="80"/>
      <c r="F92" s="57" t="s">
        <v>335</v>
      </c>
      <c r="G92" s="57"/>
      <c r="H92" s="57"/>
    </row>
  </sheetData>
  <mergeCells count="21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B90:C90"/>
    <mergeCell ref="B91:C91"/>
    <mergeCell ref="B92:C92"/>
    <mergeCell ref="F90:H90"/>
    <mergeCell ref="F91:H91"/>
    <mergeCell ref="F92:H92"/>
  </mergeCells>
  <pageMargins left="0.70866141732283472" right="0.31496062992125984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7" workbookViewId="0">
      <selection activeCell="G41" sqref="G4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329</v>
      </c>
      <c r="B1" s="90"/>
      <c r="C1" s="90"/>
      <c r="D1" s="90"/>
      <c r="E1" s="90"/>
      <c r="F1" s="90"/>
      <c r="G1" s="91"/>
    </row>
    <row r="2" spans="1:7">
      <c r="A2" s="22"/>
      <c r="B2" s="79" t="s">
        <v>0</v>
      </c>
      <c r="C2" s="79"/>
      <c r="D2" s="79"/>
      <c r="E2" s="79"/>
      <c r="F2" s="79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358.23</v>
      </c>
      <c r="D4" s="28">
        <f t="shared" si="0"/>
        <v>35574849.579999998</v>
      </c>
      <c r="E4" s="28">
        <f t="shared" si="0"/>
        <v>10796002.26</v>
      </c>
      <c r="F4" s="28">
        <f t="shared" si="0"/>
        <v>10796002.26</v>
      </c>
      <c r="G4" s="28">
        <f t="shared" si="0"/>
        <v>24778847.32</v>
      </c>
    </row>
    <row r="5" spans="1:7">
      <c r="A5" s="29" t="s">
        <v>131</v>
      </c>
      <c r="B5" s="9">
        <v>35574491.350000001</v>
      </c>
      <c r="C5" s="9">
        <v>358.23</v>
      </c>
      <c r="D5" s="8">
        <f>B5+C5</f>
        <v>35574849.579999998</v>
      </c>
      <c r="E5" s="9">
        <v>10796002.26</v>
      </c>
      <c r="F5" s="9">
        <v>10796002.26</v>
      </c>
      <c r="G5" s="8">
        <f>D5-E5</f>
        <v>24778847.32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31727594.579999998</v>
      </c>
      <c r="D16" s="8">
        <f t="shared" si="6"/>
        <v>31727594.579999998</v>
      </c>
      <c r="E16" s="8">
        <f t="shared" si="6"/>
        <v>5473395.6399999997</v>
      </c>
      <c r="F16" s="8">
        <f t="shared" si="6"/>
        <v>5473395.6399999997</v>
      </c>
      <c r="G16" s="8">
        <f t="shared" si="6"/>
        <v>26254198.939999998</v>
      </c>
    </row>
    <row r="17" spans="1:7">
      <c r="A17" s="29" t="s">
        <v>131</v>
      </c>
      <c r="B17" s="9">
        <v>0</v>
      </c>
      <c r="C17" s="9">
        <v>31727594.579999998</v>
      </c>
      <c r="D17" s="8">
        <f t="shared" ref="D17:D18" si="7">B17+C17</f>
        <v>31727594.579999998</v>
      </c>
      <c r="E17" s="9">
        <v>5473395.6399999997</v>
      </c>
      <c r="F17" s="9">
        <v>5473395.6399999997</v>
      </c>
      <c r="G17" s="8">
        <f t="shared" ref="G17:G26" si="8">D17-E17</f>
        <v>26254198.939999998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31727952.809999999</v>
      </c>
      <c r="D27" s="8">
        <f t="shared" si="13"/>
        <v>67302444.159999996</v>
      </c>
      <c r="E27" s="8">
        <f t="shared" si="13"/>
        <v>16269397.899999999</v>
      </c>
      <c r="F27" s="8">
        <f t="shared" si="13"/>
        <v>16269397.899999999</v>
      </c>
      <c r="G27" s="8">
        <f t="shared" si="13"/>
        <v>51033046.259999998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2" t="s">
        <v>330</v>
      </c>
    </row>
    <row r="36" spans="1:7" ht="12.75">
      <c r="A36" s="81" t="s">
        <v>333</v>
      </c>
      <c r="B36" s="81"/>
      <c r="E36" s="58" t="s">
        <v>333</v>
      </c>
      <c r="F36" s="58"/>
      <c r="G36" s="58"/>
    </row>
    <row r="37" spans="1:7" ht="12">
      <c r="A37" s="80" t="s">
        <v>331</v>
      </c>
      <c r="B37" s="80"/>
      <c r="E37" s="57" t="s">
        <v>334</v>
      </c>
      <c r="F37" s="57"/>
      <c r="G37" s="57"/>
    </row>
    <row r="38" spans="1:7" ht="12">
      <c r="A38" s="80" t="s">
        <v>332</v>
      </c>
      <c r="B38" s="80"/>
      <c r="E38" s="57" t="s">
        <v>335</v>
      </c>
      <c r="F38" s="57"/>
      <c r="G38" s="57"/>
    </row>
  </sheetData>
  <mergeCells count="8">
    <mergeCell ref="A1:G1"/>
    <mergeCell ref="B2:F2"/>
    <mergeCell ref="A36:B36"/>
    <mergeCell ref="A37:B37"/>
    <mergeCell ref="A38:B38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2017-04-21T15:35:42Z</cp:lastPrinted>
  <dcterms:created xsi:type="dcterms:W3CDTF">2017-01-11T17:22:36Z</dcterms:created>
  <dcterms:modified xsi:type="dcterms:W3CDTF">2018-04-27T20:53:38Z</dcterms:modified>
</cp:coreProperties>
</file>