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3T\"/>
    </mc:Choice>
  </mc:AlternateContent>
  <bookViews>
    <workbookView xWindow="0" yWindow="0" windowWidth="21600" windowHeight="9630"/>
  </bookViews>
  <sheets>
    <sheet name="Py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9" i="1" l="1"/>
  <c r="O38" i="1"/>
  <c r="O37" i="1"/>
  <c r="O36" i="1"/>
  <c r="N35" i="1"/>
  <c r="L35" i="1"/>
  <c r="O35" i="1" s="1"/>
  <c r="G35" i="1"/>
  <c r="E35" i="1"/>
  <c r="O34" i="1"/>
  <c r="O33" i="1"/>
  <c r="O32" i="1"/>
  <c r="O31" i="1"/>
  <c r="N30" i="1"/>
  <c r="L30" i="1"/>
  <c r="O30" i="1" s="1"/>
  <c r="G30" i="1"/>
  <c r="E30" i="1"/>
  <c r="O29" i="1"/>
  <c r="P28" i="1"/>
  <c r="J28" i="1"/>
  <c r="O28" i="1" s="1"/>
  <c r="N27" i="1"/>
  <c r="M27" i="1"/>
  <c r="L27" i="1"/>
  <c r="P27" i="1" s="1"/>
  <c r="K27" i="1"/>
  <c r="J27" i="1"/>
  <c r="O27" i="1" s="1"/>
  <c r="I27" i="1"/>
  <c r="H27" i="1"/>
  <c r="G27" i="1"/>
  <c r="E27" i="1"/>
  <c r="O26" i="1"/>
  <c r="O25" i="1"/>
  <c r="P24" i="1"/>
  <c r="J24" i="1"/>
  <c r="Q24" i="1" s="1"/>
  <c r="N23" i="1"/>
  <c r="M23" i="1"/>
  <c r="L23" i="1"/>
  <c r="Q23" i="1" s="1"/>
  <c r="K23" i="1"/>
  <c r="J23" i="1"/>
  <c r="O23" i="1" s="1"/>
  <c r="I23" i="1"/>
  <c r="H23" i="1"/>
  <c r="E23" i="1"/>
  <c r="O22" i="1"/>
  <c r="O21" i="1"/>
  <c r="O20" i="1"/>
  <c r="O19" i="1"/>
  <c r="O18" i="1"/>
  <c r="O17" i="1"/>
  <c r="O16" i="1"/>
  <c r="P15" i="1"/>
  <c r="J15" i="1"/>
  <c r="O15" i="1" s="1"/>
  <c r="N14" i="1"/>
  <c r="M14" i="1"/>
  <c r="L14" i="1"/>
  <c r="P14" i="1" s="1"/>
  <c r="K14" i="1"/>
  <c r="J14" i="1"/>
  <c r="O14" i="1" s="1"/>
  <c r="I14" i="1"/>
  <c r="H14" i="1"/>
  <c r="O13" i="1"/>
  <c r="Q12" i="1"/>
  <c r="P12" i="1"/>
  <c r="O12" i="1"/>
  <c r="J12" i="1"/>
  <c r="Q11" i="1"/>
  <c r="O11" i="1"/>
  <c r="N11" i="1"/>
  <c r="N41" i="1" s="1"/>
  <c r="M11" i="1"/>
  <c r="M41" i="1" s="1"/>
  <c r="L11" i="1"/>
  <c r="L41" i="1" s="1"/>
  <c r="K11" i="1"/>
  <c r="K41" i="1" s="1"/>
  <c r="J11" i="1"/>
  <c r="J41" i="1" s="1"/>
  <c r="I11" i="1"/>
  <c r="I41" i="1" s="1"/>
  <c r="H11" i="1"/>
  <c r="H41" i="1" s="1"/>
  <c r="G11" i="1"/>
  <c r="O41" i="1" l="1"/>
  <c r="P11" i="1"/>
  <c r="Q14" i="1"/>
  <c r="Q15" i="1"/>
  <c r="O24" i="1"/>
  <c r="Q27" i="1"/>
  <c r="Q28" i="1"/>
  <c r="P23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<sst xmlns="http://schemas.openxmlformats.org/spreadsheetml/2006/main" count="43" uniqueCount="40">
  <si>
    <t>PROGRAMAS Y PROYECTOS DE INVERSIÓN</t>
  </si>
  <si>
    <t>Del 1 de Enero al 31 de Diciembre de 2017</t>
  </si>
  <si>
    <t>Ente Público:</t>
  </si>
  <si>
    <t>UNIVERSIDAD TECNOLÓGICA DEL NORTE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</si>
  <si>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</si>
  <si>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</si>
  <si>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</si>
  <si>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</si>
  <si>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</si>
  <si>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</si>
  <si>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</si>
  <si>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</si>
  <si>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</si>
  <si>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</si>
  <si>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</si>
  <si>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</si>
  <si>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</si>
  <si>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</si>
  <si>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</si>
  <si>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</si>
  <si>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</si>
  <si>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</si>
  <si>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</si>
  <si>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</si>
  <si>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ADMINISTRACION</t>
  </si>
  <si>
    <t>G0101</t>
  </si>
  <si>
    <t>GESTION</t>
  </si>
  <si>
    <t>0401</t>
  </si>
  <si>
    <t>EDUCACIÓN SUPERIOR</t>
  </si>
  <si>
    <t>0201</t>
  </si>
  <si>
    <t>MANDO</t>
  </si>
  <si>
    <t>G0102</t>
  </si>
  <si>
    <t>0101</t>
  </si>
  <si>
    <t>VINCULACIÓN</t>
  </si>
  <si>
    <t>Total del Gasto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</si>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</sst>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4" fontId="5" fillId="3" borderId="12" xfId="0" applyNumberFormat="1" applyFont="1" applyFill="1" applyBorder="1" applyAlignment="1">
      <alignment horizontal="right" vertical="center" wrapText="1"/>
    </xf>
    <xf numFmtId="9" fontId="3" fillId="3" borderId="12" xfId="2" applyFont="1" applyFill="1" applyBorder="1"/>
    <xf numFmtId="9" fontId="3" fillId="0" borderId="12" xfId="2" applyFont="1" applyBorder="1"/>
    <xf numFmtId="4" fontId="3" fillId="0" borderId="0" xfId="0" applyNumberFormat="1" applyFont="1"/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9" fontId="3" fillId="3" borderId="12" xfId="0" applyNumberFormat="1" applyFont="1" applyFill="1" applyBorder="1" applyAlignment="1">
      <alignment horizontal="right" vertical="center" wrapText="1"/>
    </xf>
    <xf numFmtId="4" fontId="3" fillId="3" borderId="12" xfId="1" applyNumberFormat="1" applyFont="1" applyFill="1" applyBorder="1" applyAlignment="1">
      <alignment horizontal="right" vertical="top" wrapText="1"/>
    </xf>
    <xf numFmtId="4" fontId="0" fillId="0" borderId="0" xfId="0" applyNumberFormat="1"/>
    <xf numFmtId="4" fontId="3" fillId="3" borderId="12" xfId="0" applyNumberFormat="1" applyFont="1" applyFill="1" applyBorder="1" applyAlignment="1">
      <alignment horizontal="right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right" vertical="center" wrapText="1"/>
    </xf>
    <xf numFmtId="43" fontId="5" fillId="3" borderId="15" xfId="0" applyNumberFormat="1" applyFont="1" applyFill="1" applyBorder="1" applyAlignment="1">
      <alignment horizontal="right" vertical="center" wrapText="1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5" fillId="0" borderId="0" xfId="0" applyFont="1"/>
    <xf numFmtId="0" fontId="6" fillId="3" borderId="0" xfId="0" applyFont="1" applyFill="1"/>
    <xf numFmtId="0" fontId="3" fillId="0" borderId="1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/>
    <xf numFmtId="0" fontId="7" fillId="0" borderId="0" xfId="0" applyFont="1" applyAlignment="1">
      <alignment horizontal="center"/>
    </xf>
    <xf numFmtId="4" fontId="3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4" fontId="3" fillId="0" borderId="0" xfId="0" applyNumberFormat="1" applyFont="1" applyAlignment="1"/>
    <xf numFmtId="0" fontId="3" fillId="0" borderId="0" xfId="0" applyFont="1" applyAlignme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abSelected="1" topLeftCell="F24" workbookViewId="0">
      <selection activeCell="B1" sqref="B1:Q51"/>
    </sheetView>
  </sheetViews>
  <sheetFormatPr baseColWidth="10" defaultColWidth="11.42578125" defaultRowHeight="12.75" x14ac:dyDescent="0.2"/>
  <cols>
    <col min="1" max="1" width="16.42578125" style="2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12.42578125" style="3" customWidth="1"/>
    <col min="8" max="8" width="14.42578125" style="3" customWidth="1"/>
    <col min="9" max="9" width="13.7109375" style="3" customWidth="1"/>
    <col min="10" max="10" width="15" style="3" customWidth="1"/>
    <col min="11" max="11" width="16" style="3" customWidth="1"/>
    <col min="12" max="12" width="15.140625" style="3" customWidth="1"/>
    <col min="13" max="13" width="15.5703125" style="3" customWidth="1"/>
    <col min="14" max="14" width="14.5703125" style="3" customWidth="1"/>
    <col min="15" max="15" width="14.140625" style="3" customWidth="1"/>
    <col min="16" max="16" width="14.5703125" style="2" customWidth="1"/>
    <col min="17" max="17" width="14" style="3" customWidth="1"/>
    <col min="18" max="18" width="15" style="3" customWidth="1"/>
    <col min="19" max="19" width="13" style="3" customWidth="1"/>
    <col min="20" max="20" width="12.7109375" style="3" bestFit="1" customWidth="1"/>
    <col min="21" max="16384" width="11.42578125" style="3"/>
  </cols>
  <sheetData>
    <row r="1" spans="2:20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20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20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20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20" s="2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4"/>
    </row>
    <row r="6" spans="2:20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20" ht="15" customHeight="1" x14ac:dyDescent="0.2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6"/>
      <c r="N7" s="17"/>
      <c r="O7" s="18" t="s">
        <v>8</v>
      </c>
      <c r="P7" s="19" t="s">
        <v>9</v>
      </c>
      <c r="Q7" s="20"/>
    </row>
    <row r="8" spans="2:20" ht="38.25" x14ac:dyDescent="0.2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26" t="s">
        <v>17</v>
      </c>
      <c r="O8" s="18"/>
      <c r="P8" s="27" t="s">
        <v>18</v>
      </c>
      <c r="Q8" s="27" t="s">
        <v>19</v>
      </c>
    </row>
    <row r="9" spans="2:20" ht="15.75" customHeight="1" x14ac:dyDescent="0.2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20</v>
      </c>
      <c r="K9" s="26">
        <v>4</v>
      </c>
      <c r="L9" s="26">
        <v>5</v>
      </c>
      <c r="M9" s="26">
        <v>6</v>
      </c>
      <c r="N9" s="26">
        <v>7</v>
      </c>
      <c r="O9" s="26" t="s">
        <v>21</v>
      </c>
      <c r="P9" s="33" t="s">
        <v>22</v>
      </c>
      <c r="Q9" s="33" t="s">
        <v>23</v>
      </c>
    </row>
    <row r="10" spans="2:20" ht="15" customHeight="1" x14ac:dyDescent="0.2">
      <c r="B10" s="34"/>
      <c r="C10" s="35"/>
      <c r="D10" s="36"/>
      <c r="E10" s="37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40"/>
    </row>
    <row r="11" spans="2:20" x14ac:dyDescent="0.2">
      <c r="B11" s="41"/>
      <c r="C11" s="42"/>
      <c r="D11" s="43"/>
      <c r="E11" s="44"/>
      <c r="F11" s="44"/>
      <c r="G11" s="44">
        <f>+G12+G13</f>
        <v>401</v>
      </c>
      <c r="H11" s="45">
        <f>+H12</f>
        <v>20446796.329999998</v>
      </c>
      <c r="I11" s="45">
        <f t="shared" ref="I11:N11" si="0">+I12</f>
        <v>12539872.99</v>
      </c>
      <c r="J11" s="45">
        <f t="shared" si="0"/>
        <v>32986669.32</v>
      </c>
      <c r="K11" s="45">
        <f t="shared" si="0"/>
        <v>32095238.149999999</v>
      </c>
      <c r="L11" s="45">
        <f t="shared" si="0"/>
        <v>32095238.149999999</v>
      </c>
      <c r="M11" s="45">
        <f t="shared" si="0"/>
        <v>32095238.149999999</v>
      </c>
      <c r="N11" s="45">
        <f t="shared" si="0"/>
        <v>32095238.149999999</v>
      </c>
      <c r="O11" s="45">
        <f>J11-L11</f>
        <v>891431.17000000179</v>
      </c>
      <c r="P11" s="46">
        <f>L11/H11</f>
        <v>1.5696952046668136</v>
      </c>
      <c r="Q11" s="47">
        <f>L11/J11</f>
        <v>0.97297601763450781</v>
      </c>
      <c r="R11" s="48"/>
    </row>
    <row r="12" spans="2:20" ht="15" x14ac:dyDescent="0.25">
      <c r="B12" s="41"/>
      <c r="C12" s="49"/>
      <c r="D12" s="50" t="s">
        <v>24</v>
      </c>
      <c r="E12" s="37" t="s">
        <v>25</v>
      </c>
      <c r="F12" s="37" t="s">
        <v>26</v>
      </c>
      <c r="G12" s="51" t="s">
        <v>27</v>
      </c>
      <c r="H12" s="52">
        <v>20446796.329999998</v>
      </c>
      <c r="I12" s="53">
        <v>12539872.99</v>
      </c>
      <c r="J12" s="52">
        <f>+H12+I12</f>
        <v>32986669.32</v>
      </c>
      <c r="K12" s="52">
        <v>32095238.149999999</v>
      </c>
      <c r="L12" s="52">
        <v>32095238.149999999</v>
      </c>
      <c r="M12" s="52">
        <v>32095238.149999999</v>
      </c>
      <c r="N12" s="52">
        <v>32095238.149999999</v>
      </c>
      <c r="O12" s="52">
        <f>J12-L12</f>
        <v>891431.17000000179</v>
      </c>
      <c r="P12" s="46">
        <f t="shared" ref="P12:P28" si="1">L12/H12</f>
        <v>1.5696952046668136</v>
      </c>
      <c r="Q12" s="47">
        <f t="shared" ref="Q12:Q28" si="2">L12/J12</f>
        <v>0.97297601763450781</v>
      </c>
      <c r="R12" s="48"/>
    </row>
    <row r="13" spans="2:20" x14ac:dyDescent="0.2">
      <c r="B13" s="41"/>
      <c r="C13" s="49"/>
      <c r="D13" s="50"/>
      <c r="E13" s="37"/>
      <c r="F13" s="37"/>
      <c r="G13" s="51"/>
      <c r="H13" s="54"/>
      <c r="I13" s="54"/>
      <c r="J13" s="54"/>
      <c r="K13" s="54"/>
      <c r="L13" s="54"/>
      <c r="M13" s="54"/>
      <c r="N13" s="54"/>
      <c r="O13" s="54">
        <f t="shared" ref="O13:O39" si="3">+H13-L13</f>
        <v>0</v>
      </c>
      <c r="P13" s="46"/>
      <c r="Q13" s="47"/>
      <c r="R13" s="48"/>
      <c r="S13" s="48"/>
      <c r="T13" s="48"/>
    </row>
    <row r="14" spans="2:20" x14ac:dyDescent="0.2">
      <c r="B14" s="41"/>
      <c r="C14" s="42"/>
      <c r="D14" s="43"/>
      <c r="E14" s="44"/>
      <c r="F14" s="44"/>
      <c r="G14" s="44">
        <v>201</v>
      </c>
      <c r="H14" s="45">
        <f t="shared" ref="H14:M14" si="4">+H15</f>
        <v>23777562.420000002</v>
      </c>
      <c r="I14" s="45">
        <f t="shared" si="4"/>
        <v>25800396.859999999</v>
      </c>
      <c r="J14" s="45">
        <f t="shared" si="4"/>
        <v>49577959.280000001</v>
      </c>
      <c r="K14" s="45">
        <f t="shared" si="4"/>
        <v>48939851.939999998</v>
      </c>
      <c r="L14" s="45">
        <f t="shared" si="4"/>
        <v>48939851.939999998</v>
      </c>
      <c r="M14" s="55">
        <f t="shared" si="4"/>
        <v>48939851.939999998</v>
      </c>
      <c r="N14" s="55">
        <f t="shared" ref="N14" si="5">SUM(N15:N22)</f>
        <v>48939851.939999998</v>
      </c>
      <c r="O14" s="45">
        <f>J14-L14</f>
        <v>638107.34000000358</v>
      </c>
      <c r="P14" s="46">
        <f t="shared" si="1"/>
        <v>2.0582367139045026</v>
      </c>
      <c r="Q14" s="47">
        <f t="shared" si="2"/>
        <v>0.98712921327809833</v>
      </c>
      <c r="R14" s="48"/>
    </row>
    <row r="15" spans="2:20" ht="12.75" customHeight="1" x14ac:dyDescent="0.2">
      <c r="B15" s="41"/>
      <c r="C15" s="56"/>
      <c r="D15" s="56" t="s">
        <v>28</v>
      </c>
      <c r="E15" s="38"/>
      <c r="F15" s="57" t="s">
        <v>28</v>
      </c>
      <c r="G15" s="51" t="s">
        <v>29</v>
      </c>
      <c r="H15" s="54">
        <v>23777562.420000002</v>
      </c>
      <c r="I15" s="54">
        <v>25800396.859999999</v>
      </c>
      <c r="J15" s="54">
        <f>H15+I15</f>
        <v>49577959.280000001</v>
      </c>
      <c r="K15" s="54">
        <v>48939851.939999998</v>
      </c>
      <c r="L15" s="54">
        <v>48939851.939999998</v>
      </c>
      <c r="M15" s="54">
        <v>48939851.939999998</v>
      </c>
      <c r="N15" s="54">
        <v>48939851.939999998</v>
      </c>
      <c r="O15" s="54">
        <f>J15-L15</f>
        <v>638107.34000000358</v>
      </c>
      <c r="P15" s="46">
        <f t="shared" si="1"/>
        <v>2.0582367139045026</v>
      </c>
      <c r="Q15" s="47">
        <f t="shared" si="2"/>
        <v>0.98712921327809833</v>
      </c>
      <c r="R15" s="48"/>
    </row>
    <row r="16" spans="2:20" x14ac:dyDescent="0.2">
      <c r="B16" s="41"/>
      <c r="C16" s="49"/>
      <c r="D16" s="50"/>
      <c r="E16" s="37"/>
      <c r="F16" s="37"/>
      <c r="G16" s="51"/>
      <c r="H16" s="54"/>
      <c r="I16" s="54"/>
      <c r="J16" s="54"/>
      <c r="K16" s="54"/>
      <c r="L16" s="54"/>
      <c r="M16" s="54"/>
      <c r="N16" s="54"/>
      <c r="O16" s="54">
        <f t="shared" si="3"/>
        <v>0</v>
      </c>
      <c r="P16" s="46"/>
      <c r="Q16" s="47"/>
      <c r="R16" s="48"/>
    </row>
    <row r="17" spans="2:20" x14ac:dyDescent="0.2">
      <c r="B17" s="41"/>
      <c r="C17" s="49"/>
      <c r="D17" s="50"/>
      <c r="E17" s="37"/>
      <c r="F17" s="37"/>
      <c r="G17" s="38"/>
      <c r="H17" s="54"/>
      <c r="I17" s="54"/>
      <c r="J17" s="54"/>
      <c r="K17" s="54"/>
      <c r="L17" s="54"/>
      <c r="M17" s="54"/>
      <c r="N17" s="54"/>
      <c r="O17" s="54">
        <f t="shared" si="3"/>
        <v>0</v>
      </c>
      <c r="P17" s="46"/>
      <c r="Q17" s="47"/>
      <c r="R17" s="48"/>
    </row>
    <row r="18" spans="2:20" x14ac:dyDescent="0.2">
      <c r="B18" s="41"/>
      <c r="C18" s="49"/>
      <c r="D18" s="50"/>
      <c r="E18" s="37"/>
      <c r="F18" s="37"/>
      <c r="G18" s="38"/>
      <c r="H18" s="54"/>
      <c r="I18" s="54"/>
      <c r="J18" s="54"/>
      <c r="K18" s="54"/>
      <c r="L18" s="54"/>
      <c r="M18" s="54"/>
      <c r="N18" s="54"/>
      <c r="O18" s="54">
        <f t="shared" si="3"/>
        <v>0</v>
      </c>
      <c r="P18" s="46"/>
      <c r="Q18" s="47"/>
      <c r="R18" s="48"/>
    </row>
    <row r="19" spans="2:20" x14ac:dyDescent="0.2">
      <c r="B19" s="41"/>
      <c r="C19" s="49"/>
      <c r="D19" s="50"/>
      <c r="E19" s="37"/>
      <c r="F19" s="37"/>
      <c r="G19" s="38"/>
      <c r="H19" s="54"/>
      <c r="I19" s="54"/>
      <c r="J19" s="54"/>
      <c r="K19" s="54"/>
      <c r="L19" s="54"/>
      <c r="M19" s="54"/>
      <c r="N19" s="54"/>
      <c r="O19" s="54">
        <f t="shared" si="3"/>
        <v>0</v>
      </c>
      <c r="P19" s="46"/>
      <c r="Q19" s="47"/>
      <c r="R19" s="48"/>
      <c r="S19" s="48"/>
      <c r="T19" s="48"/>
    </row>
    <row r="20" spans="2:20" x14ac:dyDescent="0.2">
      <c r="B20" s="41"/>
      <c r="C20" s="49"/>
      <c r="D20" s="50"/>
      <c r="E20" s="37"/>
      <c r="F20" s="37"/>
      <c r="G20" s="38"/>
      <c r="H20" s="54"/>
      <c r="I20" s="54"/>
      <c r="J20" s="54"/>
      <c r="K20" s="54"/>
      <c r="L20" s="54"/>
      <c r="M20" s="54"/>
      <c r="N20" s="54"/>
      <c r="O20" s="54">
        <f t="shared" si="3"/>
        <v>0</v>
      </c>
      <c r="P20" s="46"/>
      <c r="Q20" s="47"/>
      <c r="R20" s="48"/>
    </row>
    <row r="21" spans="2:20" x14ac:dyDescent="0.2">
      <c r="B21" s="41"/>
      <c r="C21" s="49"/>
      <c r="D21" s="50"/>
      <c r="E21" s="37"/>
      <c r="F21" s="37"/>
      <c r="G21" s="38"/>
      <c r="H21" s="54"/>
      <c r="I21" s="54"/>
      <c r="J21" s="54"/>
      <c r="K21" s="54"/>
      <c r="L21" s="54"/>
      <c r="M21" s="54"/>
      <c r="N21" s="54"/>
      <c r="O21" s="54">
        <f t="shared" si="3"/>
        <v>0</v>
      </c>
      <c r="P21" s="46"/>
      <c r="Q21" s="47"/>
      <c r="R21" s="48"/>
    </row>
    <row r="22" spans="2:20" x14ac:dyDescent="0.2">
      <c r="B22" s="41"/>
      <c r="C22" s="49"/>
      <c r="D22" s="50"/>
      <c r="E22" s="37"/>
      <c r="F22" s="37"/>
      <c r="G22" s="38"/>
      <c r="H22" s="54"/>
      <c r="I22" s="54"/>
      <c r="J22" s="54"/>
      <c r="K22" s="54"/>
      <c r="L22" s="54"/>
      <c r="M22" s="54"/>
      <c r="N22" s="54"/>
      <c r="O22" s="54">
        <f t="shared" si="3"/>
        <v>0</v>
      </c>
      <c r="P22" s="46"/>
      <c r="Q22" s="47"/>
      <c r="R22" s="48"/>
    </row>
    <row r="23" spans="2:20" x14ac:dyDescent="0.2">
      <c r="B23" s="41"/>
      <c r="C23" s="42"/>
      <c r="D23" s="43"/>
      <c r="E23" s="44">
        <f>SUM(E24:E26)</f>
        <v>0</v>
      </c>
      <c r="F23" s="44"/>
      <c r="G23" s="44">
        <v>101</v>
      </c>
      <c r="H23" s="45">
        <f>+H24</f>
        <v>7937486.21</v>
      </c>
      <c r="I23" s="45">
        <f t="shared" ref="I23:L23" si="6">+I24</f>
        <v>6070685.2699999996</v>
      </c>
      <c r="J23" s="45">
        <f t="shared" si="6"/>
        <v>14008171.48</v>
      </c>
      <c r="K23" s="45">
        <f t="shared" si="6"/>
        <v>6905248.6500000004</v>
      </c>
      <c r="L23" s="45">
        <f t="shared" si="6"/>
        <v>6905248.6500000004</v>
      </c>
      <c r="M23" s="55">
        <f>+M24</f>
        <v>6905248.6500000004</v>
      </c>
      <c r="N23" s="55">
        <f t="shared" ref="N23" si="7">SUM(N24:N26)</f>
        <v>6905248.6500000004</v>
      </c>
      <c r="O23" s="45">
        <f>J23-L23</f>
        <v>7102922.8300000001</v>
      </c>
      <c r="P23" s="46">
        <f t="shared" si="1"/>
        <v>0.86995409721788985</v>
      </c>
      <c r="Q23" s="47">
        <f t="shared" si="2"/>
        <v>0.49294432609272998</v>
      </c>
      <c r="R23" s="48"/>
    </row>
    <row r="24" spans="2:20" ht="15" customHeight="1" x14ac:dyDescent="0.2">
      <c r="B24" s="41"/>
      <c r="C24" s="49"/>
      <c r="D24" s="56" t="s">
        <v>30</v>
      </c>
      <c r="E24" s="38" t="s">
        <v>31</v>
      </c>
      <c r="F24" s="37" t="s">
        <v>30</v>
      </c>
      <c r="G24" s="51" t="s">
        <v>32</v>
      </c>
      <c r="H24" s="54">
        <v>7937486.21</v>
      </c>
      <c r="I24" s="54">
        <v>6070685.2699999996</v>
      </c>
      <c r="J24" s="54">
        <f>H24+I24</f>
        <v>14008171.48</v>
      </c>
      <c r="K24" s="54">
        <v>6905248.6500000004</v>
      </c>
      <c r="L24" s="54">
        <v>6905248.6500000004</v>
      </c>
      <c r="M24" s="54">
        <v>6905248.6500000004</v>
      </c>
      <c r="N24" s="54">
        <v>6905248.6500000004</v>
      </c>
      <c r="O24" s="54">
        <f>J24-L24</f>
        <v>7102922.8300000001</v>
      </c>
      <c r="P24" s="46">
        <f t="shared" si="1"/>
        <v>0.86995409721788985</v>
      </c>
      <c r="Q24" s="47">
        <f t="shared" si="2"/>
        <v>0.49294432609272998</v>
      </c>
      <c r="R24" s="48"/>
    </row>
    <row r="25" spans="2:20" ht="15" x14ac:dyDescent="0.25">
      <c r="B25" s="41"/>
      <c r="C25" s="49"/>
      <c r="D25" s="50"/>
      <c r="E25" s="37"/>
      <c r="F25" s="37"/>
      <c r="G25" s="38"/>
      <c r="H25" s="54"/>
      <c r="I25" s="54"/>
      <c r="J25" s="54"/>
      <c r="K25" s="54"/>
      <c r="L25" s="54"/>
      <c r="M25" s="54"/>
      <c r="N25" s="54"/>
      <c r="O25" s="54">
        <f t="shared" si="3"/>
        <v>0</v>
      </c>
      <c r="P25" s="46"/>
      <c r="Q25" s="47"/>
      <c r="R25" s="48"/>
    </row>
    <row r="26" spans="2:20" ht="15" x14ac:dyDescent="0.25">
      <c r="B26" s="41"/>
      <c r="C26" s="49"/>
      <c r="D26" s="50"/>
      <c r="E26" s="37"/>
      <c r="F26" s="37"/>
      <c r="G26" s="38"/>
      <c r="H26" s="54"/>
      <c r="I26" s="54"/>
      <c r="J26" s="54"/>
      <c r="K26" s="54"/>
      <c r="L26" s="54"/>
      <c r="M26" s="54"/>
      <c r="N26" s="54"/>
      <c r="O26" s="54">
        <f t="shared" si="3"/>
        <v>0</v>
      </c>
      <c r="P26" s="46"/>
      <c r="Q26" s="47"/>
      <c r="R26" s="48"/>
    </row>
    <row r="27" spans="2:20" ht="15" x14ac:dyDescent="0.25">
      <c r="B27" s="41"/>
      <c r="C27" s="42"/>
      <c r="D27" s="43"/>
      <c r="E27" s="44">
        <f>SUM(E28:E29)</f>
        <v>0</v>
      </c>
      <c r="F27" s="44"/>
      <c r="G27" s="44">
        <f>SUM(G28:G29)</f>
        <v>301</v>
      </c>
      <c r="H27" s="45">
        <f>+H28</f>
        <v>4308781.07</v>
      </c>
      <c r="I27" s="45">
        <f t="shared" ref="I27:M27" si="8">+I28</f>
        <v>2724297.21</v>
      </c>
      <c r="J27" s="45">
        <f t="shared" si="8"/>
        <v>7033078.2800000003</v>
      </c>
      <c r="K27" s="45">
        <f t="shared" si="8"/>
        <v>12063352.85</v>
      </c>
      <c r="L27" s="45">
        <f t="shared" si="8"/>
        <v>12063352.85</v>
      </c>
      <c r="M27" s="45">
        <f t="shared" si="8"/>
        <v>12063352.85</v>
      </c>
      <c r="N27" s="55">
        <f t="shared" ref="N27" si="9">SUM(N28:N29)</f>
        <v>12063352.85</v>
      </c>
      <c r="O27" s="45">
        <f>J27-L27</f>
        <v>-5030274.5699999994</v>
      </c>
      <c r="P27" s="46">
        <f t="shared" si="1"/>
        <v>2.7997135742150849</v>
      </c>
      <c r="Q27" s="47">
        <f t="shared" si="2"/>
        <v>1.7152308519449608</v>
      </c>
      <c r="R27" s="48"/>
      <c r="S27" s="48"/>
      <c r="T27" s="48"/>
    </row>
    <row r="28" spans="2:20" ht="15" customHeight="1" x14ac:dyDescent="0.25">
      <c r="B28" s="41"/>
      <c r="C28" s="49"/>
      <c r="D28" s="50" t="s">
        <v>33</v>
      </c>
      <c r="E28" s="37"/>
      <c r="F28" s="37" t="s">
        <v>33</v>
      </c>
      <c r="G28" s="38">
        <v>301</v>
      </c>
      <c r="H28" s="54">
        <v>4308781.07</v>
      </c>
      <c r="I28" s="54">
        <v>2724297.21</v>
      </c>
      <c r="J28" s="54">
        <f>H28+I28</f>
        <v>7033078.2800000003</v>
      </c>
      <c r="K28" s="54">
        <v>12063352.85</v>
      </c>
      <c r="L28" s="54">
        <v>12063352.85</v>
      </c>
      <c r="M28" s="54">
        <v>12063352.85</v>
      </c>
      <c r="N28" s="54">
        <v>12063352.85</v>
      </c>
      <c r="O28" s="54">
        <f>J28-L28</f>
        <v>-5030274.5699999994</v>
      </c>
      <c r="P28" s="46">
        <f t="shared" si="1"/>
        <v>2.7997135742150849</v>
      </c>
      <c r="Q28" s="47">
        <f t="shared" si="2"/>
        <v>1.7152308519449608</v>
      </c>
      <c r="R28" s="48"/>
    </row>
    <row r="29" spans="2:20" ht="15" x14ac:dyDescent="0.25">
      <c r="B29" s="41"/>
      <c r="C29" s="49"/>
      <c r="D29" s="50"/>
      <c r="E29" s="37"/>
      <c r="F29" s="37"/>
      <c r="G29" s="38"/>
      <c r="H29" s="38"/>
      <c r="I29" s="38"/>
      <c r="J29" s="38"/>
      <c r="K29" s="38"/>
      <c r="L29" s="38"/>
      <c r="M29" s="38"/>
      <c r="N29" s="38"/>
      <c r="O29" s="38">
        <f t="shared" si="3"/>
        <v>0</v>
      </c>
      <c r="P29" s="46"/>
      <c r="Q29" s="47"/>
      <c r="R29" s="48"/>
    </row>
    <row r="30" spans="2:20" ht="15" x14ac:dyDescent="0.25">
      <c r="B30" s="41"/>
      <c r="C30" s="42"/>
      <c r="D30" s="43"/>
      <c r="E30" s="44">
        <f>SUM(E31:E34)</f>
        <v>0</v>
      </c>
      <c r="F30" s="44"/>
      <c r="G30" s="44">
        <f>SUM(G31:G34)</f>
        <v>0</v>
      </c>
      <c r="H30" s="58"/>
      <c r="I30" s="44"/>
      <c r="J30" s="44"/>
      <c r="K30" s="44"/>
      <c r="L30" s="44">
        <f t="shared" ref="L30:N30" si="10">SUM(L31:L34)</f>
        <v>0</v>
      </c>
      <c r="M30" s="44"/>
      <c r="N30" s="44">
        <f t="shared" si="10"/>
        <v>0</v>
      </c>
      <c r="O30" s="58">
        <f t="shared" si="3"/>
        <v>0</v>
      </c>
      <c r="P30" s="46"/>
      <c r="Q30" s="47"/>
      <c r="R30" s="48"/>
    </row>
    <row r="31" spans="2:20" ht="15" x14ac:dyDescent="0.25">
      <c r="B31" s="41"/>
      <c r="C31" s="49"/>
      <c r="D31" s="50"/>
      <c r="E31" s="37"/>
      <c r="F31" s="37"/>
      <c r="G31" s="38"/>
      <c r="H31" s="38"/>
      <c r="I31" s="38"/>
      <c r="J31" s="38"/>
      <c r="K31" s="38"/>
      <c r="L31" s="38"/>
      <c r="M31" s="38"/>
      <c r="N31" s="38"/>
      <c r="O31" s="38">
        <f t="shared" si="3"/>
        <v>0</v>
      </c>
      <c r="P31" s="46"/>
      <c r="Q31" s="47"/>
      <c r="R31" s="48"/>
      <c r="S31" s="48"/>
      <c r="T31" s="48"/>
    </row>
    <row r="32" spans="2:20" ht="15" x14ac:dyDescent="0.25">
      <c r="B32" s="41"/>
      <c r="C32" s="49"/>
      <c r="D32" s="50"/>
      <c r="E32" s="37"/>
      <c r="F32" s="37"/>
      <c r="G32" s="38"/>
      <c r="H32" s="38"/>
      <c r="I32" s="38"/>
      <c r="J32" s="38"/>
      <c r="K32" s="38"/>
      <c r="L32" s="38"/>
      <c r="M32" s="38"/>
      <c r="N32" s="38"/>
      <c r="O32" s="38">
        <f t="shared" si="3"/>
        <v>0</v>
      </c>
      <c r="P32" s="46"/>
      <c r="Q32" s="47"/>
      <c r="R32" s="48"/>
    </row>
    <row r="33" spans="1:18" ht="15" x14ac:dyDescent="0.25">
      <c r="B33" s="41"/>
      <c r="C33" s="49"/>
      <c r="D33" s="50"/>
      <c r="E33" s="37"/>
      <c r="F33" s="37"/>
      <c r="G33" s="38"/>
      <c r="H33" s="38"/>
      <c r="I33" s="38"/>
      <c r="J33" s="38"/>
      <c r="K33" s="38"/>
      <c r="L33" s="38"/>
      <c r="M33" s="38"/>
      <c r="N33" s="38"/>
      <c r="O33" s="38">
        <f t="shared" si="3"/>
        <v>0</v>
      </c>
      <c r="P33" s="46"/>
      <c r="Q33" s="47"/>
      <c r="R33" s="48"/>
    </row>
    <row r="34" spans="1:18" ht="15" x14ac:dyDescent="0.25">
      <c r="B34" s="41"/>
      <c r="C34" s="49"/>
      <c r="D34" s="50"/>
      <c r="E34" s="37"/>
      <c r="F34" s="37"/>
      <c r="G34" s="38"/>
      <c r="H34" s="38"/>
      <c r="I34" s="38"/>
      <c r="J34" s="38"/>
      <c r="K34" s="38"/>
      <c r="L34" s="38"/>
      <c r="M34" s="38"/>
      <c r="N34" s="38"/>
      <c r="O34" s="38">
        <f t="shared" si="3"/>
        <v>0</v>
      </c>
      <c r="P34" s="46"/>
      <c r="Q34" s="47"/>
      <c r="R34" s="48"/>
    </row>
    <row r="35" spans="1:18" ht="15" x14ac:dyDescent="0.25">
      <c r="B35" s="41"/>
      <c r="C35" s="42"/>
      <c r="D35" s="43"/>
      <c r="E35" s="44">
        <f>SUM(E36)</f>
        <v>0</v>
      </c>
      <c r="F35" s="44"/>
      <c r="G35" s="44">
        <f>SUM(G36)</f>
        <v>0</v>
      </c>
      <c r="H35" s="58"/>
      <c r="I35" s="44"/>
      <c r="J35" s="44"/>
      <c r="K35" s="44"/>
      <c r="L35" s="44">
        <f t="shared" ref="L35:N35" si="11">SUM(L36)</f>
        <v>0</v>
      </c>
      <c r="M35" s="44"/>
      <c r="N35" s="44">
        <f t="shared" si="11"/>
        <v>0</v>
      </c>
      <c r="O35" s="58">
        <f t="shared" si="3"/>
        <v>0</v>
      </c>
      <c r="P35" s="46"/>
      <c r="Q35" s="47"/>
      <c r="R35" s="48"/>
    </row>
    <row r="36" spans="1:18" ht="15" x14ac:dyDescent="0.25">
      <c r="B36" s="41"/>
      <c r="C36" s="49"/>
      <c r="D36" s="50"/>
      <c r="E36" s="37"/>
      <c r="F36" s="37"/>
      <c r="G36" s="38"/>
      <c r="H36" s="38"/>
      <c r="I36" s="38"/>
      <c r="J36" s="38"/>
      <c r="K36" s="38"/>
      <c r="L36" s="38"/>
      <c r="M36" s="38"/>
      <c r="N36" s="38"/>
      <c r="O36" s="38">
        <f t="shared" si="3"/>
        <v>0</v>
      </c>
      <c r="P36" s="46"/>
      <c r="Q36" s="47"/>
    </row>
    <row r="37" spans="1:18" ht="15" customHeight="1" x14ac:dyDescent="0.25">
      <c r="B37" s="34"/>
      <c r="C37" s="35"/>
      <c r="D37" s="36"/>
      <c r="E37" s="37"/>
      <c r="F37" s="37"/>
      <c r="G37" s="38"/>
      <c r="H37" s="38"/>
      <c r="I37" s="38"/>
      <c r="J37" s="38"/>
      <c r="K37" s="38"/>
      <c r="L37" s="38"/>
      <c r="M37" s="38"/>
      <c r="N37" s="38"/>
      <c r="O37" s="38">
        <f t="shared" si="3"/>
        <v>0</v>
      </c>
      <c r="P37" s="46"/>
      <c r="Q37" s="47"/>
    </row>
    <row r="38" spans="1:18" ht="15" customHeight="1" x14ac:dyDescent="0.25">
      <c r="B38" s="34"/>
      <c r="C38" s="35"/>
      <c r="D38" s="36"/>
      <c r="E38" s="37"/>
      <c r="F38" s="37"/>
      <c r="G38" s="38"/>
      <c r="H38" s="38"/>
      <c r="I38" s="38"/>
      <c r="J38" s="38"/>
      <c r="K38" s="38"/>
      <c r="L38" s="38"/>
      <c r="M38" s="38"/>
      <c r="N38" s="38"/>
      <c r="O38" s="38">
        <f t="shared" si="3"/>
        <v>0</v>
      </c>
      <c r="P38" s="46"/>
      <c r="Q38" s="47"/>
    </row>
    <row r="39" spans="1:18" ht="15.75" customHeight="1" x14ac:dyDescent="0.25">
      <c r="B39" s="34"/>
      <c r="C39" s="35"/>
      <c r="D39" s="36"/>
      <c r="E39" s="37"/>
      <c r="F39" s="37"/>
      <c r="G39" s="38"/>
      <c r="H39" s="38"/>
      <c r="I39" s="38"/>
      <c r="J39" s="38"/>
      <c r="K39" s="38"/>
      <c r="L39" s="38"/>
      <c r="M39" s="38"/>
      <c r="N39" s="38"/>
      <c r="O39" s="38">
        <f t="shared" si="3"/>
        <v>0</v>
      </c>
      <c r="P39" s="46"/>
      <c r="Q39" s="47"/>
    </row>
    <row r="40" spans="1:18" ht="15" x14ac:dyDescent="0.25">
      <c r="B40" s="59"/>
      <c r="C40" s="60"/>
      <c r="D40" s="61"/>
      <c r="E40" s="62"/>
      <c r="F40" s="62"/>
      <c r="G40" s="63"/>
      <c r="H40" s="63"/>
      <c r="I40" s="63"/>
      <c r="J40" s="63"/>
      <c r="K40" s="63"/>
      <c r="L40" s="63"/>
      <c r="M40" s="63"/>
      <c r="N40" s="63"/>
      <c r="O40" s="63"/>
      <c r="P40" s="46"/>
      <c r="Q40" s="47"/>
    </row>
    <row r="41" spans="1:18" s="72" customFormat="1" x14ac:dyDescent="0.2">
      <c r="A41" s="64"/>
      <c r="B41" s="65"/>
      <c r="C41" s="66" t="s">
        <v>34</v>
      </c>
      <c r="D41" s="67"/>
      <c r="E41" s="68">
        <v>0</v>
      </c>
      <c r="F41" s="68">
        <v>0</v>
      </c>
      <c r="G41" s="68">
        <v>0</v>
      </c>
      <c r="H41" s="69">
        <f>H11+H14+H23+H27</f>
        <v>56470626.030000001</v>
      </c>
      <c r="I41" s="69">
        <f t="shared" ref="I41:O41" si="12">I11+I14+I23+I27</f>
        <v>47135252.330000006</v>
      </c>
      <c r="J41" s="69">
        <f t="shared" si="12"/>
        <v>103605878.36</v>
      </c>
      <c r="K41" s="69">
        <f t="shared" si="12"/>
        <v>100003691.59</v>
      </c>
      <c r="L41" s="69">
        <f t="shared" si="12"/>
        <v>100003691.59</v>
      </c>
      <c r="M41" s="69">
        <f t="shared" si="12"/>
        <v>100003691.59</v>
      </c>
      <c r="N41" s="69">
        <f>N11+N14+N23+N27</f>
        <v>100003691.59</v>
      </c>
      <c r="O41" s="69">
        <f t="shared" si="12"/>
        <v>3602186.7700000061</v>
      </c>
      <c r="P41" s="70"/>
      <c r="Q41" s="71"/>
    </row>
    <row r="42" spans="1:18" ht="1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8" ht="15" x14ac:dyDescent="0.25">
      <c r="B43" s="73" t="s">
        <v>35</v>
      </c>
      <c r="G43" s="2"/>
      <c r="H43" s="2"/>
      <c r="I43" s="2"/>
      <c r="J43" s="2"/>
      <c r="K43" s="2"/>
      <c r="L43" s="2"/>
      <c r="M43" s="2"/>
      <c r="N43" s="2"/>
      <c r="O43" s="2"/>
    </row>
    <row r="48" spans="1:18" ht="15" x14ac:dyDescent="0.25">
      <c r="H48" s="48"/>
      <c r="I48" s="48"/>
      <c r="J48" s="48"/>
    </row>
    <row r="49" spans="4:15" ht="15" x14ac:dyDescent="0.25">
      <c r="D49" s="74"/>
      <c r="E49" s="74"/>
      <c r="H49" s="75"/>
      <c r="I49" s="75"/>
      <c r="J49" s="48"/>
      <c r="K49" s="74"/>
      <c r="L49" s="74"/>
      <c r="M49" s="74"/>
      <c r="N49" s="74"/>
      <c r="O49" s="76"/>
    </row>
    <row r="50" spans="4:15" ht="15" x14ac:dyDescent="0.25">
      <c r="D50" s="77" t="s">
        <v>36</v>
      </c>
      <c r="E50" s="77"/>
      <c r="H50" s="78"/>
      <c r="I50" s="78"/>
      <c r="J50" s="48"/>
      <c r="K50" s="79" t="s">
        <v>37</v>
      </c>
      <c r="L50" s="79"/>
      <c r="M50" s="79"/>
      <c r="N50" s="79"/>
      <c r="O50" s="80"/>
    </row>
    <row r="51" spans="4:15" ht="15" x14ac:dyDescent="0.25">
      <c r="D51" s="77" t="s">
        <v>38</v>
      </c>
      <c r="E51" s="77"/>
      <c r="H51" s="81"/>
      <c r="I51" s="81"/>
      <c r="J51" s="48"/>
      <c r="K51" s="79" t="s">
        <v>39</v>
      </c>
      <c r="L51" s="79"/>
      <c r="M51" s="79"/>
      <c r="N51" s="79"/>
      <c r="O51" s="82"/>
    </row>
  </sheetData>
  <mergeCells count="27">
    <mergeCell ref="P41:Q41"/>
    <mergeCell ref="D49:E49"/>
    <mergeCell ref="K49:N49"/>
    <mergeCell ref="D50:E50"/>
    <mergeCell ref="K50:N50"/>
    <mergeCell ref="D51:E51"/>
    <mergeCell ref="K51:N51"/>
    <mergeCell ref="C30:D30"/>
    <mergeCell ref="C35:D35"/>
    <mergeCell ref="B37:D37"/>
    <mergeCell ref="B38:D38"/>
    <mergeCell ref="B39:D39"/>
    <mergeCell ref="C41:D41"/>
    <mergeCell ref="P7:Q7"/>
    <mergeCell ref="B10:D10"/>
    <mergeCell ref="C11:D11"/>
    <mergeCell ref="C14:D14"/>
    <mergeCell ref="C23:D23"/>
    <mergeCell ref="C27:D27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Footer>&amp;R2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2018-02-09T20:43:36Z</dcterms:created>
  <dcterms:modified xsi:type="dcterms:W3CDTF">2018-02-09T20:44:14Z</dcterms:modified>
</cp:coreProperties>
</file>