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J28" i="1"/>
  <c r="O28" i="1" s="1"/>
  <c r="N27" i="1"/>
  <c r="M27" i="1"/>
  <c r="L27" i="1"/>
  <c r="P27" i="1" s="1"/>
  <c r="K27" i="1"/>
  <c r="J27" i="1"/>
  <c r="O27" i="1" s="1"/>
  <c r="I27" i="1"/>
  <c r="H27" i="1"/>
  <c r="G27" i="1"/>
  <c r="E27" i="1"/>
  <c r="O26" i="1"/>
  <c r="O25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E23" i="1"/>
  <c r="O22" i="1"/>
  <c r="O21" i="1"/>
  <c r="O20" i="1"/>
  <c r="O19" i="1"/>
  <c r="O18" i="1"/>
  <c r="O17" i="1"/>
  <c r="O16" i="1"/>
  <c r="P15" i="1"/>
  <c r="J15" i="1"/>
  <c r="O15" i="1" s="1"/>
  <c r="N14" i="1"/>
  <c r="M14" i="1"/>
  <c r="L14" i="1"/>
  <c r="P14" i="1" s="1"/>
  <c r="K14" i="1"/>
  <c r="J14" i="1"/>
  <c r="O14" i="1" s="1"/>
  <c r="I14" i="1"/>
  <c r="H14" i="1"/>
  <c r="O13" i="1"/>
  <c r="Q12" i="1"/>
  <c r="P12" i="1"/>
  <c r="O12" i="1"/>
  <c r="J12" i="1"/>
  <c r="Q11" i="1"/>
  <c r="O11" i="1"/>
  <c r="O41" i="1" s="1"/>
  <c r="N11" i="1"/>
  <c r="N41" i="1" s="1"/>
  <c r="M11" i="1"/>
  <c r="M41" i="1" s="1"/>
  <c r="L11" i="1"/>
  <c r="L41" i="1" s="1"/>
  <c r="K11" i="1"/>
  <c r="K41" i="1" s="1"/>
  <c r="J11" i="1"/>
  <c r="J41" i="1" s="1"/>
  <c r="I11" i="1"/>
  <c r="I41" i="1" s="1"/>
  <c r="H11" i="1"/>
  <c r="H41" i="1" s="1"/>
  <c r="G11" i="1"/>
  <c r="P11" i="1" l="1"/>
  <c r="Q14" i="1"/>
  <c r="Q15" i="1"/>
  <c r="O24" i="1"/>
  <c r="Q27" i="1"/>
  <c r="Q28" i="1"/>
  <c r="P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<sst xmlns="http://schemas.openxmlformats.org/spreadsheetml/2006/main" count="43" uniqueCount="40">
  <si>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</si>
  <si>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30 de Septiembre de 2017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</si>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</sst>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7" fillId="0" borderId="0" xfId="0" applyFont="1" applyAlignment="1">
      <alignment horizont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B1" workbookViewId="0">
      <selection activeCell="H4" sqref="H4"/>
    </sheetView>
  </sheetViews>
  <sheetFormatPr baseColWidth="10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4">
        <f>+G12+G13</f>
        <v>401</v>
      </c>
      <c r="H11" s="45">
        <f>+H12</f>
        <v>20446796.329999998</v>
      </c>
      <c r="I11" s="45">
        <f t="shared" ref="I11:N11" si="0">+I12</f>
        <v>12047297.510000002</v>
      </c>
      <c r="J11" s="45">
        <f t="shared" si="0"/>
        <v>32494093.84</v>
      </c>
      <c r="K11" s="45">
        <f t="shared" si="0"/>
        <v>19154074.989999998</v>
      </c>
      <c r="L11" s="45">
        <f t="shared" si="0"/>
        <v>18435394.289999999</v>
      </c>
      <c r="M11" s="45">
        <f t="shared" si="0"/>
        <v>18435394.289999999</v>
      </c>
      <c r="N11" s="45">
        <f t="shared" si="0"/>
        <v>18435394.289999999</v>
      </c>
      <c r="O11" s="45">
        <f>J11-L11</f>
        <v>14058699.550000001</v>
      </c>
      <c r="P11" s="46">
        <f>L11/H11</f>
        <v>0.9016275211266801</v>
      </c>
      <c r="Q11" s="47">
        <f>L11/J11</f>
        <v>0.56734600388536327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20446796.329999998</v>
      </c>
      <c r="I12" s="52">
        <v>12047297.510000002</v>
      </c>
      <c r="J12" s="52">
        <f>+H12+I12</f>
        <v>32494093.84</v>
      </c>
      <c r="K12" s="52">
        <v>19154074.989999998</v>
      </c>
      <c r="L12" s="52">
        <v>18435394.289999999</v>
      </c>
      <c r="M12" s="52">
        <v>18435394.289999999</v>
      </c>
      <c r="N12" s="52">
        <v>18435394.289999999</v>
      </c>
      <c r="O12" s="52">
        <f>J12-L12</f>
        <v>14058699.550000001</v>
      </c>
      <c r="P12" s="46">
        <f t="shared" ref="P12:P28" si="1">L12/H12</f>
        <v>0.9016275211266801</v>
      </c>
      <c r="Q12" s="47">
        <f t="shared" ref="Q12:Q28" si="2">L12/J12</f>
        <v>0.56734600388536327</v>
      </c>
      <c r="R12" s="48"/>
    </row>
    <row r="13" spans="2:20" ht="15" x14ac:dyDescent="0.25">
      <c r="B13" s="41"/>
      <c r="C13" s="49"/>
      <c r="D13" s="50"/>
      <c r="E13" s="37"/>
      <c r="F13" s="37"/>
      <c r="G13" s="51"/>
      <c r="H13" s="53"/>
      <c r="I13" s="53"/>
      <c r="J13" s="53"/>
      <c r="K13" s="53"/>
      <c r="L13" s="53"/>
      <c r="M13" s="53"/>
      <c r="N13" s="53"/>
      <c r="O13" s="53">
        <f t="shared" ref="O13:O39" si="3">+H13-L13</f>
        <v>0</v>
      </c>
      <c r="P13" s="46"/>
      <c r="Q13" s="47"/>
      <c r="R13" s="48"/>
      <c r="S13" s="48"/>
      <c r="T13" s="48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5">
        <f t="shared" ref="H14:M14" si="4">+H15</f>
        <v>23777562.420000002</v>
      </c>
      <c r="I14" s="45">
        <f t="shared" si="4"/>
        <v>21796725.119999997</v>
      </c>
      <c r="J14" s="45">
        <f t="shared" si="4"/>
        <v>45574287.539999999</v>
      </c>
      <c r="K14" s="45">
        <f t="shared" si="4"/>
        <v>36010551.799999997</v>
      </c>
      <c r="L14" s="45">
        <f t="shared" si="4"/>
        <v>35082494.810000002</v>
      </c>
      <c r="M14" s="54">
        <f t="shared" si="4"/>
        <v>35082494.810000002</v>
      </c>
      <c r="N14" s="54">
        <f t="shared" ref="N14" si="5">SUM(N15:N22)</f>
        <v>35082494.810000002</v>
      </c>
      <c r="O14" s="45">
        <f>J14-L14</f>
        <v>10491792.729999997</v>
      </c>
      <c r="P14" s="46">
        <f t="shared" si="1"/>
        <v>1.4754453879801863</v>
      </c>
      <c r="Q14" s="47">
        <f t="shared" si="2"/>
        <v>0.76978701596176402</v>
      </c>
      <c r="R14" s="48"/>
    </row>
    <row r="15" spans="2:20" ht="12.75" customHeight="1" x14ac:dyDescent="0.25">
      <c r="B15" s="41"/>
      <c r="C15" s="55"/>
      <c r="D15" s="55" t="s">
        <v>28</v>
      </c>
      <c r="E15" s="38"/>
      <c r="F15" s="56" t="s">
        <v>28</v>
      </c>
      <c r="G15" s="51" t="s">
        <v>29</v>
      </c>
      <c r="H15" s="53">
        <v>23777562.420000002</v>
      </c>
      <c r="I15" s="53">
        <v>21796725.119999997</v>
      </c>
      <c r="J15" s="53">
        <f>H15+I15</f>
        <v>45574287.539999999</v>
      </c>
      <c r="K15" s="53">
        <v>36010551.799999997</v>
      </c>
      <c r="L15" s="53">
        <v>35082494.810000002</v>
      </c>
      <c r="M15" s="53">
        <v>35082494.810000002</v>
      </c>
      <c r="N15" s="53">
        <v>35082494.810000002</v>
      </c>
      <c r="O15" s="53">
        <f>J15-L15</f>
        <v>10491792.729999997</v>
      </c>
      <c r="P15" s="46">
        <f t="shared" si="1"/>
        <v>1.4754453879801863</v>
      </c>
      <c r="Q15" s="47">
        <f t="shared" si="2"/>
        <v>0.76978701596176402</v>
      </c>
      <c r="R15" s="48"/>
    </row>
    <row r="16" spans="2:20" ht="15" x14ac:dyDescent="0.25">
      <c r="B16" s="41"/>
      <c r="C16" s="49"/>
      <c r="D16" s="50"/>
      <c r="E16" s="37"/>
      <c r="F16" s="37"/>
      <c r="G16" s="51"/>
      <c r="H16" s="53"/>
      <c r="I16" s="53"/>
      <c r="J16" s="53"/>
      <c r="K16" s="53"/>
      <c r="L16" s="53"/>
      <c r="M16" s="53"/>
      <c r="N16" s="53"/>
      <c r="O16" s="53">
        <f t="shared" si="3"/>
        <v>0</v>
      </c>
      <c r="P16" s="46"/>
      <c r="Q16" s="47"/>
      <c r="R16" s="48"/>
    </row>
    <row r="17" spans="2:20" ht="15" x14ac:dyDescent="0.25">
      <c r="B17" s="41"/>
      <c r="C17" s="49"/>
      <c r="D17" s="50"/>
      <c r="E17" s="37"/>
      <c r="F17" s="37"/>
      <c r="G17" s="38"/>
      <c r="H17" s="53"/>
      <c r="I17" s="53"/>
      <c r="J17" s="53"/>
      <c r="K17" s="53"/>
      <c r="L17" s="53"/>
      <c r="M17" s="53"/>
      <c r="N17" s="53"/>
      <c r="O17" s="53">
        <f t="shared" si="3"/>
        <v>0</v>
      </c>
      <c r="P17" s="46"/>
      <c r="Q17" s="47"/>
      <c r="R17" s="48"/>
    </row>
    <row r="18" spans="2:20" ht="15" x14ac:dyDescent="0.25">
      <c r="B18" s="41"/>
      <c r="C18" s="49"/>
      <c r="D18" s="50"/>
      <c r="E18" s="37"/>
      <c r="F18" s="37"/>
      <c r="G18" s="38"/>
      <c r="H18" s="53"/>
      <c r="I18" s="53"/>
      <c r="J18" s="53"/>
      <c r="K18" s="53"/>
      <c r="L18" s="53"/>
      <c r="M18" s="53"/>
      <c r="N18" s="53"/>
      <c r="O18" s="53">
        <f t="shared" si="3"/>
        <v>0</v>
      </c>
      <c r="P18" s="46"/>
      <c r="Q18" s="47"/>
      <c r="R18" s="48"/>
    </row>
    <row r="19" spans="2:20" ht="15" x14ac:dyDescent="0.25">
      <c r="B19" s="41"/>
      <c r="C19" s="49"/>
      <c r="D19" s="50"/>
      <c r="E19" s="37"/>
      <c r="F19" s="37"/>
      <c r="G19" s="38"/>
      <c r="H19" s="53"/>
      <c r="I19" s="53"/>
      <c r="J19" s="53"/>
      <c r="K19" s="53"/>
      <c r="L19" s="53"/>
      <c r="M19" s="53"/>
      <c r="N19" s="53"/>
      <c r="O19" s="53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3"/>
      <c r="I20" s="53"/>
      <c r="J20" s="53"/>
      <c r="K20" s="53"/>
      <c r="L20" s="53"/>
      <c r="M20" s="53"/>
      <c r="N20" s="53"/>
      <c r="O20" s="53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3"/>
      <c r="I21" s="53"/>
      <c r="J21" s="53"/>
      <c r="K21" s="53"/>
      <c r="L21" s="53"/>
      <c r="M21" s="53"/>
      <c r="N21" s="53"/>
      <c r="O21" s="53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3"/>
      <c r="I22" s="53"/>
      <c r="J22" s="53"/>
      <c r="K22" s="53"/>
      <c r="L22" s="53"/>
      <c r="M22" s="53"/>
      <c r="N22" s="53"/>
      <c r="O22" s="53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7937486.21</v>
      </c>
      <c r="I23" s="45">
        <f t="shared" ref="I23:L23" si="6">+I24</f>
        <v>5999816.54</v>
      </c>
      <c r="J23" s="45">
        <f t="shared" si="6"/>
        <v>13937302.75</v>
      </c>
      <c r="K23" s="45">
        <f t="shared" si="6"/>
        <v>6887661.2999999998</v>
      </c>
      <c r="L23" s="45">
        <f t="shared" si="6"/>
        <v>6788286.7000000002</v>
      </c>
      <c r="M23" s="54">
        <f>+M24</f>
        <v>6788286.7000000002</v>
      </c>
      <c r="N23" s="54">
        <f t="shared" ref="N23" si="7">SUM(N24:N26)</f>
        <v>6788286.7000000002</v>
      </c>
      <c r="O23" s="45">
        <f>J23-L23</f>
        <v>7149016.0499999998</v>
      </c>
      <c r="P23" s="46">
        <f t="shared" si="1"/>
        <v>0.85521870783823384</v>
      </c>
      <c r="Q23" s="47">
        <f t="shared" si="2"/>
        <v>0.48705885362216161</v>
      </c>
      <c r="R23" s="48"/>
    </row>
    <row r="24" spans="2:20" ht="15" customHeight="1" x14ac:dyDescent="0.25">
      <c r="B24" s="41"/>
      <c r="C24" s="49"/>
      <c r="D24" s="55" t="s">
        <v>30</v>
      </c>
      <c r="E24" s="38" t="s">
        <v>31</v>
      </c>
      <c r="F24" s="37" t="s">
        <v>30</v>
      </c>
      <c r="G24" s="51" t="s">
        <v>32</v>
      </c>
      <c r="H24" s="53">
        <v>7937486.21</v>
      </c>
      <c r="I24" s="53">
        <v>5999816.54</v>
      </c>
      <c r="J24" s="53">
        <f>H24+I24</f>
        <v>13937302.75</v>
      </c>
      <c r="K24" s="53">
        <v>6887661.2999999998</v>
      </c>
      <c r="L24" s="53">
        <v>6788286.7000000002</v>
      </c>
      <c r="M24" s="53">
        <v>6788286.7000000002</v>
      </c>
      <c r="N24" s="53">
        <v>6788286.7000000002</v>
      </c>
      <c r="O24" s="53">
        <f>J24-L24</f>
        <v>7149016.0499999998</v>
      </c>
      <c r="P24" s="46">
        <f t="shared" si="1"/>
        <v>0.85521870783823384</v>
      </c>
      <c r="Q24" s="47">
        <f t="shared" si="2"/>
        <v>0.48705885362216161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3"/>
      <c r="I25" s="53"/>
      <c r="J25" s="53"/>
      <c r="K25" s="53"/>
      <c r="L25" s="53"/>
      <c r="M25" s="53"/>
      <c r="N25" s="53"/>
      <c r="O25" s="53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3"/>
      <c r="I26" s="53"/>
      <c r="J26" s="53"/>
      <c r="K26" s="53"/>
      <c r="L26" s="53"/>
      <c r="M26" s="53"/>
      <c r="N26" s="53"/>
      <c r="O26" s="53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4308781.07</v>
      </c>
      <c r="I27" s="45">
        <f t="shared" ref="I27:M27" si="8">+I28</f>
        <v>2490862.0700000003</v>
      </c>
      <c r="J27" s="45">
        <f t="shared" si="8"/>
        <v>6799643.1400000006</v>
      </c>
      <c r="K27" s="45">
        <f t="shared" si="8"/>
        <v>4088639.19</v>
      </c>
      <c r="L27" s="45">
        <f t="shared" si="8"/>
        <v>4085214.96</v>
      </c>
      <c r="M27" s="45">
        <f t="shared" si="8"/>
        <v>4085214.96</v>
      </c>
      <c r="N27" s="54">
        <f t="shared" ref="N27" si="9">SUM(N28:N29)</f>
        <v>4085214.96</v>
      </c>
      <c r="O27" s="45">
        <f>J27-L27</f>
        <v>2714428.1800000006</v>
      </c>
      <c r="P27" s="46">
        <f t="shared" si="1"/>
        <v>0.94811383860818899</v>
      </c>
      <c r="Q27" s="47">
        <f t="shared" si="2"/>
        <v>0.60079843543083344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38">
        <v>301</v>
      </c>
      <c r="H28" s="53">
        <v>4308781.07</v>
      </c>
      <c r="I28" s="53">
        <v>2490862.0700000003</v>
      </c>
      <c r="J28" s="53">
        <f>H28+I28</f>
        <v>6799643.1400000006</v>
      </c>
      <c r="K28" s="53">
        <v>4088639.19</v>
      </c>
      <c r="L28" s="53">
        <v>4085214.96</v>
      </c>
      <c r="M28" s="53">
        <v>4085214.96</v>
      </c>
      <c r="N28" s="53">
        <v>4085214.96</v>
      </c>
      <c r="O28" s="53">
        <f>J28-L28</f>
        <v>2714428.1800000006</v>
      </c>
      <c r="P28" s="46">
        <f t="shared" si="1"/>
        <v>0.94811383860818899</v>
      </c>
      <c r="Q28" s="47">
        <f t="shared" si="2"/>
        <v>0.60079843543083344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7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7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7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7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8"/>
      <c r="C40" s="59"/>
      <c r="D40" s="60"/>
      <c r="E40" s="61"/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46"/>
      <c r="Q40" s="47"/>
    </row>
    <row r="41" spans="1:18" s="71" customFormat="1" x14ac:dyDescent="0.2">
      <c r="A41" s="63"/>
      <c r="B41" s="64"/>
      <c r="C41" s="65" t="s">
        <v>34</v>
      </c>
      <c r="D41" s="66"/>
      <c r="E41" s="67">
        <v>0</v>
      </c>
      <c r="F41" s="67">
        <v>0</v>
      </c>
      <c r="G41" s="67">
        <v>0</v>
      </c>
      <c r="H41" s="68">
        <f>H11+H14+H23+H27</f>
        <v>56470626.030000001</v>
      </c>
      <c r="I41" s="68">
        <f t="shared" ref="I41:O41" si="12">I11+I14+I23+I27</f>
        <v>42334701.239999995</v>
      </c>
      <c r="J41" s="68">
        <f t="shared" si="12"/>
        <v>98805327.269999996</v>
      </c>
      <c r="K41" s="68">
        <f t="shared" si="12"/>
        <v>66140927.279999986</v>
      </c>
      <c r="L41" s="68">
        <f t="shared" si="12"/>
        <v>64391390.760000005</v>
      </c>
      <c r="M41" s="68">
        <f t="shared" si="12"/>
        <v>64391390.760000005</v>
      </c>
      <c r="N41" s="68">
        <f>N11+N14+N23+N27</f>
        <v>64391390.760000005</v>
      </c>
      <c r="O41" s="68">
        <f t="shared" si="12"/>
        <v>34413936.509999998</v>
      </c>
      <c r="P41" s="69"/>
      <c r="Q41" s="70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2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8" spans="1:18" ht="15" x14ac:dyDescent="0.25">
      <c r="H48" s="48"/>
      <c r="I48" s="48"/>
      <c r="J48" s="48"/>
    </row>
    <row r="49" spans="4:15" ht="15" x14ac:dyDescent="0.25">
      <c r="D49" s="73"/>
      <c r="E49" s="73"/>
      <c r="H49" s="74"/>
      <c r="I49" s="74"/>
      <c r="J49" s="48"/>
      <c r="K49" s="73"/>
      <c r="L49" s="73"/>
      <c r="M49" s="73"/>
      <c r="N49" s="73"/>
      <c r="O49" s="75"/>
    </row>
    <row r="50" spans="4:15" ht="15" x14ac:dyDescent="0.25">
      <c r="D50" s="76" t="s">
        <v>36</v>
      </c>
      <c r="E50" s="76"/>
      <c r="H50" s="77"/>
      <c r="I50" s="77"/>
      <c r="J50" s="48"/>
      <c r="K50" s="78" t="s">
        <v>37</v>
      </c>
      <c r="L50" s="78"/>
      <c r="M50" s="78"/>
      <c r="N50" s="78"/>
      <c r="O50" s="79"/>
    </row>
    <row r="51" spans="4:15" ht="15" x14ac:dyDescent="0.25">
      <c r="D51" s="76" t="s">
        <v>38</v>
      </c>
      <c r="E51" s="76"/>
      <c r="H51" s="80"/>
      <c r="I51" s="80"/>
      <c r="J51" s="48"/>
      <c r="K51" s="78" t="s">
        <v>39</v>
      </c>
      <c r="L51" s="78"/>
      <c r="M51" s="78"/>
      <c r="N51" s="78"/>
      <c r="O51" s="81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2018-02-09T17:28:52Z</dcterms:created>
  <dcterms:modified xsi:type="dcterms:W3CDTF">2018-02-09T17:29:07Z</dcterms:modified>
</cp:coreProperties>
</file>