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J35" i="1" s="1"/>
  <c r="G37" i="1"/>
  <c r="G35" i="1" s="1"/>
  <c r="J36" i="1"/>
  <c r="G36" i="1"/>
  <c r="G57" i="1" s="1"/>
  <c r="I35" i="1"/>
  <c r="H35" i="1"/>
  <c r="F35" i="1"/>
  <c r="E35" i="1"/>
  <c r="J25" i="1"/>
  <c r="G25" i="1"/>
  <c r="J24" i="1"/>
  <c r="G24" i="1"/>
  <c r="J23" i="1"/>
  <c r="G23" i="1"/>
  <c r="J21" i="1"/>
  <c r="G21" i="1"/>
  <c r="J19" i="1"/>
  <c r="G19" i="1"/>
  <c r="I18" i="1"/>
  <c r="J18" i="1" s="1"/>
  <c r="H18" i="1"/>
  <c r="G18" i="1"/>
  <c r="F18" i="1"/>
  <c r="E18" i="1"/>
  <c r="J16" i="1"/>
  <c r="G16" i="1"/>
  <c r="I15" i="1"/>
  <c r="J15" i="1" s="1"/>
  <c r="H15" i="1"/>
  <c r="H28" i="1" s="1"/>
  <c r="G15" i="1"/>
  <c r="G28" i="1" s="1"/>
  <c r="F15" i="1"/>
  <c r="F28" i="1" s="1"/>
  <c r="E15" i="1"/>
  <c r="E28" i="1" s="1"/>
  <c r="J14" i="1"/>
  <c r="J13" i="1"/>
  <c r="G13" i="1"/>
  <c r="J12" i="1"/>
  <c r="G12" i="1"/>
  <c r="J11" i="1"/>
  <c r="G11" i="1"/>
  <c r="I28" i="1" l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<sst xmlns="http://schemas.openxmlformats.org/spreadsheetml/2006/main" count="64" uniqueCount="43">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</sst>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37" workbookViewId="0">
      <selection activeCell="M66" sqref="M6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961667.91</v>
      </c>
      <c r="I15" s="27">
        <f>I16</f>
        <v>961667.91</v>
      </c>
      <c r="J15" s="27">
        <f>I15-E15</f>
        <v>-5436152.0899999999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961667.91</v>
      </c>
      <c r="I16" s="27">
        <v>961667.91</v>
      </c>
      <c r="J16" s="27">
        <f>I16-E16</f>
        <v>-5436152.0899999999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50471.92</v>
      </c>
      <c r="I18" s="27">
        <f>I19</f>
        <v>50471.92</v>
      </c>
      <c r="J18" s="27">
        <f>I18-E18</f>
        <v>-1280228.08</v>
      </c>
    </row>
    <row r="19" spans="1:10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50471.92</v>
      </c>
      <c r="I19" s="27">
        <v>50471.92</v>
      </c>
      <c r="J19" s="27">
        <f>I19-E19</f>
        <v>-1280228.08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751669.72</v>
      </c>
      <c r="G21" s="27">
        <f>+E21+F21</f>
        <v>751669.72</v>
      </c>
      <c r="H21" s="27">
        <v>174490</v>
      </c>
      <c r="I21" s="27">
        <v>174490</v>
      </c>
      <c r="J21" s="27">
        <f>I21-E21</f>
        <v>174490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0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37922928.539999999</v>
      </c>
      <c r="G24" s="27">
        <f>+E24+F24</f>
        <v>37922928.539999999</v>
      </c>
      <c r="H24" s="27">
        <v>5955208.1699999999</v>
      </c>
      <c r="I24" s="27">
        <v>5955208.1699999999</v>
      </c>
      <c r="J24" s="27">
        <f>I24-E24</f>
        <v>5955208.1699999999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10630378.529999999</v>
      </c>
      <c r="I25" s="27">
        <v>10630378.529999999</v>
      </c>
      <c r="J25" s="27">
        <f>I25-E25</f>
        <v>-38111727.5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56470626.030000001</v>
      </c>
      <c r="F28" s="27">
        <f>SUM(F11+F12+F13+F14+F15+F18+F21+F23+F24+F25+F26)</f>
        <v>38711303.839999996</v>
      </c>
      <c r="G28" s="27">
        <f>SUM(G11+G12+G13+G14+G15+G18+G21+G23+G24+G25+G26)</f>
        <v>95181929.870000005</v>
      </c>
      <c r="H28" s="27">
        <f>SUM(H11+H12+H13+H14+H15+H18+H21+H23+H24+H25+H26)</f>
        <v>17772216.530000001</v>
      </c>
      <c r="I28" s="27">
        <f>SUM(I11+I12+I13+I14+I15+I18+I21+I23+I24+I25+I26)</f>
        <v>17772216.530000001</v>
      </c>
      <c r="J28" s="38">
        <f>IF(I28&gt;E28,I28-E28,0)</f>
        <v>0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0">+E36+E37+E38+E39+E40+E43+E46+E47</f>
        <v>56470626.030000001</v>
      </c>
      <c r="F35" s="47">
        <f t="shared" si="0"/>
        <v>38711303.839999996</v>
      </c>
      <c r="G35" s="47">
        <f t="shared" si="0"/>
        <v>95181929.870000005</v>
      </c>
      <c r="H35" s="47">
        <f t="shared" si="0"/>
        <v>17772216.530000001</v>
      </c>
      <c r="I35" s="47">
        <f t="shared" si="0"/>
        <v>17772216.530000001</v>
      </c>
      <c r="J35" s="47">
        <f t="shared" si="0"/>
        <v>-38698409.5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6397820</v>
      </c>
      <c r="F36" s="27">
        <v>0</v>
      </c>
      <c r="G36" s="27">
        <f>+E36+F36</f>
        <v>6397820</v>
      </c>
      <c r="H36" s="27">
        <v>961667.91</v>
      </c>
      <c r="I36" s="27">
        <v>961667.91</v>
      </c>
      <c r="J36" s="27">
        <f>+I36-E36</f>
        <v>-5436152.0899999999</v>
      </c>
    </row>
    <row r="37" spans="1:10" ht="12" customHeight="1" x14ac:dyDescent="0.2">
      <c r="A37" s="18"/>
      <c r="B37" s="44" t="s">
        <v>26</v>
      </c>
      <c r="C37" s="45"/>
      <c r="D37" s="46"/>
      <c r="E37" s="27">
        <v>1330700</v>
      </c>
      <c r="F37" s="27">
        <v>1149457.8500000001</v>
      </c>
      <c r="G37" s="27">
        <f>+E37+F37</f>
        <v>2480157.85</v>
      </c>
      <c r="H37" s="27">
        <v>258356.09</v>
      </c>
      <c r="I37" s="27">
        <v>258356.09</v>
      </c>
      <c r="J37" s="27">
        <f>+I37-E37</f>
        <v>-1072343.9099999999</v>
      </c>
    </row>
    <row r="38" spans="1:10" ht="12" customHeight="1" x14ac:dyDescent="0.25">
      <c r="A38" s="18"/>
      <c r="B38" s="44" t="s">
        <v>36</v>
      </c>
      <c r="C38" s="45"/>
      <c r="D38" s="46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37525140.409999996</v>
      </c>
      <c r="G39" s="27">
        <f>+E39+F39</f>
        <v>37525140.409999996</v>
      </c>
      <c r="H39" s="27">
        <v>5921814</v>
      </c>
      <c r="I39" s="27">
        <v>5921814</v>
      </c>
      <c r="J39" s="27">
        <f>+I39-E39</f>
        <v>5921814</v>
      </c>
    </row>
    <row r="40" spans="1:10" ht="12" customHeight="1" x14ac:dyDescent="0.2">
      <c r="A40" s="18"/>
      <c r="B40" s="44" t="s">
        <v>31</v>
      </c>
      <c r="C40" s="45"/>
      <c r="D40" s="46"/>
      <c r="E40" s="27">
        <v>48742106.030000001</v>
      </c>
      <c r="F40" s="27">
        <v>36705.58</v>
      </c>
      <c r="G40" s="27">
        <f>+E40+F40</f>
        <v>48778811.609999999</v>
      </c>
      <c r="H40" s="27">
        <v>10630378.529999999</v>
      </c>
      <c r="I40" s="27">
        <v>10630378.529999999</v>
      </c>
      <c r="J40" s="27">
        <f>+I40-E40</f>
        <v>-38111727.5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56470626.030000001</v>
      </c>
      <c r="F57" s="63">
        <f>+F36+F37+F39+F40+F43+F46+F47+F49+F54</f>
        <v>38711303.839999996</v>
      </c>
      <c r="G57" s="63">
        <f>+G36+G37+G39+G40+G43+G46+G47+G49+G54</f>
        <v>95181929.870000005</v>
      </c>
      <c r="H57" s="63">
        <f>+H36+H37+H38+H39+H40+H43+H46+H47+H49+H54</f>
        <v>17772216.530000001</v>
      </c>
      <c r="I57" s="63">
        <f>+I36+I37+I38+I39+I40+I43+I46+I47+I49+I54</f>
        <v>17772216.530000001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2"/>
      <c r="H64" s="73"/>
      <c r="I64" s="73"/>
      <c r="J64" s="73"/>
    </row>
    <row r="65" spans="4:13" ht="15" x14ac:dyDescent="0.25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5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2017-07-11T21:10:30Z</cp:lastPrinted>
  <dcterms:created xsi:type="dcterms:W3CDTF">2017-07-11T21:09:39Z</dcterms:created>
  <dcterms:modified xsi:type="dcterms:W3CDTF">2017-07-11T21:10:54Z</dcterms:modified>
</cp:coreProperties>
</file>