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4T\IPRE\"/>
    </mc:Choice>
  </mc:AlternateContent>
  <bookViews>
    <workbookView xWindow="0" yWindow="0" windowWidth="21600" windowHeight="9735"/>
  </bookViews>
  <sheets>
    <sheet name="C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F44" i="1"/>
  <c r="J43" i="1"/>
  <c r="I43" i="1"/>
  <c r="H43" i="1"/>
  <c r="G43" i="1"/>
  <c r="F43" i="1"/>
  <c r="K43" i="1" s="1"/>
  <c r="E43" i="1"/>
  <c r="D43" i="1"/>
  <c r="F42" i="1"/>
  <c r="K42" i="1" s="1"/>
  <c r="J41" i="1"/>
  <c r="I41" i="1"/>
  <c r="H41" i="1"/>
  <c r="G41" i="1"/>
  <c r="E41" i="1"/>
  <c r="D41" i="1"/>
  <c r="F41" i="1" s="1"/>
  <c r="K41" i="1" s="1"/>
  <c r="K40" i="1"/>
  <c r="F40" i="1"/>
  <c r="F39" i="1"/>
  <c r="K39" i="1" s="1"/>
  <c r="K38" i="1"/>
  <c r="F38" i="1"/>
  <c r="F37" i="1"/>
  <c r="K37" i="1" s="1"/>
  <c r="K36" i="1"/>
  <c r="F36" i="1"/>
  <c r="F35" i="1"/>
  <c r="K35" i="1" s="1"/>
  <c r="K34" i="1"/>
  <c r="F34" i="1"/>
  <c r="F33" i="1"/>
  <c r="K33" i="1" s="1"/>
  <c r="J32" i="1"/>
  <c r="I32" i="1"/>
  <c r="H32" i="1"/>
  <c r="G32" i="1"/>
  <c r="E32" i="1"/>
  <c r="D32" i="1"/>
  <c r="F32" i="1" s="1"/>
  <c r="K32" i="1" s="1"/>
  <c r="K31" i="1"/>
  <c r="F31" i="1"/>
  <c r="J30" i="1"/>
  <c r="I30" i="1"/>
  <c r="H30" i="1"/>
  <c r="G30" i="1"/>
  <c r="F30" i="1"/>
  <c r="K30" i="1" s="1"/>
  <c r="E30" i="1"/>
  <c r="D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F21" i="1"/>
  <c r="K21" i="1" s="1"/>
  <c r="K20" i="1"/>
  <c r="F20" i="1"/>
  <c r="F19" i="1"/>
  <c r="K19" i="1" s="1"/>
  <c r="K18" i="1"/>
  <c r="F18" i="1"/>
  <c r="F17" i="1"/>
  <c r="K17" i="1" s="1"/>
  <c r="J16" i="1"/>
  <c r="I16" i="1"/>
  <c r="H16" i="1"/>
  <c r="G16" i="1"/>
  <c r="E16" i="1"/>
  <c r="D16" i="1"/>
  <c r="F16" i="1" s="1"/>
  <c r="K16" i="1" s="1"/>
  <c r="K15" i="1"/>
  <c r="F15" i="1"/>
  <c r="F14" i="1"/>
  <c r="K14" i="1" s="1"/>
  <c r="K13" i="1"/>
  <c r="F13" i="1"/>
  <c r="J12" i="1"/>
  <c r="I12" i="1"/>
  <c r="H12" i="1"/>
  <c r="G12" i="1"/>
  <c r="F12" i="1"/>
  <c r="K12" i="1" s="1"/>
  <c r="E12" i="1"/>
  <c r="D12" i="1"/>
  <c r="F11" i="1"/>
  <c r="K11" i="1" s="1"/>
  <c r="J10" i="1"/>
  <c r="J45" i="1" s="1"/>
  <c r="I10" i="1"/>
  <c r="I45" i="1" s="1"/>
  <c r="H10" i="1"/>
  <c r="H45" i="1" s="1"/>
  <c r="G10" i="1"/>
  <c r="G45" i="1" s="1"/>
  <c r="E10" i="1"/>
  <c r="E45" i="1" s="1"/>
  <c r="D10" i="1"/>
  <c r="D45" i="1" s="1"/>
  <c r="F10" i="1" l="1"/>
  <c r="K10" i="1" l="1"/>
  <c r="K45" i="1" s="1"/>
  <c r="F45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<sst xmlns="http://schemas.openxmlformats.org/spreadsheetml/2006/main" count="58" uniqueCount="58">
  <si>
    <t>ESTADO ANALÍTICO DEL EJERCICIO DEL PRESUPUESTO DE EGRESOS</t>
  </si>
  <si>
    <t>CLASIFICACIÓN POR OBJETO DEL GASTO (CAPÍTULO Y CONCEPTO)</t>
  </si>
  <si>
    <t>Del 1 de Enero al 31 de diciembre de 2016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</si>
  <si>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</si>
  <si>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</si>
  <si>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</si>
  <si>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</si>
  <si>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</si>
  <si>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</si>
  <si>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</si>
  <si>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</si>
  <si>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</si>
  <si>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</si>
  <si>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</si>
  <si>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</si>
  <si>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</si>
  <si>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</si>
  <si>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</si>
  <si>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</si>
  <si>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</si>
  <si>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</si>
  <si>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</si>
  <si>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</si>
  <si>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</si>
  <si>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</si>
  <si>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</si>
  <si>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</si>
  <si>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</si>
  <si>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</si>
  <si>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</si>
  <si>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</si>
  <si>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</si>
  <si>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</si>
  <si>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</si>
  <si>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</si>
  <si>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</si>
  <si>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</si>
  <si>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</si>
  <si>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</si>
  <si>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</si>
  <si>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</si>
  <si>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Equipo de Cómputo y Tecnología de la Informac</t>
  </si>
  <si>
    <t>mobiliario y equipo educacional y recreativo</t>
  </si>
  <si>
    <t>Equipo de instrumental médico y de laboratorio</t>
  </si>
  <si>
    <t>Equipo de transporte</t>
  </si>
  <si>
    <t>Maquinaria y otros equipos y herramientas</t>
  </si>
  <si>
    <t>Maquinaria y equipo Agropecuario</t>
  </si>
  <si>
    <t>Equipo de Comunicación y Telecomunicación</t>
  </si>
  <si>
    <t>Inversión Pública</t>
  </si>
  <si>
    <t>Obra Pública en Bienes Propios</t>
  </si>
  <si>
    <t>Provisiones para contingencias y otraas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</si>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</sst>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3" borderId="4" xfId="1" applyNumberFormat="1" applyFont="1" applyFill="1" applyBorder="1" applyAlignment="1">
      <alignment horizontal="right" vertical="top" wrapText="1"/>
    </xf>
    <xf numFmtId="164" fontId="3" fillId="3" borderId="4" xfId="1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/>
    <xf numFmtId="4" fontId="0" fillId="0" borderId="0" xfId="0" applyNumberFormat="1"/>
    <xf numFmtId="0" fontId="4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0" borderId="0" xfId="0" applyFont="1"/>
    <xf numFmtId="0" fontId="4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164" fontId="5" fillId="3" borderId="2" xfId="1" applyNumberFormat="1" applyFont="1" applyFill="1" applyBorder="1" applyAlignment="1">
      <alignment vertical="center" wrapText="1"/>
    </xf>
    <xf numFmtId="0" fontId="5" fillId="0" borderId="0" xfId="0" applyFont="1"/>
    <xf numFmtId="0" fontId="9" fillId="3" borderId="0" xfId="0" applyFont="1" applyFill="1"/>
    <xf numFmtId="0" fontId="10" fillId="0" borderId="0" xfId="0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D54" sqref="D54"/>
    </sheetView>
  </sheetViews>
  <sheetFormatPr baseColWidth="10" defaultRowHeight="12.75" x14ac:dyDescent="0.2"/>
  <cols>
    <col min="1" max="1" width="16.42578125" style="2" customWidth="1"/>
    <col min="2" max="2" width="4.5703125" style="19" customWidth="1"/>
    <col min="3" max="3" width="57.28515625" style="19" customWidth="1"/>
    <col min="4" max="4" width="14.140625" style="19" customWidth="1"/>
    <col min="5" max="5" width="13.85546875" style="19" customWidth="1"/>
    <col min="6" max="6" width="14.28515625" style="19" customWidth="1"/>
    <col min="7" max="7" width="15.140625" style="19" customWidth="1"/>
    <col min="8" max="8" width="14.140625" style="19" customWidth="1"/>
    <col min="9" max="10" width="14" style="19" customWidth="1"/>
    <col min="11" max="11" width="15" style="19" customWidth="1"/>
    <col min="12" max="12" width="3.7109375" style="2" customWidth="1"/>
    <col min="13" max="16384" width="11.42578125" style="19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ht="6.75" customHeight="1" x14ac:dyDescent="0.2"/>
    <row r="7" spans="2:11" x14ac:dyDescent="0.2">
      <c r="B7" s="5" t="s">
        <v>5</v>
      </c>
      <c r="C7" s="5"/>
      <c r="D7" s="6" t="s">
        <v>6</v>
      </c>
      <c r="E7" s="6"/>
      <c r="F7" s="6"/>
      <c r="G7" s="6"/>
      <c r="H7" s="6"/>
      <c r="I7" s="6"/>
      <c r="J7" s="6"/>
      <c r="K7" s="6" t="s">
        <v>7</v>
      </c>
    </row>
    <row r="8" spans="2:11" ht="25.5" x14ac:dyDescent="0.2">
      <c r="B8" s="5"/>
      <c r="C8" s="5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6"/>
    </row>
    <row r="9" spans="2:11" ht="11.25" customHeight="1" x14ac:dyDescent="0.2">
      <c r="B9" s="5"/>
      <c r="C9" s="5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 x14ac:dyDescent="0.2">
      <c r="B10" s="8" t="s">
        <v>17</v>
      </c>
      <c r="C10" s="9"/>
      <c r="D10" s="10">
        <f>SUM(D11:D11)</f>
        <v>35317289.310000002</v>
      </c>
      <c r="E10" s="10">
        <f>SUM(E11:E11)</f>
        <v>33639160.840000004</v>
      </c>
      <c r="F10" s="10">
        <f>+D10+E10</f>
        <v>68956450.150000006</v>
      </c>
      <c r="G10" s="10">
        <f>SUM(G11:G11)</f>
        <v>67862594.409999996</v>
      </c>
      <c r="H10" s="10">
        <f>SUM(H11:H11)</f>
        <v>67862594.409999996</v>
      </c>
      <c r="I10" s="10">
        <f>SUM(I11:I11)</f>
        <v>67862594.409999996</v>
      </c>
      <c r="J10" s="10">
        <f>SUM(J11:J11)</f>
        <v>67862594.409999996</v>
      </c>
      <c r="K10" s="10">
        <f t="shared" ref="K10:K44" si="0">+F10-H10</f>
        <v>1093855.7400000095</v>
      </c>
    </row>
    <row r="11" spans="2:11" x14ac:dyDescent="0.2">
      <c r="B11" s="11"/>
      <c r="C11" s="12" t="s">
        <v>18</v>
      </c>
      <c r="D11" s="13">
        <v>35317289.310000002</v>
      </c>
      <c r="E11" s="13">
        <v>33639160.840000004</v>
      </c>
      <c r="F11" s="13">
        <f>+D11+E11</f>
        <v>68956450.150000006</v>
      </c>
      <c r="G11" s="13">
        <v>67862594.409999996</v>
      </c>
      <c r="H11" s="13">
        <v>67862594.409999996</v>
      </c>
      <c r="I11" s="13">
        <v>67862594.409999996</v>
      </c>
      <c r="J11" s="13">
        <v>67862594.409999996</v>
      </c>
      <c r="K11" s="13">
        <f t="shared" si="0"/>
        <v>1093855.7400000095</v>
      </c>
    </row>
    <row r="12" spans="2:11" x14ac:dyDescent="0.2">
      <c r="B12" s="8" t="s">
        <v>19</v>
      </c>
      <c r="C12" s="9"/>
      <c r="D12" s="10">
        <f>SUM(D13:D15)</f>
        <v>2900820.58</v>
      </c>
      <c r="E12" s="10">
        <f>SUM(E13:E15)</f>
        <v>1870033.0899999999</v>
      </c>
      <c r="F12" s="10">
        <f t="shared" ref="F12:F44" si="1">+D12+E12</f>
        <v>4770853.67</v>
      </c>
      <c r="G12" s="10">
        <f>SUM(G13:G15)</f>
        <v>4640516.13</v>
      </c>
      <c r="H12" s="10">
        <f>SUM(H13:H15)</f>
        <v>4640516.13</v>
      </c>
      <c r="I12" s="10">
        <f>SUM(I13:I15)</f>
        <v>4640516.13</v>
      </c>
      <c r="J12" s="10">
        <f>SUM(J13:J15)</f>
        <v>4640516.13</v>
      </c>
      <c r="K12" s="10">
        <f t="shared" si="0"/>
        <v>130337.54000000004</v>
      </c>
    </row>
    <row r="13" spans="2:11" x14ac:dyDescent="0.2">
      <c r="B13" s="11"/>
      <c r="C13" s="12" t="s">
        <v>20</v>
      </c>
      <c r="D13" s="14">
        <v>2113746.56</v>
      </c>
      <c r="E13" s="14">
        <v>1069908.93</v>
      </c>
      <c r="F13" s="14">
        <f>D13+E13</f>
        <v>3183655.49</v>
      </c>
      <c r="G13" s="14">
        <v>3063544.36</v>
      </c>
      <c r="H13" s="14">
        <v>3063544.36</v>
      </c>
      <c r="I13" s="14">
        <v>3063544.36</v>
      </c>
      <c r="J13" s="14">
        <v>3063544.36</v>
      </c>
      <c r="K13" s="10">
        <f t="shared" si="0"/>
        <v>120111.13000000035</v>
      </c>
    </row>
    <row r="14" spans="2:11" x14ac:dyDescent="0.2">
      <c r="B14" s="11"/>
      <c r="C14" s="12" t="s">
        <v>21</v>
      </c>
      <c r="D14" s="14">
        <v>636332.27</v>
      </c>
      <c r="E14" s="14">
        <v>466273.91</v>
      </c>
      <c r="F14" s="14">
        <f t="shared" si="1"/>
        <v>1102606.18</v>
      </c>
      <c r="G14" s="14">
        <v>1097260.8899999999</v>
      </c>
      <c r="H14" s="14">
        <v>1097260.8899999999</v>
      </c>
      <c r="I14" s="14">
        <v>1097260.8899999999</v>
      </c>
      <c r="J14" s="14">
        <v>1097260.8899999999</v>
      </c>
      <c r="K14" s="10">
        <f t="shared" si="0"/>
        <v>5345.2900000000373</v>
      </c>
    </row>
    <row r="15" spans="2:11" x14ac:dyDescent="0.2">
      <c r="B15" s="11"/>
      <c r="C15" s="12" t="s">
        <v>22</v>
      </c>
      <c r="D15" s="14">
        <v>150741.75</v>
      </c>
      <c r="E15" s="14">
        <v>333850.25</v>
      </c>
      <c r="F15" s="14">
        <f t="shared" si="1"/>
        <v>484592</v>
      </c>
      <c r="G15" s="14">
        <v>479710.88</v>
      </c>
      <c r="H15" s="14">
        <v>479710.88</v>
      </c>
      <c r="I15" s="14">
        <v>479710.88</v>
      </c>
      <c r="J15" s="14">
        <v>479710.88</v>
      </c>
      <c r="K15" s="10">
        <f t="shared" si="0"/>
        <v>4881.1199999999953</v>
      </c>
    </row>
    <row r="16" spans="2:11" x14ac:dyDescent="0.2">
      <c r="B16" s="8" t="s">
        <v>23</v>
      </c>
      <c r="C16" s="9"/>
      <c r="D16" s="10">
        <f>SUM(D17:D29)</f>
        <v>12372046</v>
      </c>
      <c r="E16" s="10">
        <f>SUM(E17:E29)</f>
        <v>8471074.5399999991</v>
      </c>
      <c r="F16" s="10">
        <f t="shared" si="1"/>
        <v>20843120.539999999</v>
      </c>
      <c r="G16" s="10">
        <f>SUM(G17:G29)</f>
        <v>20227870.800000001</v>
      </c>
      <c r="H16" s="10">
        <f>SUM(H17:H29)</f>
        <v>20227870.800000001</v>
      </c>
      <c r="I16" s="10">
        <f>SUM(I17:I29)</f>
        <v>20227870.800000001</v>
      </c>
      <c r="J16" s="10">
        <f>SUM(J17:J29)</f>
        <v>20227870.800000001</v>
      </c>
      <c r="K16" s="10">
        <f t="shared" si="0"/>
        <v>615249.73999999836</v>
      </c>
    </row>
    <row r="17" spans="1:11" x14ac:dyDescent="0.2">
      <c r="B17" s="11"/>
      <c r="C17" s="12" t="s">
        <v>24</v>
      </c>
      <c r="D17" s="14">
        <v>372666.67</v>
      </c>
      <c r="E17" s="14">
        <v>1266167.99</v>
      </c>
      <c r="F17" s="14">
        <f t="shared" si="1"/>
        <v>1638834.66</v>
      </c>
      <c r="G17" s="14">
        <v>1633825.76</v>
      </c>
      <c r="H17" s="14">
        <v>1633825.76</v>
      </c>
      <c r="I17" s="14">
        <v>1633825.76</v>
      </c>
      <c r="J17" s="14">
        <v>1633825.76</v>
      </c>
      <c r="K17" s="10">
        <f t="shared" si="0"/>
        <v>5008.8999999999069</v>
      </c>
    </row>
    <row r="18" spans="1:11" x14ac:dyDescent="0.2">
      <c r="B18" s="11"/>
      <c r="C18" s="12" t="s">
        <v>25</v>
      </c>
      <c r="D18" s="14">
        <v>370753.75</v>
      </c>
      <c r="E18" s="14">
        <v>17486.25</v>
      </c>
      <c r="F18" s="14">
        <f t="shared" si="1"/>
        <v>388240</v>
      </c>
      <c r="G18" s="14">
        <v>359032.66</v>
      </c>
      <c r="H18" s="14">
        <v>359032.66</v>
      </c>
      <c r="I18" s="14">
        <v>359032.66</v>
      </c>
      <c r="J18" s="14">
        <v>359032.66</v>
      </c>
      <c r="K18" s="10">
        <f t="shared" si="0"/>
        <v>29207.340000000026</v>
      </c>
    </row>
    <row r="19" spans="1:11" x14ac:dyDescent="0.2">
      <c r="B19" s="11"/>
      <c r="C19" s="12" t="s">
        <v>26</v>
      </c>
      <c r="D19" s="14">
        <v>30000</v>
      </c>
      <c r="E19" s="14">
        <v>6705</v>
      </c>
      <c r="F19" s="14">
        <f t="shared" si="1"/>
        <v>36705</v>
      </c>
      <c r="G19" s="14">
        <v>22145.56</v>
      </c>
      <c r="H19" s="14">
        <v>22145.56</v>
      </c>
      <c r="I19" s="14">
        <v>22145.56</v>
      </c>
      <c r="J19" s="14">
        <v>22145.56</v>
      </c>
      <c r="K19" s="10">
        <f t="shared" si="0"/>
        <v>14559.439999999999</v>
      </c>
    </row>
    <row r="20" spans="1:11" x14ac:dyDescent="0.2">
      <c r="B20" s="11"/>
      <c r="C20" s="12" t="s">
        <v>27</v>
      </c>
      <c r="D20" s="14">
        <v>2805807.62</v>
      </c>
      <c r="E20" s="14">
        <v>684552.6</v>
      </c>
      <c r="F20" s="14">
        <f t="shared" si="1"/>
        <v>3490360.22</v>
      </c>
      <c r="G20" s="14">
        <v>3451377.77</v>
      </c>
      <c r="H20" s="14">
        <v>3451377.77</v>
      </c>
      <c r="I20" s="14">
        <v>3451377.77</v>
      </c>
      <c r="J20" s="14">
        <v>3451377.77</v>
      </c>
      <c r="K20" s="10">
        <f t="shared" si="0"/>
        <v>38982.450000000186</v>
      </c>
    </row>
    <row r="21" spans="1:11" x14ac:dyDescent="0.2">
      <c r="B21" s="11"/>
      <c r="C21" s="12" t="s">
        <v>28</v>
      </c>
      <c r="D21" s="14">
        <v>57747.62</v>
      </c>
      <c r="E21" s="14">
        <v>-23758.15</v>
      </c>
      <c r="F21" s="14">
        <f t="shared" si="1"/>
        <v>33989.47</v>
      </c>
      <c r="G21" s="14">
        <v>33989.47</v>
      </c>
      <c r="H21" s="14">
        <v>33989.47</v>
      </c>
      <c r="I21" s="14">
        <v>33989.47</v>
      </c>
      <c r="J21" s="14">
        <v>33989.47</v>
      </c>
      <c r="K21" s="10">
        <f t="shared" si="0"/>
        <v>0</v>
      </c>
    </row>
    <row r="22" spans="1:11" x14ac:dyDescent="0.2">
      <c r="A22" s="15"/>
      <c r="B22" s="11"/>
      <c r="C22" s="12" t="s">
        <v>29</v>
      </c>
      <c r="D22" s="14">
        <v>90827.1</v>
      </c>
      <c r="E22" s="14">
        <v>339195.46</v>
      </c>
      <c r="F22" s="14">
        <f t="shared" si="1"/>
        <v>430022.56000000006</v>
      </c>
      <c r="G22" s="14">
        <v>430022.56</v>
      </c>
      <c r="H22" s="14">
        <v>430022.56</v>
      </c>
      <c r="I22" s="14">
        <v>430022.56</v>
      </c>
      <c r="J22" s="14">
        <v>430022.56</v>
      </c>
      <c r="K22" s="10">
        <f t="shared" si="0"/>
        <v>0</v>
      </c>
    </row>
    <row r="23" spans="1:11" ht="15" x14ac:dyDescent="0.25">
      <c r="B23" s="11"/>
      <c r="C23" s="12" t="s">
        <v>30</v>
      </c>
      <c r="D23" s="14">
        <v>1629826.49</v>
      </c>
      <c r="E23" s="14">
        <v>1039620.55</v>
      </c>
      <c r="F23" s="14">
        <f t="shared" si="1"/>
        <v>2669447.04</v>
      </c>
      <c r="G23" s="14">
        <v>2669440.04</v>
      </c>
      <c r="H23" s="14">
        <v>2669440.04</v>
      </c>
      <c r="I23" s="14">
        <v>2669440.04</v>
      </c>
      <c r="J23" s="14">
        <v>2669440.04</v>
      </c>
      <c r="K23" s="10">
        <f t="shared" si="0"/>
        <v>7</v>
      </c>
    </row>
    <row r="24" spans="1:11" ht="15" x14ac:dyDescent="0.25">
      <c r="B24" s="11"/>
      <c r="C24" s="12" t="s">
        <v>31</v>
      </c>
      <c r="D24" s="14">
        <v>214840.71</v>
      </c>
      <c r="E24" s="14">
        <v>-34164.36</v>
      </c>
      <c r="F24" s="14">
        <f t="shared" si="1"/>
        <v>180676.34999999998</v>
      </c>
      <c r="G24" s="14">
        <v>152105.31</v>
      </c>
      <c r="H24" s="14">
        <v>152105.31</v>
      </c>
      <c r="I24" s="14">
        <v>152105.31</v>
      </c>
      <c r="J24" s="14">
        <v>152105.31</v>
      </c>
      <c r="K24" s="10">
        <f t="shared" si="0"/>
        <v>28571.039999999979</v>
      </c>
    </row>
    <row r="25" spans="1:11" ht="15" x14ac:dyDescent="0.25">
      <c r="B25" s="11"/>
      <c r="C25" s="12" t="s">
        <v>32</v>
      </c>
      <c r="D25" s="14">
        <v>586739.17000000004</v>
      </c>
      <c r="E25" s="14">
        <v>825614.36</v>
      </c>
      <c r="F25" s="14">
        <f t="shared" si="1"/>
        <v>1412353.53</v>
      </c>
      <c r="G25" s="14">
        <v>1166629.8400000001</v>
      </c>
      <c r="H25" s="14">
        <v>1166629.8400000001</v>
      </c>
      <c r="I25" s="14">
        <v>1166629.8400000001</v>
      </c>
      <c r="J25" s="14">
        <v>1166629.8400000001</v>
      </c>
      <c r="K25" s="10">
        <f t="shared" si="0"/>
        <v>245723.68999999994</v>
      </c>
    </row>
    <row r="26" spans="1:11" ht="15" x14ac:dyDescent="0.25">
      <c r="B26" s="11"/>
      <c r="C26" s="12" t="s">
        <v>33</v>
      </c>
      <c r="D26" s="14">
        <v>1089640.04</v>
      </c>
      <c r="E26" s="14">
        <v>379885.61</v>
      </c>
      <c r="F26" s="14">
        <f t="shared" si="1"/>
        <v>1469525.65</v>
      </c>
      <c r="G26" s="14">
        <v>1269231.6100000001</v>
      </c>
      <c r="H26" s="14">
        <v>1269231.6100000001</v>
      </c>
      <c r="I26" s="14">
        <v>1269231.6100000001</v>
      </c>
      <c r="J26" s="14">
        <v>1269231.6100000001</v>
      </c>
      <c r="K26" s="10">
        <f t="shared" si="0"/>
        <v>200294.0399999998</v>
      </c>
    </row>
    <row r="27" spans="1:11" ht="15" x14ac:dyDescent="0.25">
      <c r="B27" s="11"/>
      <c r="C27" s="12" t="s">
        <v>34</v>
      </c>
      <c r="D27" s="14">
        <v>2875373.85</v>
      </c>
      <c r="E27" s="14">
        <v>2706956.63</v>
      </c>
      <c r="F27" s="14">
        <f t="shared" si="1"/>
        <v>5582330.4800000004</v>
      </c>
      <c r="G27" s="14">
        <v>5580607.4100000001</v>
      </c>
      <c r="H27" s="14">
        <v>5580607.4100000001</v>
      </c>
      <c r="I27" s="14">
        <v>5580607.4100000001</v>
      </c>
      <c r="J27" s="14">
        <v>5580607.4100000001</v>
      </c>
      <c r="K27" s="10">
        <f t="shared" si="0"/>
        <v>1723.070000000298</v>
      </c>
    </row>
    <row r="28" spans="1:11" ht="15" x14ac:dyDescent="0.25">
      <c r="B28" s="11"/>
      <c r="C28" s="12" t="s">
        <v>35</v>
      </c>
      <c r="D28" s="14">
        <v>0</v>
      </c>
      <c r="E28" s="14">
        <v>1097079.06</v>
      </c>
      <c r="F28" s="14">
        <f t="shared" si="1"/>
        <v>1097079.06</v>
      </c>
      <c r="G28" s="14">
        <v>1097079.06</v>
      </c>
      <c r="H28" s="14">
        <v>1097079.06</v>
      </c>
      <c r="I28" s="14">
        <v>1097079.06</v>
      </c>
      <c r="J28" s="14">
        <v>1097079.06</v>
      </c>
      <c r="K28" s="10">
        <f t="shared" si="0"/>
        <v>0</v>
      </c>
    </row>
    <row r="29" spans="1:11" ht="15" x14ac:dyDescent="0.25">
      <c r="B29" s="11"/>
      <c r="C29" s="12" t="s">
        <v>36</v>
      </c>
      <c r="D29" s="14">
        <v>2247822.98</v>
      </c>
      <c r="E29" s="14">
        <v>165733.54</v>
      </c>
      <c r="F29" s="14">
        <f t="shared" si="1"/>
        <v>2413556.52</v>
      </c>
      <c r="G29" s="16">
        <v>2362383.75</v>
      </c>
      <c r="H29" s="16">
        <v>2362383.75</v>
      </c>
      <c r="I29" s="16">
        <v>2362383.75</v>
      </c>
      <c r="J29" s="16">
        <v>2362383.75</v>
      </c>
      <c r="K29" s="10">
        <f t="shared" si="0"/>
        <v>51172.770000000019</v>
      </c>
    </row>
    <row r="30" spans="1:11" ht="12.75" customHeight="1" x14ac:dyDescent="0.25">
      <c r="B30" s="8" t="s">
        <v>37</v>
      </c>
      <c r="C30" s="9"/>
      <c r="D30" s="10">
        <f>SUM(D31:D31)</f>
        <v>1400600</v>
      </c>
      <c r="E30" s="10">
        <f>SUM(E31:E31)</f>
        <v>1391251.52</v>
      </c>
      <c r="F30" s="10">
        <f t="shared" si="1"/>
        <v>2791851.52</v>
      </c>
      <c r="G30" s="10">
        <f>SUM(G31:G31)</f>
        <v>958234.99</v>
      </c>
      <c r="H30" s="10">
        <f>SUM(H31:H31)</f>
        <v>958234.99</v>
      </c>
      <c r="I30" s="10">
        <f>SUM(I31:I31)</f>
        <v>958234.99</v>
      </c>
      <c r="J30" s="10">
        <f>SUM(J31:J31)</f>
        <v>958234.99</v>
      </c>
      <c r="K30" s="10">
        <f t="shared" si="0"/>
        <v>1833616.53</v>
      </c>
    </row>
    <row r="31" spans="1:11" ht="15" x14ac:dyDescent="0.25">
      <c r="B31" s="11"/>
      <c r="C31" s="12" t="s">
        <v>38</v>
      </c>
      <c r="D31" s="14">
        <v>1400600</v>
      </c>
      <c r="E31" s="14">
        <v>1391251.52</v>
      </c>
      <c r="F31" s="14">
        <f t="shared" si="1"/>
        <v>2791851.52</v>
      </c>
      <c r="G31" s="14">
        <v>958234.99</v>
      </c>
      <c r="H31" s="14">
        <v>958234.99</v>
      </c>
      <c r="I31" s="14">
        <v>958234.99</v>
      </c>
      <c r="J31" s="14">
        <v>958234.99</v>
      </c>
      <c r="K31" s="10">
        <f t="shared" si="0"/>
        <v>1833616.53</v>
      </c>
    </row>
    <row r="32" spans="1:11" ht="15" x14ac:dyDescent="0.25">
      <c r="B32" s="8" t="s">
        <v>39</v>
      </c>
      <c r="C32" s="9"/>
      <c r="D32" s="10">
        <f>SUM(D33:D40)</f>
        <v>713499</v>
      </c>
      <c r="E32" s="10">
        <f>SUM(E33:E40)</f>
        <v>13461445.150000002</v>
      </c>
      <c r="F32" s="10">
        <f t="shared" si="1"/>
        <v>14174944.150000002</v>
      </c>
      <c r="G32" s="10">
        <f>SUM(G33:G40)</f>
        <v>13766170.059999999</v>
      </c>
      <c r="H32" s="10">
        <f>SUM(H33:H40)</f>
        <v>13766170.059999999</v>
      </c>
      <c r="I32" s="10">
        <f>SUM(I33:I40)</f>
        <v>13766170.059999999</v>
      </c>
      <c r="J32" s="10">
        <f>SUM(J33:J40)</f>
        <v>13766170.059999999</v>
      </c>
      <c r="K32" s="10">
        <f t="shared" si="0"/>
        <v>408774.09000000358</v>
      </c>
    </row>
    <row r="33" spans="1:12" ht="15" x14ac:dyDescent="0.25">
      <c r="B33" s="17"/>
      <c r="C33" s="18" t="s">
        <v>40</v>
      </c>
      <c r="D33" s="14">
        <v>160000</v>
      </c>
      <c r="E33" s="14">
        <v>508947.45</v>
      </c>
      <c r="F33" s="14">
        <f t="shared" si="1"/>
        <v>668947.44999999995</v>
      </c>
      <c r="G33" s="14">
        <v>653596.47</v>
      </c>
      <c r="H33" s="14">
        <v>653596.47</v>
      </c>
      <c r="I33" s="14">
        <v>653596.47</v>
      </c>
      <c r="J33" s="14">
        <v>653596.47</v>
      </c>
      <c r="K33" s="10">
        <f t="shared" si="0"/>
        <v>15350.979999999981</v>
      </c>
    </row>
    <row r="34" spans="1:12" ht="15" x14ac:dyDescent="0.25">
      <c r="B34" s="11"/>
      <c r="C34" s="12" t="s">
        <v>41</v>
      </c>
      <c r="D34" s="14">
        <v>182999</v>
      </c>
      <c r="E34" s="14">
        <v>3120555.62</v>
      </c>
      <c r="F34" s="14">
        <f t="shared" si="1"/>
        <v>3303554.62</v>
      </c>
      <c r="G34" s="14">
        <v>3062687.12</v>
      </c>
      <c r="H34" s="14">
        <v>3062687.12</v>
      </c>
      <c r="I34" s="14">
        <v>3062687.12</v>
      </c>
      <c r="J34" s="14">
        <v>3062687.12</v>
      </c>
      <c r="K34" s="10">
        <f t="shared" si="0"/>
        <v>240867.5</v>
      </c>
    </row>
    <row r="35" spans="1:12" ht="15" x14ac:dyDescent="0.25">
      <c r="B35" s="11"/>
      <c r="C35" s="12" t="s">
        <v>42</v>
      </c>
      <c r="D35" s="14">
        <v>82500</v>
      </c>
      <c r="E35" s="14">
        <v>366766.14</v>
      </c>
      <c r="F35" s="14">
        <f t="shared" si="1"/>
        <v>449266.14</v>
      </c>
      <c r="G35" s="14">
        <v>319310.95</v>
      </c>
      <c r="H35" s="14">
        <v>319310.95</v>
      </c>
      <c r="I35" s="14">
        <v>319310.95</v>
      </c>
      <c r="J35" s="14">
        <v>319310.95</v>
      </c>
      <c r="K35" s="10">
        <f t="shared" si="0"/>
        <v>129955.19</v>
      </c>
    </row>
    <row r="36" spans="1:12" ht="15" x14ac:dyDescent="0.25">
      <c r="B36" s="11"/>
      <c r="C36" s="12" t="s">
        <v>43</v>
      </c>
      <c r="D36" s="14">
        <v>0</v>
      </c>
      <c r="E36" s="14">
        <v>0</v>
      </c>
      <c r="F36" s="14">
        <f t="shared" si="1"/>
        <v>0</v>
      </c>
      <c r="G36" s="14">
        <v>0</v>
      </c>
      <c r="H36" s="14">
        <v>0</v>
      </c>
      <c r="I36" s="14">
        <v>0</v>
      </c>
      <c r="J36" s="14">
        <v>0</v>
      </c>
      <c r="K36" s="10">
        <f t="shared" si="0"/>
        <v>0</v>
      </c>
    </row>
    <row r="37" spans="1:12" ht="15" x14ac:dyDescent="0.25">
      <c r="B37" s="11"/>
      <c r="C37" s="12" t="s">
        <v>44</v>
      </c>
      <c r="D37" s="14">
        <v>0</v>
      </c>
      <c r="E37" s="14">
        <v>3674344</v>
      </c>
      <c r="F37" s="14">
        <f t="shared" si="1"/>
        <v>3674344</v>
      </c>
      <c r="G37" s="14">
        <v>3674344</v>
      </c>
      <c r="H37" s="14">
        <v>3674344</v>
      </c>
      <c r="I37" s="14">
        <v>3674344</v>
      </c>
      <c r="J37" s="14">
        <v>3674344</v>
      </c>
      <c r="K37" s="10">
        <f t="shared" si="0"/>
        <v>0</v>
      </c>
    </row>
    <row r="38" spans="1:12" ht="15" x14ac:dyDescent="0.25">
      <c r="B38" s="11"/>
      <c r="C38" s="12" t="s">
        <v>45</v>
      </c>
      <c r="D38" s="14">
        <v>288000</v>
      </c>
      <c r="E38" s="14">
        <v>5790831.9400000004</v>
      </c>
      <c r="F38" s="14">
        <f t="shared" si="1"/>
        <v>6078831.9400000004</v>
      </c>
      <c r="G38" s="14">
        <v>6056231.5199999996</v>
      </c>
      <c r="H38" s="14">
        <v>6056231.5199999996</v>
      </c>
      <c r="I38" s="14">
        <v>6056231.5199999996</v>
      </c>
      <c r="J38" s="14">
        <v>6056231.5199999996</v>
      </c>
      <c r="K38" s="10">
        <f t="shared" si="0"/>
        <v>22600.420000000857</v>
      </c>
    </row>
    <row r="39" spans="1:12" ht="15" x14ac:dyDescent="0.25">
      <c r="B39" s="11"/>
      <c r="C39" s="12" t="s">
        <v>46</v>
      </c>
      <c r="D39" s="14">
        <v>0</v>
      </c>
      <c r="E39" s="14">
        <v>0</v>
      </c>
      <c r="F39" s="14">
        <f t="shared" si="1"/>
        <v>0</v>
      </c>
      <c r="G39" s="14">
        <v>0</v>
      </c>
      <c r="H39" s="14">
        <v>0</v>
      </c>
      <c r="I39" s="14">
        <v>0</v>
      </c>
      <c r="J39" s="14">
        <v>0</v>
      </c>
      <c r="K39" s="10">
        <f t="shared" si="0"/>
        <v>0</v>
      </c>
    </row>
    <row r="40" spans="1:12" ht="15" x14ac:dyDescent="0.25">
      <c r="B40" s="11"/>
      <c r="C40" s="12" t="s">
        <v>47</v>
      </c>
      <c r="D40" s="14">
        <v>0</v>
      </c>
      <c r="E40" s="14">
        <v>0</v>
      </c>
      <c r="F40" s="14">
        <f t="shared" si="1"/>
        <v>0</v>
      </c>
      <c r="G40" s="14">
        <v>0</v>
      </c>
      <c r="H40" s="14">
        <v>0</v>
      </c>
      <c r="I40" s="14">
        <v>0</v>
      </c>
      <c r="J40" s="14">
        <v>0</v>
      </c>
      <c r="K40" s="10">
        <f t="shared" si="0"/>
        <v>0</v>
      </c>
    </row>
    <row r="41" spans="1:12" ht="12.75" customHeight="1" x14ac:dyDescent="0.25">
      <c r="B41" s="8" t="s">
        <v>48</v>
      </c>
      <c r="C41" s="20"/>
      <c r="D41" s="10">
        <f>SUM(D42)</f>
        <v>0</v>
      </c>
      <c r="E41" s="10">
        <f>SUM(E42)</f>
        <v>836240.25</v>
      </c>
      <c r="F41" s="10">
        <f t="shared" si="1"/>
        <v>836240.25</v>
      </c>
      <c r="G41" s="10">
        <f>SUM(G42)</f>
        <v>836240.25</v>
      </c>
      <c r="H41" s="10">
        <f>SUM(H42)</f>
        <v>836240.25</v>
      </c>
      <c r="I41" s="10">
        <f>SUM(I42)</f>
        <v>836240.25</v>
      </c>
      <c r="J41" s="10">
        <f>SUM(J42)</f>
        <v>836240.25</v>
      </c>
      <c r="K41" s="10">
        <f t="shared" si="0"/>
        <v>0</v>
      </c>
    </row>
    <row r="42" spans="1:12" ht="15" x14ac:dyDescent="0.25">
      <c r="B42" s="11"/>
      <c r="C42" s="21" t="s">
        <v>49</v>
      </c>
      <c r="D42" s="14">
        <v>0</v>
      </c>
      <c r="E42" s="14">
        <v>836240.25</v>
      </c>
      <c r="F42" s="14">
        <f t="shared" si="1"/>
        <v>836240.25</v>
      </c>
      <c r="G42" s="14">
        <v>836240.25</v>
      </c>
      <c r="H42" s="14">
        <v>836240.25</v>
      </c>
      <c r="I42" s="14">
        <v>836240.25</v>
      </c>
      <c r="J42" s="14">
        <v>836240.25</v>
      </c>
      <c r="K42" s="10">
        <f t="shared" si="0"/>
        <v>0</v>
      </c>
    </row>
    <row r="43" spans="1:12" ht="15" x14ac:dyDescent="0.25">
      <c r="B43" s="22" t="s">
        <v>50</v>
      </c>
      <c r="C43" s="23"/>
      <c r="D43" s="10">
        <f>D44</f>
        <v>2019939.8</v>
      </c>
      <c r="E43" s="10">
        <f>E44</f>
        <v>-1460939.8</v>
      </c>
      <c r="F43" s="10">
        <f t="shared" si="1"/>
        <v>559000</v>
      </c>
      <c r="G43" s="10">
        <f>G44</f>
        <v>0</v>
      </c>
      <c r="H43" s="10">
        <f>H44</f>
        <v>0</v>
      </c>
      <c r="I43" s="10">
        <f>I44</f>
        <v>0</v>
      </c>
      <c r="J43" s="10">
        <f>J44</f>
        <v>0</v>
      </c>
      <c r="K43" s="10">
        <f t="shared" si="0"/>
        <v>559000</v>
      </c>
    </row>
    <row r="44" spans="1:12" ht="15" x14ac:dyDescent="0.25">
      <c r="B44" s="24"/>
      <c r="C44" s="25" t="s">
        <v>51</v>
      </c>
      <c r="D44" s="14">
        <v>2019939.8</v>
      </c>
      <c r="E44" s="14">
        <v>-1460939.8</v>
      </c>
      <c r="F44" s="14">
        <f t="shared" si="1"/>
        <v>559000</v>
      </c>
      <c r="G44" s="14">
        <v>0</v>
      </c>
      <c r="H44" s="14">
        <v>0</v>
      </c>
      <c r="I44" s="14">
        <v>0</v>
      </c>
      <c r="J44" s="14">
        <v>0</v>
      </c>
      <c r="K44" s="10">
        <f t="shared" si="0"/>
        <v>559000</v>
      </c>
    </row>
    <row r="45" spans="1:12" s="30" customFormat="1" x14ac:dyDescent="0.2">
      <c r="A45" s="26"/>
      <c r="B45" s="27"/>
      <c r="C45" s="28" t="s">
        <v>52</v>
      </c>
      <c r="D45" s="29">
        <f>+D10+D12+D16+D30+D32+D43</f>
        <v>54724194.689999998</v>
      </c>
      <c r="E45" s="29">
        <f>+E10+E12+E16+E30+E32+E41+E43</f>
        <v>58208265.590000018</v>
      </c>
      <c r="F45" s="29">
        <f>+F10+F12+F16+F30+F32+E41+F43</f>
        <v>112932460.28000002</v>
      </c>
      <c r="G45" s="29">
        <f>+G10+G12+G16+G30+G32+E41+G43</f>
        <v>108291626.63999999</v>
      </c>
      <c r="H45" s="29">
        <f>+H10+H12+H16+H30+H32+H41+H43</f>
        <v>108291626.63999999</v>
      </c>
      <c r="I45" s="29">
        <f>+I10+I12+I16+I30+I32+G41+I43</f>
        <v>108291626.63999999</v>
      </c>
      <c r="J45" s="29">
        <f>+J10+J12+J16+J30+J32+H41+J43</f>
        <v>108291626.63999999</v>
      </c>
      <c r="K45" s="29">
        <f>+K10+K12+K16+K30+K32+K43</f>
        <v>4640833.6400000118</v>
      </c>
      <c r="L45" s="26"/>
    </row>
    <row r="47" spans="1:12" ht="15" x14ac:dyDescent="0.25">
      <c r="B47" s="31" t="s">
        <v>53</v>
      </c>
      <c r="F47" s="32"/>
      <c r="G47" s="32"/>
      <c r="H47" s="32"/>
      <c r="I47" s="32"/>
      <c r="J47" s="32"/>
      <c r="K47" s="32"/>
    </row>
    <row r="48" spans="1:12" ht="24.75" customHeight="1" x14ac:dyDescent="0.25">
      <c r="H48" s="33"/>
      <c r="I48" s="33"/>
    </row>
    <row r="49" spans="3:11" ht="15" x14ac:dyDescent="0.25">
      <c r="D49" s="32"/>
      <c r="E49" s="32"/>
      <c r="F49" s="32"/>
      <c r="G49" s="32"/>
      <c r="H49" s="32"/>
      <c r="I49" s="32"/>
      <c r="J49" s="32"/>
      <c r="K49" s="32"/>
    </row>
    <row r="50" spans="3:11" ht="15" x14ac:dyDescent="0.25">
      <c r="C50" s="34"/>
      <c r="G50" s="35"/>
      <c r="H50" s="35"/>
      <c r="I50" s="35"/>
      <c r="J50" s="35"/>
    </row>
    <row r="51" spans="3:11" ht="15" x14ac:dyDescent="0.25">
      <c r="C51" s="36" t="s">
        <v>54</v>
      </c>
      <c r="F51" s="37" t="s">
        <v>55</v>
      </c>
      <c r="G51" s="37"/>
      <c r="H51" s="37"/>
      <c r="I51" s="37"/>
      <c r="J51" s="37"/>
      <c r="K51" s="37"/>
    </row>
    <row r="52" spans="3:11" ht="15" x14ac:dyDescent="0.25">
      <c r="C52" s="36" t="s">
        <v>56</v>
      </c>
      <c r="F52" s="38" t="s">
        <v>57</v>
      </c>
      <c r="G52" s="38"/>
      <c r="H52" s="38"/>
      <c r="I52" s="38"/>
      <c r="J52" s="38"/>
      <c r="K52" s="38"/>
    </row>
  </sheetData>
  <mergeCells count="17">
    <mergeCell ref="B43:C43"/>
    <mergeCell ref="G50:J50"/>
    <mergeCell ref="F51:K51"/>
    <mergeCell ref="F52:K52"/>
    <mergeCell ref="B10:C10"/>
    <mergeCell ref="B12:C12"/>
    <mergeCell ref="B16:C16"/>
    <mergeCell ref="B30:C30"/>
    <mergeCell ref="B32:C32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2017-07-11T19:38:32Z</dcterms:created>
  <dcterms:modified xsi:type="dcterms:W3CDTF">2017-07-11T19:41:59Z</dcterms:modified>
</cp:coreProperties>
</file>