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E\"/>
    </mc:Choice>
  </mc:AlternateContent>
  <bookViews>
    <workbookView xWindow="0" yWindow="0" windowWidth="21600" windowHeight="9735"/>
  </bookViews>
  <sheets>
    <sheet name="C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10" i="1" s="1"/>
  <c r="E10" i="1"/>
  <c r="G10" i="1"/>
  <c r="H10" i="1"/>
  <c r="I10" i="1"/>
  <c r="J10" i="1"/>
  <c r="F11" i="1"/>
  <c r="K11" i="1" s="1"/>
  <c r="D12" i="1"/>
  <c r="E12" i="1"/>
  <c r="E45" i="1" s="1"/>
  <c r="F12" i="1"/>
  <c r="K12" i="1" s="1"/>
  <c r="G12" i="1"/>
  <c r="H12" i="1"/>
  <c r="I12" i="1"/>
  <c r="I45" i="1" s="1"/>
  <c r="J12" i="1"/>
  <c r="J45" i="1" s="1"/>
  <c r="F13" i="1"/>
  <c r="K13" i="1"/>
  <c r="F14" i="1"/>
  <c r="K14" i="1" s="1"/>
  <c r="F15" i="1"/>
  <c r="K15" i="1"/>
  <c r="D16" i="1"/>
  <c r="F16" i="1" s="1"/>
  <c r="K16" i="1" s="1"/>
  <c r="E16" i="1"/>
  <c r="G16" i="1"/>
  <c r="H16" i="1"/>
  <c r="I16" i="1"/>
  <c r="J16" i="1"/>
  <c r="F17" i="1"/>
  <c r="K17" i="1" s="1"/>
  <c r="F18" i="1"/>
  <c r="K18" i="1"/>
  <c r="F19" i="1"/>
  <c r="K19" i="1" s="1"/>
  <c r="F20" i="1"/>
  <c r="K20" i="1"/>
  <c r="F21" i="1"/>
  <c r="K21" i="1" s="1"/>
  <c r="F22" i="1"/>
  <c r="K22" i="1"/>
  <c r="F23" i="1"/>
  <c r="K23" i="1" s="1"/>
  <c r="F24" i="1"/>
  <c r="K24" i="1"/>
  <c r="F25" i="1"/>
  <c r="K25" i="1" s="1"/>
  <c r="F26" i="1"/>
  <c r="K26" i="1"/>
  <c r="F27" i="1"/>
  <c r="K27" i="1" s="1"/>
  <c r="F28" i="1"/>
  <c r="K28" i="1"/>
  <c r="F29" i="1"/>
  <c r="K29" i="1" s="1"/>
  <c r="D30" i="1"/>
  <c r="E30" i="1"/>
  <c r="F30" i="1"/>
  <c r="K30" i="1" s="1"/>
  <c r="G30" i="1"/>
  <c r="H30" i="1"/>
  <c r="I30" i="1"/>
  <c r="J30" i="1"/>
  <c r="F31" i="1"/>
  <c r="K31" i="1"/>
  <c r="D32" i="1"/>
  <c r="F32" i="1" s="1"/>
  <c r="K32" i="1" s="1"/>
  <c r="E32" i="1"/>
  <c r="G32" i="1"/>
  <c r="H32" i="1"/>
  <c r="I32" i="1"/>
  <c r="J32" i="1"/>
  <c r="F33" i="1"/>
  <c r="K33" i="1" s="1"/>
  <c r="F34" i="1"/>
  <c r="K34" i="1"/>
  <c r="F35" i="1"/>
  <c r="K35" i="1" s="1"/>
  <c r="F36" i="1"/>
  <c r="K36" i="1"/>
  <c r="F37" i="1"/>
  <c r="K37" i="1" s="1"/>
  <c r="F38" i="1"/>
  <c r="K38" i="1"/>
  <c r="F39" i="1"/>
  <c r="K39" i="1" s="1"/>
  <c r="F40" i="1"/>
  <c r="K40" i="1"/>
  <c r="D41" i="1"/>
  <c r="F41" i="1" s="1"/>
  <c r="K41" i="1" s="1"/>
  <c r="E41" i="1"/>
  <c r="G41" i="1"/>
  <c r="H41" i="1"/>
  <c r="I41" i="1"/>
  <c r="J41" i="1"/>
  <c r="F42" i="1"/>
  <c r="K42" i="1" s="1"/>
  <c r="D43" i="1"/>
  <c r="E43" i="1"/>
  <c r="F43" i="1"/>
  <c r="K43" i="1" s="1"/>
  <c r="G43" i="1"/>
  <c r="H43" i="1"/>
  <c r="I43" i="1"/>
  <c r="J43" i="1"/>
  <c r="F44" i="1"/>
  <c r="K44" i="1"/>
  <c r="D45" i="1"/>
  <c r="G45" i="1"/>
  <c r="H45" i="1"/>
  <c r="F45" i="1" l="1"/>
  <c r="K10" i="1"/>
  <c r="K45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<sst xmlns="http://schemas.openxmlformats.org/spreadsheetml/2006/main" count="58" uniqueCount="58">
  <si>
    <t>SECRETARIO ADMINISTRATIVO</t>
  </si>
  <si>
    <t>RECTOR</t>
  </si>
  <si>
    <t>C.P. LOTH MARIANO PÉREZ CAMACHO</t>
  </si>
  <si>
    <t>DR. FERNANDO GUTIÉRREZ GODINEZ</t>
  </si>
  <si>
    <t>Bajo protesta de decir verdad declaramos que los Estados Financieros y sus Notas son razonablemente correctos y responsabilidad del emisor</t>
  </si>
  <si>
    <t>Total del Gasto</t>
  </si>
  <si>
    <t>Inversiones Financieras y otras Provisiones</t>
  </si>
  <si>
    <t>Provisiones para contingencias y otraas Erogaciones</t>
  </si>
  <si>
    <t>Obra Pública en Bienes Propios</t>
  </si>
  <si>
    <t>Inversión Pública</t>
  </si>
  <si>
    <t>Equipo de Comunicación y Telecomunicación</t>
  </si>
  <si>
    <t>Maquinaria y equipo Agropecuario</t>
  </si>
  <si>
    <t>Maquinaria y otros equipos y herramientas</t>
  </si>
  <si>
    <t>Equipo de transporte</t>
  </si>
  <si>
    <t>Equipo de instrumental médico y de laboratorio</t>
  </si>
  <si>
    <t>mobiliario y equipo educacional y recreativo</t>
  </si>
  <si>
    <t>Equipo de Cómputo y Tecnología de la Informac</t>
  </si>
  <si>
    <t>Mobiliario y equipo de administración</t>
  </si>
  <si>
    <t>Bienes Muebles, Inmuebles e Intangibles</t>
  </si>
  <si>
    <t>Subsidios y Subvenciones</t>
  </si>
  <si>
    <t>Transferencias, Asignaciones, Subsidios y Otras Ayudas</t>
  </si>
  <si>
    <t>Otros Servicios Generales</t>
  </si>
  <si>
    <t>Impuesto sobre nómina</t>
  </si>
  <si>
    <t>Mantenimiento de Inmueble</t>
  </si>
  <si>
    <t>Servicios Oficiales</t>
  </si>
  <si>
    <t>De Transporte y Viáticos</t>
  </si>
  <si>
    <t>Servicios de Comunicación Social</t>
  </si>
  <si>
    <t>Servicios Básicos</t>
  </si>
  <si>
    <t>Seguros</t>
  </si>
  <si>
    <t>Servicios financieros y bancarios</t>
  </si>
  <si>
    <t>Serv. Prof., científicos y tecnicos integrales</t>
  </si>
  <si>
    <t>Serv. De diseño, arq, ingeniería y acts relac</t>
  </si>
  <si>
    <t>Servicios de contabilidad</t>
  </si>
  <si>
    <t>Arrendamiento de maquinaria</t>
  </si>
  <si>
    <t>Servicios Generales</t>
  </si>
  <si>
    <t>Herramientas menores</t>
  </si>
  <si>
    <t>Combustibles, Lubricantes y Aditivos</t>
  </si>
  <si>
    <t>Mat, útiles y equipos menores tecno info</t>
  </si>
  <si>
    <t>Materiales y Suministros</t>
  </si>
  <si>
    <t>Remuneraciones al Personal de Carácter Transitorio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</si>
  <si>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</si>
  <si>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</si>
  <si>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</si>
  <si>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</si>
  <si>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</si>
  <si>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</si>
  <si>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</si>
  <si>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</si>
  <si>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</si>
  <si>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</si>
  <si>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</si>
  <si>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</si>
  <si>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</si>
  <si>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UNIVERSIDAD TECNOLÓGICA DEL NORTE DE GUANAJUATO</t>
  </si>
  <si>
    <t>Ente Público:</t>
  </si>
  <si>
    <t>Del 1 de Enero al 30 de septiembre de 2016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</si>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</sst>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164" fontId="6" fillId="2" borderId="2" xfId="1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164" fontId="6" fillId="2" borderId="5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/>
    <xf numFmtId="164" fontId="2" fillId="2" borderId="5" xfId="1" applyNumberFormat="1" applyFont="1" applyFill="1" applyBorder="1" applyAlignment="1">
      <alignment horizontal="right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Layout" topLeftCell="B1" zoomScaleNormal="100" workbookViewId="0">
      <selection activeCell="G61" sqref="G61:G62"/>
    </sheetView>
  </sheetViews>
  <sheetFormatPr baseColWidth="10" defaultRowHeight="12.75" x14ac:dyDescent="0.2"/>
  <cols>
    <col min="1" max="1" width="16.42578125" style="2" customWidth="1"/>
    <col min="2" max="2" width="4.5703125" style="1" customWidth="1"/>
    <col min="3" max="3" width="57.28515625" style="1" customWidth="1"/>
    <col min="4" max="4" width="14.140625" style="1" customWidth="1"/>
    <col min="5" max="5" width="13.85546875" style="1" customWidth="1"/>
    <col min="6" max="6" width="14.28515625" style="1" customWidth="1"/>
    <col min="7" max="7" width="15.140625" style="1" customWidth="1"/>
    <col min="8" max="8" width="14.140625" style="1" customWidth="1"/>
    <col min="9" max="10" width="14" style="1" customWidth="1"/>
    <col min="11" max="11" width="15" style="1" customWidth="1"/>
    <col min="12" max="12" width="3.7109375" style="2" customWidth="1"/>
    <col min="13" max="16384" width="11.42578125" style="1"/>
  </cols>
  <sheetData>
    <row r="1" spans="2:11" ht="14.25" customHeight="1" x14ac:dyDescent="0.2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4.25" customHeight="1" x14ac:dyDescent="0.2">
      <c r="B2" s="37" t="s">
        <v>56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4.25" customHeight="1" x14ac:dyDescent="0.2">
      <c r="B3" s="37" t="s">
        <v>55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2" customFormat="1" ht="6.75" customHeight="1" x14ac:dyDescent="0.2"/>
    <row r="5" spans="2:11" s="2" customFormat="1" ht="18" customHeight="1" x14ac:dyDescent="0.2">
      <c r="C5" s="36" t="s">
        <v>54</v>
      </c>
      <c r="D5" s="35" t="s">
        <v>53</v>
      </c>
      <c r="E5" s="35"/>
      <c r="F5" s="35"/>
      <c r="G5" s="35"/>
      <c r="H5" s="35"/>
      <c r="I5" s="35"/>
      <c r="J5" s="35"/>
    </row>
    <row r="6" spans="2:11" s="2" customFormat="1" ht="6.75" customHeight="1" x14ac:dyDescent="0.2"/>
    <row r="7" spans="2:11" x14ac:dyDescent="0.2">
      <c r="B7" s="33" t="s">
        <v>52</v>
      </c>
      <c r="C7" s="33"/>
      <c r="D7" s="34" t="s">
        <v>51</v>
      </c>
      <c r="E7" s="34"/>
      <c r="F7" s="34"/>
      <c r="G7" s="34"/>
      <c r="H7" s="34"/>
      <c r="I7" s="34"/>
      <c r="J7" s="34"/>
      <c r="K7" s="34" t="s">
        <v>50</v>
      </c>
    </row>
    <row r="8" spans="2:11" ht="25.5" x14ac:dyDescent="0.2">
      <c r="B8" s="33"/>
      <c r="C8" s="33"/>
      <c r="D8" s="32" t="s">
        <v>49</v>
      </c>
      <c r="E8" s="32" t="s">
        <v>48</v>
      </c>
      <c r="F8" s="32" t="s">
        <v>47</v>
      </c>
      <c r="G8" s="32" t="s">
        <v>46</v>
      </c>
      <c r="H8" s="32" t="s">
        <v>45</v>
      </c>
      <c r="I8" s="32" t="s">
        <v>44</v>
      </c>
      <c r="J8" s="32" t="s">
        <v>43</v>
      </c>
      <c r="K8" s="34"/>
    </row>
    <row r="9" spans="2:11" ht="11.25" customHeight="1" x14ac:dyDescent="0.2">
      <c r="B9" s="33"/>
      <c r="C9" s="33"/>
      <c r="D9" s="32">
        <v>1</v>
      </c>
      <c r="E9" s="32">
        <v>2</v>
      </c>
      <c r="F9" s="32" t="s">
        <v>42</v>
      </c>
      <c r="G9" s="32">
        <v>4</v>
      </c>
      <c r="H9" s="32">
        <v>5</v>
      </c>
      <c r="I9" s="32">
        <v>6</v>
      </c>
      <c r="J9" s="32">
        <v>7</v>
      </c>
      <c r="K9" s="32" t="s">
        <v>41</v>
      </c>
    </row>
    <row r="10" spans="2:11" x14ac:dyDescent="0.2">
      <c r="B10" s="25" t="s">
        <v>40</v>
      </c>
      <c r="C10" s="29"/>
      <c r="D10" s="16">
        <f>SUM(D11:D11)</f>
        <v>35317289.310000002</v>
      </c>
      <c r="E10" s="16">
        <f>SUM(E11:E11)</f>
        <v>33519590.82</v>
      </c>
      <c r="F10" s="16">
        <f>+D10+E10</f>
        <v>68836880.129999995</v>
      </c>
      <c r="G10" s="16">
        <f>SUM(G11:G11)</f>
        <v>47471844.229999997</v>
      </c>
      <c r="H10" s="16">
        <f>SUM(H11:H11)</f>
        <v>47471844.229999997</v>
      </c>
      <c r="I10" s="16">
        <f>SUM(I11:I11)</f>
        <v>47471844.229999997</v>
      </c>
      <c r="J10" s="16">
        <f>SUM(J11:J11)</f>
        <v>47471844.229999997</v>
      </c>
      <c r="K10" s="16">
        <f>+F10-H10</f>
        <v>21365035.899999999</v>
      </c>
    </row>
    <row r="11" spans="2:11" x14ac:dyDescent="0.2">
      <c r="B11" s="23"/>
      <c r="C11" s="26" t="s">
        <v>39</v>
      </c>
      <c r="D11" s="31">
        <v>35317289.310000002</v>
      </c>
      <c r="E11" s="31">
        <v>33519590.82</v>
      </c>
      <c r="F11" s="31">
        <f>+D11+E11</f>
        <v>68836880.129999995</v>
      </c>
      <c r="G11" s="31">
        <v>47471844.229999997</v>
      </c>
      <c r="H11" s="31">
        <v>47471844.229999997</v>
      </c>
      <c r="I11" s="31">
        <v>47471844.229999997</v>
      </c>
      <c r="J11" s="31">
        <v>47471844.229999997</v>
      </c>
      <c r="K11" s="31">
        <f>+F11-H11</f>
        <v>21365035.899999999</v>
      </c>
    </row>
    <row r="12" spans="2:11" x14ac:dyDescent="0.2">
      <c r="B12" s="25" t="s">
        <v>38</v>
      </c>
      <c r="C12" s="29"/>
      <c r="D12" s="16">
        <f>SUM(D13:D15)</f>
        <v>2900820.58</v>
      </c>
      <c r="E12" s="16">
        <f>SUM(E13:E15)</f>
        <v>1735093.79</v>
      </c>
      <c r="F12" s="16">
        <f>+D12+E12</f>
        <v>4635914.37</v>
      </c>
      <c r="G12" s="16">
        <f>SUM(G13:G15)</f>
        <v>2840838.24</v>
      </c>
      <c r="H12" s="16">
        <f>SUM(H13:H15)</f>
        <v>2641220.5500000003</v>
      </c>
      <c r="I12" s="16">
        <f>SUM(I13:I15)</f>
        <v>2641220.5500000003</v>
      </c>
      <c r="J12" s="16">
        <f>SUM(J13:J15)</f>
        <v>2641220.5500000003</v>
      </c>
      <c r="K12" s="16">
        <f>+F12-H12</f>
        <v>1994693.8199999998</v>
      </c>
    </row>
    <row r="13" spans="2:11" x14ac:dyDescent="0.2">
      <c r="B13" s="23"/>
      <c r="C13" s="26" t="s">
        <v>37</v>
      </c>
      <c r="D13" s="17">
        <v>2113746.56</v>
      </c>
      <c r="E13" s="17">
        <v>1173058.2</v>
      </c>
      <c r="F13" s="17">
        <f>D13+E13</f>
        <v>3286804.76</v>
      </c>
      <c r="G13" s="17">
        <v>2016988.1599999999</v>
      </c>
      <c r="H13" s="17">
        <v>1817370.47</v>
      </c>
      <c r="I13" s="17">
        <v>1817370.47</v>
      </c>
      <c r="J13" s="17">
        <v>1817370.47</v>
      </c>
      <c r="K13" s="16">
        <f>+F13-H13</f>
        <v>1469434.2899999998</v>
      </c>
    </row>
    <row r="14" spans="2:11" x14ac:dyDescent="0.2">
      <c r="B14" s="23"/>
      <c r="C14" s="26" t="s">
        <v>36</v>
      </c>
      <c r="D14" s="17">
        <v>636332.27</v>
      </c>
      <c r="E14" s="17">
        <v>205903.31</v>
      </c>
      <c r="F14" s="17">
        <f>+D14+E14</f>
        <v>842235.58000000007</v>
      </c>
      <c r="G14" s="17">
        <v>696716.92</v>
      </c>
      <c r="H14" s="17">
        <v>696716.92</v>
      </c>
      <c r="I14" s="17">
        <v>696716.92</v>
      </c>
      <c r="J14" s="17">
        <v>696716.92</v>
      </c>
      <c r="K14" s="16">
        <f>+F14-H14</f>
        <v>145518.66000000003</v>
      </c>
    </row>
    <row r="15" spans="2:11" x14ac:dyDescent="0.2">
      <c r="B15" s="23"/>
      <c r="C15" s="26" t="s">
        <v>35</v>
      </c>
      <c r="D15" s="17">
        <v>150741.75</v>
      </c>
      <c r="E15" s="17">
        <v>356132.28</v>
      </c>
      <c r="F15" s="17">
        <f>+D15+E15</f>
        <v>506874.03</v>
      </c>
      <c r="G15" s="17">
        <v>127133.16</v>
      </c>
      <c r="H15" s="17">
        <v>127133.16</v>
      </c>
      <c r="I15" s="17">
        <v>127133.16</v>
      </c>
      <c r="J15" s="17">
        <v>127133.16</v>
      </c>
      <c r="K15" s="16">
        <f>+F15-H15</f>
        <v>379740.87</v>
      </c>
    </row>
    <row r="16" spans="2:11" x14ac:dyDescent="0.2">
      <c r="B16" s="25" t="s">
        <v>34</v>
      </c>
      <c r="C16" s="29"/>
      <c r="D16" s="16">
        <f>SUM(D17:D29)</f>
        <v>12372046</v>
      </c>
      <c r="E16" s="16">
        <f>SUM(E17:E29)</f>
        <v>7435917.0799999991</v>
      </c>
      <c r="F16" s="16">
        <f>+D16+E16</f>
        <v>19807963.079999998</v>
      </c>
      <c r="G16" s="16">
        <f>SUM(G17:G29)</f>
        <v>12737813.09</v>
      </c>
      <c r="H16" s="16">
        <f>SUM(H17:H29)</f>
        <v>12737813.09</v>
      </c>
      <c r="I16" s="16">
        <f>SUM(I17:I29)</f>
        <v>12737813.09</v>
      </c>
      <c r="J16" s="16">
        <f>SUM(J17:J29)</f>
        <v>12737813.09</v>
      </c>
      <c r="K16" s="16">
        <f>+F16-H16</f>
        <v>7070149.9899999984</v>
      </c>
    </row>
    <row r="17" spans="1:11" x14ac:dyDescent="0.2">
      <c r="B17" s="23"/>
      <c r="C17" s="26" t="s">
        <v>33</v>
      </c>
      <c r="D17" s="17">
        <v>372666.67</v>
      </c>
      <c r="E17" s="17">
        <v>1263238.77</v>
      </c>
      <c r="F17" s="17">
        <f>+D17+E17</f>
        <v>1635905.44</v>
      </c>
      <c r="G17" s="17">
        <v>1201337.54</v>
      </c>
      <c r="H17" s="17">
        <v>1201337.54</v>
      </c>
      <c r="I17" s="17">
        <v>1201337.54</v>
      </c>
      <c r="J17" s="17">
        <v>1201337.54</v>
      </c>
      <c r="K17" s="16">
        <f>+F17-H17</f>
        <v>434567.89999999991</v>
      </c>
    </row>
    <row r="18" spans="1:11" x14ac:dyDescent="0.2">
      <c r="B18" s="23"/>
      <c r="C18" s="26" t="s">
        <v>32</v>
      </c>
      <c r="D18" s="17">
        <v>370753.75</v>
      </c>
      <c r="E18" s="17">
        <v>118076.3</v>
      </c>
      <c r="F18" s="17">
        <f>+D18+E18</f>
        <v>488830.05</v>
      </c>
      <c r="G18" s="17">
        <v>289912.65999999997</v>
      </c>
      <c r="H18" s="17">
        <v>289912.65999999997</v>
      </c>
      <c r="I18" s="17">
        <v>289912.65999999997</v>
      </c>
      <c r="J18" s="17">
        <v>289912.65999999997</v>
      </c>
      <c r="K18" s="16">
        <f>+F18-H18</f>
        <v>198917.39</v>
      </c>
    </row>
    <row r="19" spans="1:11" x14ac:dyDescent="0.2">
      <c r="B19" s="23"/>
      <c r="C19" s="26" t="s">
        <v>31</v>
      </c>
      <c r="D19" s="17">
        <v>30000</v>
      </c>
      <c r="E19" s="17">
        <v>10000</v>
      </c>
      <c r="F19" s="17">
        <f>+D19+E19</f>
        <v>40000</v>
      </c>
      <c r="G19" s="17">
        <v>4339.5600000000004</v>
      </c>
      <c r="H19" s="17">
        <v>4339.5600000000004</v>
      </c>
      <c r="I19" s="17">
        <v>4339.5600000000004</v>
      </c>
      <c r="J19" s="17">
        <v>4339.5600000000004</v>
      </c>
      <c r="K19" s="16">
        <f>+F19-H19</f>
        <v>35660.44</v>
      </c>
    </row>
    <row r="20" spans="1:11" x14ac:dyDescent="0.2">
      <c r="B20" s="23"/>
      <c r="C20" s="26" t="s">
        <v>30</v>
      </c>
      <c r="D20" s="17">
        <v>2805807.62</v>
      </c>
      <c r="E20" s="17">
        <v>883510.23</v>
      </c>
      <c r="F20" s="17">
        <f>+D20+E20</f>
        <v>3689317.85</v>
      </c>
      <c r="G20" s="17">
        <v>2392261.59</v>
      </c>
      <c r="H20" s="17">
        <v>2392261.59</v>
      </c>
      <c r="I20" s="17">
        <v>2392261.59</v>
      </c>
      <c r="J20" s="17">
        <v>2392261.59</v>
      </c>
      <c r="K20" s="16">
        <f>+F20-H20</f>
        <v>1297056.2600000002</v>
      </c>
    </row>
    <row r="21" spans="1:11" x14ac:dyDescent="0.2">
      <c r="B21" s="23"/>
      <c r="C21" s="26" t="s">
        <v>29</v>
      </c>
      <c r="D21" s="17">
        <v>57747.62</v>
      </c>
      <c r="E21" s="17">
        <v>28487.5</v>
      </c>
      <c r="F21" s="17">
        <f>+D21+E21</f>
        <v>86235.12</v>
      </c>
      <c r="G21" s="17">
        <v>27229.279999999999</v>
      </c>
      <c r="H21" s="17">
        <v>27229.279999999999</v>
      </c>
      <c r="I21" s="17">
        <v>27229.279999999999</v>
      </c>
      <c r="J21" s="17">
        <v>27229.279999999999</v>
      </c>
      <c r="K21" s="16">
        <f>+F21-H21</f>
        <v>59005.84</v>
      </c>
    </row>
    <row r="22" spans="1:11" x14ac:dyDescent="0.2">
      <c r="A22" s="30"/>
      <c r="B22" s="23"/>
      <c r="C22" s="26" t="s">
        <v>28</v>
      </c>
      <c r="D22" s="17">
        <v>90827.1</v>
      </c>
      <c r="E22" s="17">
        <v>342406.69</v>
      </c>
      <c r="F22" s="17">
        <f>+D22+E22</f>
        <v>433233.79000000004</v>
      </c>
      <c r="G22" s="17">
        <v>425575.53</v>
      </c>
      <c r="H22" s="17">
        <v>425575.53</v>
      </c>
      <c r="I22" s="17">
        <v>425575.53</v>
      </c>
      <c r="J22" s="17">
        <v>425575.53</v>
      </c>
      <c r="K22" s="16">
        <f>+F22-H22</f>
        <v>7658.2600000000093</v>
      </c>
    </row>
    <row r="23" spans="1:11" x14ac:dyDescent="0.2">
      <c r="B23" s="23"/>
      <c r="C23" s="26" t="s">
        <v>27</v>
      </c>
      <c r="D23" s="17">
        <v>1629826.49</v>
      </c>
      <c r="E23" s="17">
        <v>1037700</v>
      </c>
      <c r="F23" s="17">
        <f>+D23+E23</f>
        <v>2667526.4900000002</v>
      </c>
      <c r="G23" s="17">
        <v>1970208.29</v>
      </c>
      <c r="H23" s="17">
        <v>1970208.29</v>
      </c>
      <c r="I23" s="17">
        <v>1970208.29</v>
      </c>
      <c r="J23" s="17">
        <v>1970208.29</v>
      </c>
      <c r="K23" s="16">
        <f>+F23-H23</f>
        <v>697318.20000000019</v>
      </c>
    </row>
    <row r="24" spans="1:11" x14ac:dyDescent="0.2">
      <c r="B24" s="23"/>
      <c r="C24" s="26" t="s">
        <v>26</v>
      </c>
      <c r="D24" s="17">
        <v>214840.71</v>
      </c>
      <c r="E24" s="17">
        <v>66189.27</v>
      </c>
      <c r="F24" s="17">
        <f>+D24+E24</f>
        <v>281029.98</v>
      </c>
      <c r="G24" s="17">
        <v>91786.35</v>
      </c>
      <c r="H24" s="17">
        <v>91786.35</v>
      </c>
      <c r="I24" s="17">
        <v>91786.35</v>
      </c>
      <c r="J24" s="17">
        <v>91786.35</v>
      </c>
      <c r="K24" s="16">
        <f>+F24-H24</f>
        <v>189243.62999999998</v>
      </c>
    </row>
    <row r="25" spans="1:11" x14ac:dyDescent="0.2">
      <c r="B25" s="23"/>
      <c r="C25" s="26" t="s">
        <v>25</v>
      </c>
      <c r="D25" s="17">
        <v>586739.17000000004</v>
      </c>
      <c r="E25" s="17">
        <v>532611.77</v>
      </c>
      <c r="F25" s="17">
        <f>+D25+E25</f>
        <v>1119350.94</v>
      </c>
      <c r="G25" s="17">
        <v>705462.26</v>
      </c>
      <c r="H25" s="17">
        <v>705462.26</v>
      </c>
      <c r="I25" s="17">
        <v>705462.26</v>
      </c>
      <c r="J25" s="17">
        <v>705462.26</v>
      </c>
      <c r="K25" s="16">
        <f>+F25-H25</f>
        <v>413888.67999999993</v>
      </c>
    </row>
    <row r="26" spans="1:11" x14ac:dyDescent="0.2">
      <c r="B26" s="23"/>
      <c r="C26" s="26" t="s">
        <v>24</v>
      </c>
      <c r="D26" s="17">
        <v>1089640.04</v>
      </c>
      <c r="E26" s="17">
        <v>155138.79999999999</v>
      </c>
      <c r="F26" s="17">
        <f>+D26+E26</f>
        <v>1244778.8400000001</v>
      </c>
      <c r="G26" s="17">
        <v>638581.31000000006</v>
      </c>
      <c r="H26" s="17">
        <v>638581.31000000006</v>
      </c>
      <c r="I26" s="17">
        <v>638581.31000000006</v>
      </c>
      <c r="J26" s="17">
        <v>638581.31000000006</v>
      </c>
      <c r="K26" s="16">
        <f>+F26-H26</f>
        <v>606197.53</v>
      </c>
    </row>
    <row r="27" spans="1:11" x14ac:dyDescent="0.2">
      <c r="B27" s="23"/>
      <c r="C27" s="26" t="s">
        <v>23</v>
      </c>
      <c r="D27" s="17">
        <v>2875373.85</v>
      </c>
      <c r="E27" s="17">
        <v>1919783.58</v>
      </c>
      <c r="F27" s="17">
        <f>+D27+E27</f>
        <v>4795157.43</v>
      </c>
      <c r="G27" s="17">
        <v>3143556.41</v>
      </c>
      <c r="H27" s="17">
        <v>3143556.41</v>
      </c>
      <c r="I27" s="17">
        <v>3143556.41</v>
      </c>
      <c r="J27" s="17">
        <v>3143556.41</v>
      </c>
      <c r="K27" s="16">
        <f>+F27-H27</f>
        <v>1651601.0199999996</v>
      </c>
    </row>
    <row r="28" spans="1:11" x14ac:dyDescent="0.2">
      <c r="B28" s="23"/>
      <c r="C28" s="26" t="s">
        <v>22</v>
      </c>
      <c r="D28" s="17">
        <v>0</v>
      </c>
      <c r="E28" s="17">
        <v>808154.56</v>
      </c>
      <c r="F28" s="17">
        <f>+D28+E28</f>
        <v>808154.56</v>
      </c>
      <c r="G28" s="17">
        <v>747330.42</v>
      </c>
      <c r="H28" s="17">
        <v>747330.42</v>
      </c>
      <c r="I28" s="17">
        <v>747330.42</v>
      </c>
      <c r="J28" s="17">
        <v>747330.42</v>
      </c>
      <c r="K28" s="16">
        <f>+F28-H28</f>
        <v>60824.140000000014</v>
      </c>
    </row>
    <row r="29" spans="1:11" x14ac:dyDescent="0.2">
      <c r="B29" s="23"/>
      <c r="C29" s="26" t="s">
        <v>21</v>
      </c>
      <c r="D29" s="17">
        <v>2247822.98</v>
      </c>
      <c r="E29" s="17">
        <v>270619.61</v>
      </c>
      <c r="F29" s="17">
        <f>+D29+E29</f>
        <v>2518442.59</v>
      </c>
      <c r="G29" s="17">
        <v>1100231.8899999999</v>
      </c>
      <c r="H29" s="17">
        <v>1100231.8899999999</v>
      </c>
      <c r="I29" s="17">
        <v>1100231.8899999999</v>
      </c>
      <c r="J29" s="17">
        <v>1100231.8899999999</v>
      </c>
      <c r="K29" s="16">
        <f>+F29-H29</f>
        <v>1418210.7</v>
      </c>
    </row>
    <row r="30" spans="1:11" ht="12.75" customHeight="1" x14ac:dyDescent="0.2">
      <c r="B30" s="25" t="s">
        <v>20</v>
      </c>
      <c r="C30" s="29"/>
      <c r="D30" s="16">
        <f>SUM(D31:D31)</f>
        <v>1400600</v>
      </c>
      <c r="E30" s="16">
        <f>SUM(E31:E31)</f>
        <v>1449051.52</v>
      </c>
      <c r="F30" s="16">
        <f>+D30+E30</f>
        <v>2849651.52</v>
      </c>
      <c r="G30" s="16">
        <f>SUM(G31:G31)</f>
        <v>621778.99</v>
      </c>
      <c r="H30" s="16">
        <f>SUM(H31:H31)</f>
        <v>621778.99</v>
      </c>
      <c r="I30" s="16">
        <f>SUM(I31:I31)</f>
        <v>621778.99</v>
      </c>
      <c r="J30" s="16">
        <f>SUM(J31:J31)</f>
        <v>621778.99</v>
      </c>
      <c r="K30" s="16">
        <f>+F30-H30</f>
        <v>2227872.5300000003</v>
      </c>
    </row>
    <row r="31" spans="1:11" x14ac:dyDescent="0.2">
      <c r="B31" s="23"/>
      <c r="C31" s="26" t="s">
        <v>19</v>
      </c>
      <c r="D31" s="17">
        <v>1400600</v>
      </c>
      <c r="E31" s="17">
        <v>1449051.52</v>
      </c>
      <c r="F31" s="17">
        <f>+D31+E31</f>
        <v>2849651.52</v>
      </c>
      <c r="G31" s="17">
        <v>621778.99</v>
      </c>
      <c r="H31" s="17">
        <v>621778.99</v>
      </c>
      <c r="I31" s="17">
        <v>621778.99</v>
      </c>
      <c r="J31" s="17">
        <v>621778.99</v>
      </c>
      <c r="K31" s="16">
        <f>+F31-H31</f>
        <v>2227872.5300000003</v>
      </c>
    </row>
    <row r="32" spans="1:11" x14ac:dyDescent="0.2">
      <c r="B32" s="25" t="s">
        <v>18</v>
      </c>
      <c r="C32" s="29"/>
      <c r="D32" s="16">
        <f>SUM(D33:D40)</f>
        <v>713499</v>
      </c>
      <c r="E32" s="16">
        <f>SUM(E33:E40)</f>
        <v>12288960.459999999</v>
      </c>
      <c r="F32" s="16">
        <f>+D32+E32</f>
        <v>13002459.459999999</v>
      </c>
      <c r="G32" s="16">
        <f>SUM(G33:G40)</f>
        <v>11851779.689999999</v>
      </c>
      <c r="H32" s="16">
        <f>SUM(H33:H40)</f>
        <v>8191305.3899999997</v>
      </c>
      <c r="I32" s="16">
        <f>SUM(I33:I40)</f>
        <v>8191305.3899999997</v>
      </c>
      <c r="J32" s="16">
        <f>SUM(J33:J40)</f>
        <v>8191305.3899999997</v>
      </c>
      <c r="K32" s="16">
        <f>+F32-H32</f>
        <v>4811154.0699999994</v>
      </c>
    </row>
    <row r="33" spans="1:12" x14ac:dyDescent="0.2">
      <c r="B33" s="28"/>
      <c r="C33" s="27" t="s">
        <v>17</v>
      </c>
      <c r="D33" s="17">
        <v>160000</v>
      </c>
      <c r="E33" s="17">
        <v>532927.17000000004</v>
      </c>
      <c r="F33" s="17">
        <f>+D33+E33</f>
        <v>692927.17</v>
      </c>
      <c r="G33" s="17">
        <v>706272.33</v>
      </c>
      <c r="H33" s="17">
        <v>289205.34999999998</v>
      </c>
      <c r="I33" s="17">
        <v>289205.34999999998</v>
      </c>
      <c r="J33" s="17">
        <v>289205.34999999998</v>
      </c>
      <c r="K33" s="16">
        <f>+F33-H33</f>
        <v>403721.82000000007</v>
      </c>
    </row>
    <row r="34" spans="1:12" x14ac:dyDescent="0.2">
      <c r="B34" s="23"/>
      <c r="C34" s="26" t="s">
        <v>16</v>
      </c>
      <c r="D34" s="17">
        <v>182999</v>
      </c>
      <c r="E34" s="17">
        <v>2997205.11</v>
      </c>
      <c r="F34" s="17">
        <f>+D34+E34</f>
        <v>3180204.11</v>
      </c>
      <c r="G34" s="17">
        <v>2896262.3</v>
      </c>
      <c r="H34" s="17">
        <v>60226.98</v>
      </c>
      <c r="I34" s="17">
        <v>60226.98</v>
      </c>
      <c r="J34" s="17">
        <v>60226.98</v>
      </c>
      <c r="K34" s="16">
        <f>+F34-H34</f>
        <v>3119977.13</v>
      </c>
    </row>
    <row r="35" spans="1:12" x14ac:dyDescent="0.2">
      <c r="B35" s="23"/>
      <c r="C35" s="26" t="s">
        <v>15</v>
      </c>
      <c r="D35" s="17">
        <v>82500</v>
      </c>
      <c r="E35" s="17">
        <v>300226</v>
      </c>
      <c r="F35" s="17">
        <f>+D35+E35</f>
        <v>382726</v>
      </c>
      <c r="G35" s="17">
        <v>304369.46999999997</v>
      </c>
      <c r="H35" s="17">
        <v>78143.47</v>
      </c>
      <c r="I35" s="17">
        <v>78143.47</v>
      </c>
      <c r="J35" s="17">
        <v>78143.47</v>
      </c>
      <c r="K35" s="16">
        <f>+F35-H35</f>
        <v>304582.53000000003</v>
      </c>
    </row>
    <row r="36" spans="1:12" x14ac:dyDescent="0.2">
      <c r="B36" s="23"/>
      <c r="C36" s="26" t="s">
        <v>14</v>
      </c>
      <c r="D36" s="17">
        <v>0</v>
      </c>
      <c r="E36" s="17">
        <v>6000</v>
      </c>
      <c r="F36" s="17">
        <f>+D36+E36</f>
        <v>6000</v>
      </c>
      <c r="G36" s="17">
        <v>0</v>
      </c>
      <c r="H36" s="17">
        <v>0</v>
      </c>
      <c r="I36" s="17">
        <v>0</v>
      </c>
      <c r="J36" s="17">
        <v>0</v>
      </c>
      <c r="K36" s="16">
        <f>+F36-H36</f>
        <v>6000</v>
      </c>
    </row>
    <row r="37" spans="1:12" x14ac:dyDescent="0.2">
      <c r="B37" s="23"/>
      <c r="C37" s="26" t="s">
        <v>13</v>
      </c>
      <c r="D37" s="17">
        <v>0</v>
      </c>
      <c r="E37" s="17">
        <v>3679150</v>
      </c>
      <c r="F37" s="17">
        <f>+D37+E37</f>
        <v>3679150</v>
      </c>
      <c r="G37" s="17">
        <v>3679150</v>
      </c>
      <c r="H37" s="17">
        <v>3500150</v>
      </c>
      <c r="I37" s="17">
        <v>3500150</v>
      </c>
      <c r="J37" s="17">
        <v>3500150</v>
      </c>
      <c r="K37" s="16">
        <f>+F37-H37</f>
        <v>179000</v>
      </c>
    </row>
    <row r="38" spans="1:12" x14ac:dyDescent="0.2">
      <c r="B38" s="23"/>
      <c r="C38" s="26" t="s">
        <v>12</v>
      </c>
      <c r="D38" s="17">
        <v>288000</v>
      </c>
      <c r="E38" s="17">
        <v>4773452.18</v>
      </c>
      <c r="F38" s="17">
        <f>+D38+E38</f>
        <v>5061452.18</v>
      </c>
      <c r="G38" s="17">
        <v>4265725.59</v>
      </c>
      <c r="H38" s="17">
        <v>4263579.59</v>
      </c>
      <c r="I38" s="17">
        <v>4263579.59</v>
      </c>
      <c r="J38" s="17">
        <v>4263579.59</v>
      </c>
      <c r="K38" s="16">
        <f>+F38-H38</f>
        <v>797872.58999999985</v>
      </c>
    </row>
    <row r="39" spans="1:12" x14ac:dyDescent="0.2">
      <c r="B39" s="23"/>
      <c r="C39" s="26" t="s">
        <v>11</v>
      </c>
      <c r="D39" s="17">
        <v>0</v>
      </c>
      <c r="E39" s="17">
        <v>0</v>
      </c>
      <c r="F39" s="17">
        <f>+D39+E39</f>
        <v>0</v>
      </c>
      <c r="G39" s="17">
        <v>0</v>
      </c>
      <c r="H39" s="17">
        <v>0</v>
      </c>
      <c r="I39" s="17">
        <v>0</v>
      </c>
      <c r="J39" s="17">
        <v>0</v>
      </c>
      <c r="K39" s="16">
        <f>+F39-H39</f>
        <v>0</v>
      </c>
    </row>
    <row r="40" spans="1:12" x14ac:dyDescent="0.2">
      <c r="B40" s="23"/>
      <c r="C40" s="26" t="s">
        <v>10</v>
      </c>
      <c r="D40" s="17">
        <v>0</v>
      </c>
      <c r="E40" s="17">
        <v>0</v>
      </c>
      <c r="F40" s="17">
        <f>+D40+E40</f>
        <v>0</v>
      </c>
      <c r="G40" s="17">
        <v>0</v>
      </c>
      <c r="H40" s="17">
        <v>0</v>
      </c>
      <c r="I40" s="17">
        <v>0</v>
      </c>
      <c r="J40" s="17">
        <v>0</v>
      </c>
      <c r="K40" s="16">
        <f>+F40-H40</f>
        <v>0</v>
      </c>
    </row>
    <row r="41" spans="1:12" ht="12.75" customHeight="1" x14ac:dyDescent="0.2">
      <c r="B41" s="25" t="s">
        <v>9</v>
      </c>
      <c r="C41" s="24"/>
      <c r="D41" s="16">
        <f>SUM(D42)</f>
        <v>0</v>
      </c>
      <c r="E41" s="16">
        <f>SUM(E42)</f>
        <v>836240.25</v>
      </c>
      <c r="F41" s="16">
        <f>+D41+E41</f>
        <v>836240.25</v>
      </c>
      <c r="G41" s="16">
        <f>SUM(G42)</f>
        <v>836240.25</v>
      </c>
      <c r="H41" s="16">
        <f>SUM(H42)</f>
        <v>836240.25</v>
      </c>
      <c r="I41" s="16">
        <f>SUM(I42)</f>
        <v>836240.25</v>
      </c>
      <c r="J41" s="16">
        <f>SUM(J42)</f>
        <v>836240.25</v>
      </c>
      <c r="K41" s="16">
        <f>+F41-H41</f>
        <v>0</v>
      </c>
    </row>
    <row r="42" spans="1:12" x14ac:dyDescent="0.2">
      <c r="B42" s="23"/>
      <c r="C42" s="22" t="s">
        <v>8</v>
      </c>
      <c r="D42" s="17">
        <v>0</v>
      </c>
      <c r="E42" s="17">
        <v>836240.25</v>
      </c>
      <c r="F42" s="17">
        <f>+D42+E42</f>
        <v>836240.25</v>
      </c>
      <c r="G42" s="17">
        <v>836240.25</v>
      </c>
      <c r="H42" s="17">
        <v>836240.25</v>
      </c>
      <c r="I42" s="17">
        <v>836240.25</v>
      </c>
      <c r="J42" s="17">
        <v>836240.25</v>
      </c>
      <c r="K42" s="16">
        <f>+F42-H42</f>
        <v>0</v>
      </c>
    </row>
    <row r="43" spans="1:12" x14ac:dyDescent="0.2">
      <c r="B43" s="21" t="s">
        <v>7</v>
      </c>
      <c r="C43" s="20"/>
      <c r="D43" s="16">
        <f>D44</f>
        <v>2019939.8</v>
      </c>
      <c r="E43" s="16">
        <f>E44</f>
        <v>262080.92</v>
      </c>
      <c r="F43" s="16">
        <f>+D43+E43</f>
        <v>2282020.7200000002</v>
      </c>
      <c r="G43" s="16">
        <f>G44</f>
        <v>0</v>
      </c>
      <c r="H43" s="16">
        <f>H44</f>
        <v>0</v>
      </c>
      <c r="I43" s="16">
        <f>I44</f>
        <v>0</v>
      </c>
      <c r="J43" s="16">
        <f>J44</f>
        <v>0</v>
      </c>
      <c r="K43" s="16">
        <f>+F43-H43</f>
        <v>2282020.7200000002</v>
      </c>
    </row>
    <row r="44" spans="1:12" x14ac:dyDescent="0.2">
      <c r="B44" s="19"/>
      <c r="C44" s="18" t="s">
        <v>6</v>
      </c>
      <c r="D44" s="17">
        <v>2019939.8</v>
      </c>
      <c r="E44" s="17">
        <v>262080.92</v>
      </c>
      <c r="F44" s="17">
        <f>+D44+E44</f>
        <v>2282020.7200000002</v>
      </c>
      <c r="G44" s="17">
        <v>0</v>
      </c>
      <c r="H44" s="17">
        <v>0</v>
      </c>
      <c r="I44" s="17">
        <v>0</v>
      </c>
      <c r="J44" s="17">
        <v>0</v>
      </c>
      <c r="K44" s="16">
        <f>+F44-H44</f>
        <v>2282020.7200000002</v>
      </c>
    </row>
    <row r="45" spans="1:12" s="11" customFormat="1" x14ac:dyDescent="0.2">
      <c r="A45" s="12"/>
      <c r="B45" s="15"/>
      <c r="C45" s="14" t="s">
        <v>5</v>
      </c>
      <c r="D45" s="13">
        <f>+D10+D12+D16+D30+D32+D43</f>
        <v>54724194.689999998</v>
      </c>
      <c r="E45" s="13">
        <f>+E10+E12+E16+E30+E32+E41+E43</f>
        <v>57526934.840000004</v>
      </c>
      <c r="F45" s="13">
        <f>+F10+F12+F16+F30+F32+E41+F43</f>
        <v>112251129.52999999</v>
      </c>
      <c r="G45" s="13">
        <f>+G10+G12+G16+G30+G32+E41+G43</f>
        <v>76360294.49000001</v>
      </c>
      <c r="H45" s="13">
        <f>+H10+H12+H16+H30+H32+H41+H43</f>
        <v>72500202.499999985</v>
      </c>
      <c r="I45" s="13">
        <f>+I10+I12+I16+I30+I32+G41+I43</f>
        <v>72500202.499999985</v>
      </c>
      <c r="J45" s="13">
        <f>+J10+J12+J16+J30+J32+H41+J43</f>
        <v>72500202.499999985</v>
      </c>
      <c r="K45" s="13">
        <f>+K10+K12+K16+K30+K32+K43</f>
        <v>39750927.029999994</v>
      </c>
      <c r="L45" s="12"/>
    </row>
    <row r="47" spans="1:12" x14ac:dyDescent="0.2">
      <c r="B47" s="10" t="s">
        <v>4</v>
      </c>
      <c r="F47" s="8"/>
      <c r="G47" s="8"/>
      <c r="H47" s="8"/>
      <c r="I47" s="8"/>
      <c r="J47" s="8"/>
      <c r="K47" s="8"/>
    </row>
    <row r="48" spans="1:12" ht="24.75" customHeight="1" x14ac:dyDescent="0.2">
      <c r="H48" s="9"/>
      <c r="I48" s="9"/>
    </row>
    <row r="49" spans="3:11" x14ac:dyDescent="0.2">
      <c r="D49" s="8"/>
      <c r="E49" s="8"/>
      <c r="F49" s="8"/>
      <c r="G49" s="8"/>
      <c r="H49" s="8"/>
      <c r="I49" s="8"/>
      <c r="J49" s="8"/>
      <c r="K49" s="8"/>
    </row>
    <row r="50" spans="3:11" x14ac:dyDescent="0.2">
      <c r="C50" s="7"/>
      <c r="G50" s="6"/>
      <c r="H50" s="6"/>
      <c r="I50" s="6"/>
      <c r="J50" s="6"/>
    </row>
    <row r="51" spans="3:11" x14ac:dyDescent="0.2">
      <c r="C51" s="4" t="s">
        <v>3</v>
      </c>
      <c r="F51" s="5" t="s">
        <v>2</v>
      </c>
      <c r="G51" s="5"/>
      <c r="H51" s="5"/>
      <c r="I51" s="5"/>
      <c r="J51" s="5"/>
      <c r="K51" s="5"/>
    </row>
    <row r="52" spans="3:11" x14ac:dyDescent="0.2">
      <c r="C52" s="4" t="s">
        <v>1</v>
      </c>
      <c r="F52" s="3" t="s">
        <v>0</v>
      </c>
      <c r="G52" s="3"/>
      <c r="H52" s="3"/>
      <c r="I52" s="3"/>
      <c r="J52" s="3"/>
      <c r="K52" s="3"/>
    </row>
  </sheetData>
  <mergeCells count="17">
    <mergeCell ref="B43:C43"/>
    <mergeCell ref="G50:J50"/>
    <mergeCell ref="F51:K51"/>
    <mergeCell ref="F52:K52"/>
    <mergeCell ref="B10:C10"/>
    <mergeCell ref="B12:C12"/>
    <mergeCell ref="B16:C16"/>
    <mergeCell ref="B30:C30"/>
    <mergeCell ref="B32:C32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2017-07-11T18:49:51Z</dcterms:created>
  <dcterms:modified xsi:type="dcterms:W3CDTF">2017-07-11T18:50:27Z</dcterms:modified>
</cp:coreProperties>
</file>