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2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J35" i="1" s="1"/>
  <c r="G36" i="1"/>
  <c r="G57" i="1" s="1"/>
  <c r="I35" i="1"/>
  <c r="H35" i="1"/>
  <c r="F35" i="1"/>
  <c r="E35" i="1"/>
  <c r="I28" i="1"/>
  <c r="J28" i="1" s="1"/>
  <c r="E28" i="1"/>
  <c r="J25" i="1"/>
  <c r="G25" i="1"/>
  <c r="J24" i="1"/>
  <c r="G24" i="1"/>
  <c r="J23" i="1"/>
  <c r="G23" i="1"/>
  <c r="J22" i="1"/>
  <c r="J21" i="1"/>
  <c r="G21" i="1"/>
  <c r="J20" i="1"/>
  <c r="G20" i="1"/>
  <c r="J19" i="1"/>
  <c r="G19" i="1"/>
  <c r="J18" i="1"/>
  <c r="I18" i="1"/>
  <c r="H18" i="1"/>
  <c r="G18" i="1"/>
  <c r="F18" i="1"/>
  <c r="F28" i="1" s="1"/>
  <c r="E18" i="1"/>
  <c r="J16" i="1"/>
  <c r="G16" i="1"/>
  <c r="J15" i="1"/>
  <c r="I15" i="1"/>
  <c r="H15" i="1"/>
  <c r="H28" i="1" s="1"/>
  <c r="G15" i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<sst xmlns="http://schemas.openxmlformats.org/spreadsheetml/2006/main" count="64" uniqueCount="43">
  <si>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</si>
  <si>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</si>
  <si>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30 de junio de 2016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</si>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</sst>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v>6351899</v>
      </c>
      <c r="F15" s="27">
        <v>0</v>
      </c>
      <c r="G15" s="27">
        <f>+E15+F15</f>
        <v>6351899</v>
      </c>
      <c r="H15" s="27">
        <f>H16</f>
        <v>2178273.31</v>
      </c>
      <c r="I15" s="27">
        <f>I16</f>
        <v>2178273.31</v>
      </c>
      <c r="J15" s="27">
        <f>I15-E15</f>
        <v>-4173625.69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6351899</v>
      </c>
      <c r="F16" s="27">
        <v>0</v>
      </c>
      <c r="G16" s="27">
        <f>+E16+F16</f>
        <v>6351899</v>
      </c>
      <c r="H16" s="27">
        <v>2178273.31</v>
      </c>
      <c r="I16" s="27">
        <v>2178273.31</v>
      </c>
      <c r="J16" s="27">
        <f>I16-E16</f>
        <v>-4173625.69</v>
      </c>
    </row>
    <row r="17" spans="1:10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ht="12" customHeight="1" x14ac:dyDescent="0.2">
      <c r="A18" s="18"/>
      <c r="B18" s="24" t="s">
        <v>26</v>
      </c>
      <c r="C18" s="25"/>
      <c r="D18" s="26"/>
      <c r="E18" s="27">
        <f>E19</f>
        <v>374000</v>
      </c>
      <c r="F18" s="27">
        <f>F21</f>
        <v>7994399.5199999996</v>
      </c>
      <c r="G18" s="27">
        <f>G19+G21</f>
        <v>8368399.5199999996</v>
      </c>
      <c r="H18" s="27">
        <f t="shared" ref="H18:I18" si="2">H19+H21</f>
        <v>4353847.6500000004</v>
      </c>
      <c r="I18" s="27">
        <f t="shared" si="2"/>
        <v>4353847.6500000004</v>
      </c>
      <c r="J18" s="27">
        <f>I18-E18</f>
        <v>3979847.6500000004</v>
      </c>
    </row>
    <row r="19" spans="1:10" ht="12" customHeight="1" x14ac:dyDescent="0.2">
      <c r="A19" s="18"/>
      <c r="B19" s="28"/>
      <c r="C19" s="25" t="s">
        <v>24</v>
      </c>
      <c r="D19" s="26"/>
      <c r="E19" s="27">
        <v>374000</v>
      </c>
      <c r="F19" s="27">
        <v>0</v>
      </c>
      <c r="G19" s="27">
        <f>+E19+F19</f>
        <v>374000</v>
      </c>
      <c r="H19" s="27">
        <v>292862.88</v>
      </c>
      <c r="I19" s="27">
        <v>292862.88</v>
      </c>
      <c r="J19" s="27">
        <f>I19-E19</f>
        <v>-81137.119999999995</v>
      </c>
    </row>
    <row r="20" spans="1:10" ht="12" customHeight="1" x14ac:dyDescent="0.2">
      <c r="A20" s="18"/>
      <c r="B20" s="28"/>
      <c r="C20" s="25" t="s">
        <v>25</v>
      </c>
      <c r="D20" s="26"/>
      <c r="E20" s="27"/>
      <c r="F20" s="27"/>
      <c r="G20" s="27">
        <f t="shared" ref="G20:G21" si="3">+E20+F20</f>
        <v>0</v>
      </c>
      <c r="H20" s="27"/>
      <c r="I20" s="27"/>
      <c r="J20" s="27">
        <f t="shared" ref="J20:J22" si="4">I20-E20</f>
        <v>0</v>
      </c>
    </row>
    <row r="21" spans="1:10" ht="12" customHeight="1" x14ac:dyDescent="0.2">
      <c r="A21" s="18"/>
      <c r="B21" s="28"/>
      <c r="C21" s="25" t="s">
        <v>27</v>
      </c>
      <c r="D21" s="26"/>
      <c r="E21" s="27"/>
      <c r="F21" s="27">
        <v>7994399.5199999996</v>
      </c>
      <c r="G21" s="27">
        <f t="shared" si="3"/>
        <v>7994399.5199999996</v>
      </c>
      <c r="H21" s="27">
        <v>4060984.77</v>
      </c>
      <c r="I21" s="27">
        <v>4060984.77</v>
      </c>
      <c r="J21" s="27">
        <f t="shared" si="4"/>
        <v>4060984.77</v>
      </c>
    </row>
    <row r="22" spans="1:10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>
        <f t="shared" si="4"/>
        <v>0</v>
      </c>
    </row>
    <row r="23" spans="1:10" ht="12" customHeight="1" x14ac:dyDescent="0.2">
      <c r="A23" s="18"/>
      <c r="B23" s="24" t="s">
        <v>29</v>
      </c>
      <c r="C23" s="25"/>
      <c r="D23" s="26"/>
      <c r="E23" s="27">
        <v>978000</v>
      </c>
      <c r="F23" s="27">
        <v>0</v>
      </c>
      <c r="G23" s="27">
        <f>+E23+F23</f>
        <v>978000</v>
      </c>
      <c r="H23" s="27">
        <v>256895.28</v>
      </c>
      <c r="I23" s="27">
        <v>256895.28</v>
      </c>
      <c r="J23" s="27">
        <f>I23-E23</f>
        <v>-721104.72</v>
      </c>
    </row>
    <row r="24" spans="1:10" ht="12" customHeight="1" x14ac:dyDescent="0.2">
      <c r="A24" s="18"/>
      <c r="B24" s="24" t="s">
        <v>30</v>
      </c>
      <c r="C24" s="25"/>
      <c r="D24" s="26"/>
      <c r="E24" s="27"/>
      <c r="F24" s="27">
        <v>44749679.340000004</v>
      </c>
      <c r="G24" s="27">
        <f>+E24+F24</f>
        <v>44749679.340000004</v>
      </c>
      <c r="H24" s="27">
        <v>28479117.399999999</v>
      </c>
      <c r="I24" s="27">
        <v>28479117.399999999</v>
      </c>
      <c r="J24" s="27">
        <f>I24-E24</f>
        <v>28479117.399999999</v>
      </c>
    </row>
    <row r="25" spans="1:10" ht="12" customHeight="1" x14ac:dyDescent="0.2">
      <c r="A25" s="29"/>
      <c r="B25" s="24" t="s">
        <v>31</v>
      </c>
      <c r="C25" s="25"/>
      <c r="D25" s="26"/>
      <c r="E25" s="27">
        <v>47020295.689999998</v>
      </c>
      <c r="F25" s="27">
        <v>315505.56</v>
      </c>
      <c r="G25" s="27">
        <f>+E25+F25</f>
        <v>47335801.25</v>
      </c>
      <c r="H25" s="27">
        <v>20792790.030000001</v>
      </c>
      <c r="I25" s="27">
        <v>20792790.030000001</v>
      </c>
      <c r="J25" s="27">
        <f>I25-E25</f>
        <v>-26227505.659999996</v>
      </c>
    </row>
    <row r="26" spans="1:10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ht="12" customHeight="1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ht="12" customHeight="1" x14ac:dyDescent="0.2">
      <c r="A28" s="5"/>
      <c r="B28" s="35"/>
      <c r="C28" s="36"/>
      <c r="D28" s="37" t="s">
        <v>33</v>
      </c>
      <c r="E28" s="27">
        <f>SUM(E11+E12+E13+E14+E15+E18+E23+E24+E25+E26)</f>
        <v>54724194.689999998</v>
      </c>
      <c r="F28" s="27">
        <f>SUM(F11+F12+F13+F14+F15+F18+F23+F24+F25+F26)</f>
        <v>53059584.420000002</v>
      </c>
      <c r="G28" s="27">
        <f>SUM(G11+G12+G13+G14+G15+G18+G23+G24+G25+G26)</f>
        <v>107783779.11</v>
      </c>
      <c r="H28" s="27">
        <f>SUM(H11+H12+H13+H14+H15+H18+H23+H24+H25+H26)</f>
        <v>56060923.670000002</v>
      </c>
      <c r="I28" s="27">
        <f>SUM(I11+I12+I13+I14+I15+I18+I23+I24+I25+I26)</f>
        <v>56060923.670000002</v>
      </c>
      <c r="J28" s="38">
        <f>IF(I28&gt;E28,I28-E28,0)</f>
        <v>1336728.9800000042</v>
      </c>
    </row>
    <row r="29" spans="1:10" ht="12" customHeight="1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ht="12" customHeight="1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ht="12" customHeight="1" x14ac:dyDescent="0.2">
      <c r="A35" s="18"/>
      <c r="B35" s="44"/>
      <c r="C35" s="45"/>
      <c r="D35" s="46"/>
      <c r="E35" s="47">
        <f t="shared" ref="E35:J35" si="5">+E36+E37+E38+E39+E40+E43+E46+E47</f>
        <v>54724194.689999998</v>
      </c>
      <c r="F35" s="47">
        <f t="shared" si="5"/>
        <v>53059584.420000002</v>
      </c>
      <c r="G35" s="47">
        <f t="shared" si="5"/>
        <v>107783779.11</v>
      </c>
      <c r="H35" s="47">
        <f t="shared" si="5"/>
        <v>56060923.670000002</v>
      </c>
      <c r="I35" s="47">
        <f t="shared" si="5"/>
        <v>56060923.670000002</v>
      </c>
      <c r="J35" s="47">
        <f t="shared" si="5"/>
        <v>1336728.9800000042</v>
      </c>
    </row>
    <row r="36" spans="1:10" ht="12" customHeight="1" x14ac:dyDescent="0.2">
      <c r="A36" s="18"/>
      <c r="B36" s="44" t="s">
        <v>23</v>
      </c>
      <c r="C36" s="45"/>
      <c r="D36" s="46"/>
      <c r="E36" s="27">
        <v>6351899</v>
      </c>
      <c r="F36" s="27">
        <v>0</v>
      </c>
      <c r="G36" s="27">
        <f>+E36+F36</f>
        <v>6351899</v>
      </c>
      <c r="H36" s="27">
        <v>2178273.31</v>
      </c>
      <c r="I36" s="27">
        <v>2178273.31</v>
      </c>
      <c r="J36" s="27">
        <f>+I36-E36</f>
        <v>-4173625.69</v>
      </c>
    </row>
    <row r="37" spans="1:10" ht="12" customHeight="1" x14ac:dyDescent="0.2">
      <c r="A37" s="18"/>
      <c r="B37" s="44" t="s">
        <v>26</v>
      </c>
      <c r="C37" s="45"/>
      <c r="D37" s="46"/>
      <c r="E37" s="27">
        <v>374000</v>
      </c>
      <c r="F37" s="27">
        <v>15167233.859999999</v>
      </c>
      <c r="G37" s="27">
        <f t="shared" ref="G37:G40" si="6">+E37+F37</f>
        <v>15541233.859999999</v>
      </c>
      <c r="H37" s="27">
        <v>8795081.9399999995</v>
      </c>
      <c r="I37" s="27">
        <v>8795081.9399999995</v>
      </c>
      <c r="J37" s="27">
        <f t="shared" ref="J37:J40" si="7">+I37-E37</f>
        <v>8421081.9399999995</v>
      </c>
    </row>
    <row r="38" spans="1:10" ht="12" customHeight="1" x14ac:dyDescent="0.2">
      <c r="A38" s="18"/>
      <c r="B38" s="44" t="s">
        <v>36</v>
      </c>
      <c r="C38" s="45"/>
      <c r="D38" s="46"/>
      <c r="E38" s="27">
        <v>978000</v>
      </c>
      <c r="F38" s="27"/>
      <c r="G38" s="27">
        <f t="shared" si="6"/>
        <v>978000</v>
      </c>
      <c r="H38" s="27">
        <v>256895.28</v>
      </c>
      <c r="I38" s="27">
        <v>256895.28</v>
      </c>
      <c r="J38" s="27">
        <f t="shared" si="7"/>
        <v>-721104.72</v>
      </c>
    </row>
    <row r="39" spans="1:10" ht="12" customHeight="1" x14ac:dyDescent="0.2">
      <c r="A39" s="18"/>
      <c r="B39" s="44" t="s">
        <v>30</v>
      </c>
      <c r="C39" s="45"/>
      <c r="D39" s="46"/>
      <c r="E39" s="27">
        <v>0</v>
      </c>
      <c r="F39" s="27">
        <v>36523494.890000001</v>
      </c>
      <c r="G39" s="27">
        <f t="shared" si="6"/>
        <v>36523494.890000001</v>
      </c>
      <c r="H39" s="27">
        <v>22984533</v>
      </c>
      <c r="I39" s="27">
        <v>22984533</v>
      </c>
      <c r="J39" s="27">
        <f t="shared" si="7"/>
        <v>22984533</v>
      </c>
    </row>
    <row r="40" spans="1:10" ht="12" customHeight="1" x14ac:dyDescent="0.2">
      <c r="A40" s="18"/>
      <c r="B40" s="44" t="s">
        <v>31</v>
      </c>
      <c r="C40" s="45"/>
      <c r="D40" s="46"/>
      <c r="E40" s="27">
        <v>47020295.689999998</v>
      </c>
      <c r="F40" s="27">
        <v>1368855.67</v>
      </c>
      <c r="G40" s="27">
        <f t="shared" si="6"/>
        <v>48389151.359999999</v>
      </c>
      <c r="H40" s="27">
        <v>21846140.140000001</v>
      </c>
      <c r="I40" s="27">
        <v>21846140.140000001</v>
      </c>
      <c r="J40" s="27">
        <f t="shared" si="7"/>
        <v>-25174155.549999997</v>
      </c>
    </row>
    <row r="41" spans="1:10" ht="12" customHeight="1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ht="12" customHeight="1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ht="12" customHeight="1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ht="12" customHeight="1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ht="12" customHeight="1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ht="12" customHeight="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ht="12" customHeight="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ht="12" customHeigh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ht="12" customHeight="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ht="12" customHeight="1" x14ac:dyDescent="0.2">
      <c r="A57" s="5"/>
      <c r="B57" s="59"/>
      <c r="C57" s="60"/>
      <c r="D57" s="61" t="s">
        <v>33</v>
      </c>
      <c r="E57" s="62">
        <f>+E36+E37+E39+E40+E43+E46+E47+E49+E54</f>
        <v>53746194.689999998</v>
      </c>
      <c r="F57" s="63">
        <f t="shared" ref="F57" si="8">+F36+F37+F39+F40+F43+F46+F47+F49+F54</f>
        <v>53059584.420000002</v>
      </c>
      <c r="G57" s="63">
        <f>+G36+G37+G38+G39+G40+G43+G46+G47+G49+G54</f>
        <v>107783779.11</v>
      </c>
      <c r="H57" s="63">
        <f>+H36+H37+H38+H39+H40+H43+H46+H47+H49+H54</f>
        <v>56060923.670000002</v>
      </c>
      <c r="I57" s="63">
        <f>+I36+I37+I38+I39+I40+I43+I46+I47+I49+I54</f>
        <v>56060923.670000002</v>
      </c>
      <c r="J57" s="64">
        <f>IF(I57&gt;E57,I57-E57,0)</f>
        <v>2314728.9800000042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72"/>
      <c r="H64" s="73"/>
      <c r="I64" s="73"/>
      <c r="J64" s="73"/>
    </row>
    <row r="65" spans="4:13" x14ac:dyDescent="0.2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2017-07-04T21:18:38Z</cp:lastPrinted>
  <dcterms:created xsi:type="dcterms:W3CDTF">2017-07-04T21:18:23Z</dcterms:created>
  <dcterms:modified xsi:type="dcterms:W3CDTF">2017-07-04T21:19:48Z</dcterms:modified>
</cp:coreProperties>
</file>