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bookViews>
    <workbookView xWindow="0" yWindow="0" windowWidth="21600" windowHeight="9735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6" i="1" l="1"/>
  <c r="J46" i="1"/>
  <c r="H46" i="1"/>
  <c r="F46" i="1"/>
  <c r="E46" i="1"/>
  <c r="D46" i="1"/>
  <c r="K38" i="1"/>
  <c r="F38" i="1"/>
  <c r="J37" i="1"/>
  <c r="J39" i="1" s="1"/>
  <c r="H37" i="1"/>
  <c r="E37" i="1"/>
  <c r="D37" i="1"/>
  <c r="F37" i="1" s="1"/>
  <c r="K37" i="1" s="1"/>
  <c r="F36" i="1"/>
  <c r="F35" i="1"/>
  <c r="K35" i="1" s="1"/>
  <c r="K34" i="1"/>
  <c r="F34" i="1"/>
  <c r="F33" i="1"/>
  <c r="K33" i="1" s="1"/>
  <c r="J32" i="1"/>
  <c r="H32" i="1"/>
  <c r="E32" i="1"/>
  <c r="F32" i="1" s="1"/>
  <c r="K32" i="1" s="1"/>
  <c r="D32" i="1"/>
  <c r="F31" i="1"/>
  <c r="K31" i="1" s="1"/>
  <c r="J30" i="1"/>
  <c r="H30" i="1"/>
  <c r="E30" i="1"/>
  <c r="F30" i="1" s="1"/>
  <c r="K30" i="1" s="1"/>
  <c r="D30" i="1"/>
  <c r="F29" i="1"/>
  <c r="K29" i="1" s="1"/>
  <c r="K28" i="1"/>
  <c r="F28" i="1"/>
  <c r="F27" i="1"/>
  <c r="K27" i="1" s="1"/>
  <c r="K26" i="1"/>
  <c r="F26" i="1"/>
  <c r="F25" i="1"/>
  <c r="K25" i="1" s="1"/>
  <c r="K24" i="1"/>
  <c r="F24" i="1"/>
  <c r="F23" i="1"/>
  <c r="K23" i="1" s="1"/>
  <c r="K22" i="1"/>
  <c r="F22" i="1"/>
  <c r="F21" i="1"/>
  <c r="K21" i="1" s="1"/>
  <c r="K20" i="1"/>
  <c r="F20" i="1"/>
  <c r="F19" i="1"/>
  <c r="K19" i="1" s="1"/>
  <c r="K18" i="1"/>
  <c r="F18" i="1"/>
  <c r="F17" i="1"/>
  <c r="K17" i="1" s="1"/>
  <c r="J16" i="1"/>
  <c r="H16" i="1"/>
  <c r="E16" i="1"/>
  <c r="F16" i="1" s="1"/>
  <c r="K16" i="1" s="1"/>
  <c r="D16" i="1"/>
  <c r="F15" i="1"/>
  <c r="K15" i="1" s="1"/>
  <c r="K14" i="1"/>
  <c r="F14" i="1"/>
  <c r="F13" i="1"/>
  <c r="K13" i="1" s="1"/>
  <c r="J12" i="1"/>
  <c r="H12" i="1"/>
  <c r="E12" i="1"/>
  <c r="F12" i="1" s="1"/>
  <c r="K12" i="1" s="1"/>
  <c r="D12" i="1"/>
  <c r="F11" i="1"/>
  <c r="K11" i="1" s="1"/>
  <c r="J10" i="1"/>
  <c r="H10" i="1"/>
  <c r="H39" i="1" s="1"/>
  <c r="E10" i="1"/>
  <c r="E39" i="1" s="1"/>
  <c r="D10" i="1"/>
  <c r="D39" i="1" l="1"/>
  <c r="F10" i="1"/>
  <c r="K10" i="1" l="1"/>
  <c r="K39" i="1" s="1"/>
  <c r="F39" i="1"/>
</calcChain>
</file>

<file path=xl/sharedStrings.xml><?xml version="1.0" encoding="utf-8"?>
<sst xmlns="http://schemas.openxmlformats.org/spreadsheetml/2006/main" count="51" uniqueCount="51">
  <si>
    <t>Clasificación por Objeto del Gasto (Capítulo y Concepto)</t>
  </si>
  <si>
    <t>Del 1 de enero al 31 de marzode 2015</t>
  </si>
  <si>
    <t>Ente Público:</t>
  </si>
  <si>
    <t>UNIVERSIDAD TECNOLÓGICA DEL NORTE DE GUANAJUATO</t>
  </si>
  <si>
    <t>Concepto</t>
  </si>
  <si>
    <t>Egresos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</si>
  <si>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</si>
  <si>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</si>
  <si>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</si>
  <si>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</si>
  <si>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</si>
  <si>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</si>
  <si>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</si>
  <si>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</si>
  <si>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</si>
  <si>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6 = ( 3 - 4 )</t>
  </si>
  <si>
    <t>Servicios Personales</t>
  </si>
  <si>
    <t>Remuneraciones al Personal de Carácter Transitorio</t>
  </si>
  <si>
    <t>Materiales y Suministros</t>
  </si>
  <si>
    <t>Mat, útiles y equipos menores tecno info</t>
  </si>
  <si>
    <t>Combustibles, Lubricantes y Aditivos</t>
  </si>
  <si>
    <t>Herramientas menores</t>
  </si>
  <si>
    <t>Servicios Generales</t>
  </si>
  <si>
    <t>Arrendamiento de maquinaria</t>
  </si>
  <si>
    <t>Servicios de contabilidad</t>
  </si>
  <si>
    <t>Serv. De diseño, arq, ingeniería y acts relac</t>
  </si>
  <si>
    <t>Serv. Prof., científicos y tecnicos integrales</t>
  </si>
  <si>
    <t>Servicios financieros y bancarios</t>
  </si>
  <si>
    <t>Seguros</t>
  </si>
  <si>
    <t>Servicios Básicos</t>
  </si>
  <si>
    <t>Servicios de Comunicación Social</t>
  </si>
  <si>
    <t>De Transporte y Viáticos</t>
  </si>
  <si>
    <t>Servicios Oficiales</t>
  </si>
  <si>
    <t>Mantenimiento de Inmueble</t>
  </si>
  <si>
    <t>Impuesto sobre nómina</t>
  </si>
  <si>
    <t>Otros Servicios Generales</t>
  </si>
  <si>
    <t>Transferencias, Asignaciones, Subsidios y Otras Ayudas</t>
  </si>
  <si>
    <t>Subsidios y Subvenciones</t>
  </si>
  <si>
    <t>Bienes Muebles, Inmuebles e Intangibles</t>
  </si>
  <si>
    <t>Equipo de Cómputo y Tecnología de la Informac</t>
  </si>
  <si>
    <t>Cámaras Fotográficas y de Video</t>
  </si>
  <si>
    <t>Vehículos y equipos de transporte</t>
  </si>
  <si>
    <t>Maquinaria, Otros Equipos de Transporte</t>
  </si>
  <si>
    <t>Inversiones Financieras y Otras Provisiones</t>
  </si>
  <si>
    <t>Provisiones para Contingencias y Otras Erogaciones</t>
  </si>
  <si>
    <t>Total del Gasto</t>
  </si>
  <si>
    <t>Bajo protesta de decir verdad declaramos que los Estados Financieros y sus Notas son razonablemente correctos y responsabilidad del emisor</t>
  </si>
  <si>
    <t>FERNANDO GUTIÉRREZ GODINEZ</t>
  </si>
  <si>
    <t>LOTH MARIANO PÉREZ CAMACHO</t>
  </si>
  <si>
    <t>RECTOR</t>
  </si>
  <si>
    <t>DIRECTOR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</si>
</sst>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rgb="FF000000"/>
      <name val="Arial"/>
      <family val="2"/>
    </font>
    <font>
      <sz val="8"/>
      <color theme="1"/>
      <name val="Arial"/>
      <family val="2"/>
    </font>
    <font>
      <sz val="9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3" fillId="2" borderId="0" xfId="0" applyFont="1" applyFill="1"/>
    <xf numFmtId="0" fontId="4" fillId="3" borderId="0" xfId="0" applyFont="1" applyFill="1" applyBorder="1" applyAlignment="1">
      <alignment horizontal="center"/>
    </xf>
    <xf numFmtId="0" fontId="3" fillId="0" borderId="0" xfId="0" applyFont="1"/>
    <xf numFmtId="0" fontId="4" fillId="2" borderId="0" xfId="0" applyFont="1" applyFill="1" applyBorder="1" applyAlignment="1">
      <alignment horizontal="right"/>
    </xf>
    <xf numFmtId="0" fontId="3" fillId="2" borderId="1" xfId="0" applyFont="1" applyFill="1" applyBorder="1"/>
    <xf numFmtId="0" fontId="4" fillId="2" borderId="1" xfId="0" applyFont="1" applyFill="1" applyBorder="1" applyAlignment="1"/>
    <xf numFmtId="0" fontId="4" fillId="2" borderId="1" xfId="0" applyNumberFormat="1" applyFont="1" applyFill="1" applyBorder="1" applyAlignment="1" applyProtection="1">
      <protection locked="0"/>
    </xf>
    <xf numFmtId="0" fontId="4" fillId="3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 wrapText="1"/>
    </xf>
    <xf numFmtId="43" fontId="6" fillId="2" borderId="4" xfId="1" applyFont="1" applyFill="1" applyBorder="1" applyAlignment="1">
      <alignment horizontal="right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vertical="center" wrapText="1"/>
    </xf>
    <xf numFmtId="4" fontId="0" fillId="0" borderId="4" xfId="0" applyNumberFormat="1" applyBorder="1"/>
    <xf numFmtId="4" fontId="0" fillId="0" borderId="0" xfId="0" applyNumberFormat="1"/>
    <xf numFmtId="43" fontId="3" fillId="2" borderId="4" xfId="1" applyFont="1" applyFill="1" applyBorder="1" applyAlignment="1">
      <alignment horizontal="right" vertical="center" wrapText="1"/>
    </xf>
    <xf numFmtId="0" fontId="7" fillId="2" borderId="0" xfId="0" applyFont="1" applyFill="1" applyBorder="1" applyAlignment="1">
      <alignment vertical="center" wrapText="1"/>
    </xf>
    <xf numFmtId="4" fontId="0" fillId="0" borderId="5" xfId="0" applyNumberFormat="1" applyBorder="1"/>
    <xf numFmtId="4" fontId="0" fillId="2" borderId="0" xfId="0" applyNumberFormat="1" applyFill="1"/>
    <xf numFmtId="43" fontId="3" fillId="2" borderId="5" xfId="1" applyFont="1" applyFill="1" applyBorder="1" applyAlignment="1">
      <alignment horizontal="right" vertical="center" wrapText="1"/>
    </xf>
    <xf numFmtId="43" fontId="3" fillId="2" borderId="4" xfId="1" applyFont="1" applyFill="1" applyBorder="1" applyAlignment="1">
      <alignment horizontal="right" wrapText="1"/>
    </xf>
    <xf numFmtId="43" fontId="6" fillId="2" borderId="5" xfId="1" applyFont="1" applyFill="1" applyBorder="1" applyAlignment="1">
      <alignment horizontal="right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0" fillId="0" borderId="4" xfId="0" applyBorder="1"/>
    <xf numFmtId="0" fontId="6" fillId="2" borderId="0" xfId="0" applyFont="1" applyFill="1"/>
    <xf numFmtId="4" fontId="2" fillId="0" borderId="4" xfId="0" applyNumberFormat="1" applyFont="1" applyBorder="1"/>
    <xf numFmtId="4" fontId="2" fillId="0" borderId="0" xfId="0" applyNumberFormat="1" applyFont="1"/>
    <xf numFmtId="0" fontId="6" fillId="0" borderId="0" xfId="0" applyFont="1"/>
    <xf numFmtId="0" fontId="6" fillId="2" borderId="6" xfId="0" applyFont="1" applyFill="1" applyBorder="1" applyAlignment="1">
      <alignment horizontal="justify" vertical="center" wrapText="1"/>
    </xf>
    <xf numFmtId="0" fontId="7" fillId="2" borderId="7" xfId="0" applyFont="1" applyFill="1" applyBorder="1" applyAlignment="1">
      <alignment vertical="center" wrapText="1"/>
    </xf>
    <xf numFmtId="0" fontId="3" fillId="0" borderId="8" xfId="0" applyFont="1" applyBorder="1"/>
    <xf numFmtId="0" fontId="6" fillId="2" borderId="9" xfId="0" applyFont="1" applyFill="1" applyBorder="1" applyAlignment="1">
      <alignment horizontal="justify" vertical="center" wrapText="1"/>
    </xf>
    <xf numFmtId="43" fontId="6" fillId="2" borderId="2" xfId="1" applyFont="1" applyFill="1" applyBorder="1" applyAlignment="1">
      <alignment vertical="center" wrapText="1"/>
    </xf>
    <xf numFmtId="0" fontId="8" fillId="2" borderId="0" xfId="0" applyFont="1" applyFill="1"/>
    <xf numFmtId="0" fontId="9" fillId="0" borderId="0" xfId="0" applyFont="1" applyAlignment="1">
      <alignment horizontal="center"/>
    </xf>
    <xf numFmtId="0" fontId="3" fillId="0" borderId="1" xfId="0" applyFont="1" applyBorder="1"/>
    <xf numFmtId="0" fontId="3" fillId="0" borderId="0" xfId="0" applyFont="1" applyBorder="1"/>
    <xf numFmtId="0" fontId="3" fillId="0" borderId="0" xfId="0" applyFont="1" applyAlignment="1">
      <alignment horizontal="center"/>
    </xf>
    <xf numFmtId="0" fontId="3" fillId="0" borderId="0" xfId="0" applyFont="1" applyBorder="1" applyAlignment="1"/>
    <xf numFmtId="0" fontId="3" fillId="0" borderId="10" xfId="0" applyFont="1" applyBorder="1" applyAlignment="1">
      <alignment horizontal="center"/>
    </xf>
    <xf numFmtId="0" fontId="3" fillId="0" borderId="0" xfId="0" applyFont="1" applyAlignment="1"/>
    <xf numFmtId="0" fontId="3" fillId="0" borderId="0" xfId="0" applyFont="1" applyAlignment="1">
      <alignment horizontal="center"/>
    </xf>
    <xf numFmtId="0" fontId="7" fillId="2" borderId="0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171450</xdr:colOff>
      <xdr:row>0</xdr:row>
      <xdr:rowOff>0</xdr:rowOff>
    </xdr:from>
    <xdr:to>
      <xdr:col>2</xdr:col>
      <xdr:colOff>1438275</xdr:colOff>
      <xdr:row>3</xdr:row>
      <xdr:rowOff>0</xdr:rowOff>
    </xdr:to>
    <xdr:sp macro="" textlink="">
      <xdr:nvSpPr>
        <xdr:cNvPr id="2" name="1 Rectángulo"/>
        <xdr:cNvSpPr/>
      </xdr:nvSpPr>
      <xdr:spPr>
        <a:xfrm>
          <a:off x="1885950" y="0"/>
          <a:ext cx="1571625" cy="514350"/>
        </a:xfrm>
        <a:prstGeom prst="rect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1100"/>
            <a:t>Logotipo</a:t>
          </a:r>
        </a:p>
      </xdr:txBody>
    </xdr:sp>
    <xdr:clientData/>
  </xdr:twoCellAnchor>
  <xdr:twoCellAnchor editAs="oneCell">
    <xdr:from>
      <xdr:col>1</xdr:col>
      <xdr:colOff>19050</xdr:colOff>
      <xdr:row>0</xdr:row>
      <xdr:rowOff>0</xdr:rowOff>
    </xdr:from>
    <xdr:to>
      <xdr:col>2</xdr:col>
      <xdr:colOff>1797852</xdr:colOff>
      <xdr:row>2</xdr:row>
      <xdr:rowOff>178593</xdr:rowOff>
    </xdr:to>
    <xdr:pic>
      <xdr:nvPicPr>
        <xdr:cNvPr id="3" name="2 Imagen" descr="C:\Users\pvillegas\AppData\Local\Microsoft\Windows\Temporary Internet Files\Content.Word\Hoja membretada institucional UTNG 2013-01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3550" y="0"/>
          <a:ext cx="2083602" cy="559593"/>
        </a:xfrm>
        <a:prstGeom prst="rect">
          <a:avLst/>
        </a:prstGeom>
        <a:solidFill>
          <a:schemeClr val="bg1">
            <a:lumMod val="85000"/>
            <a:alpha val="44000"/>
          </a:schemeClr>
        </a:solidFill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NFORMES%20POR%20A&#209;O/INFORMES%202015/ESTADOS%20FINANCIEROS%202015/ESTADOS%20FINANCIEROS%20DE%20MARZO%20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T_ESF_ECSF"/>
      <sheetName val="EAI"/>
      <sheetName val="CAdmon"/>
      <sheetName val="CTG"/>
      <sheetName val="COG"/>
      <sheetName val="CFG"/>
      <sheetName val="EN"/>
      <sheetName val="ID"/>
      <sheetName val="IPF"/>
      <sheetName val="CPro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2"/>
  <sheetViews>
    <sheetView tabSelected="1" workbookViewId="0">
      <selection sqref="A1:XFD1048576"/>
    </sheetView>
  </sheetViews>
  <sheetFormatPr baseColWidth="10" defaultRowHeight="12" x14ac:dyDescent="0.2"/>
  <cols>
    <col min="1" max="1" width="25.7109375" style="1" customWidth="1"/>
    <col min="2" max="2" width="4.5703125" style="3" customWidth="1"/>
    <col min="3" max="3" width="57.28515625" style="3" customWidth="1"/>
    <col min="4" max="4" width="13.140625" style="3" bestFit="1" customWidth="1"/>
    <col min="5" max="5" width="13.5703125" style="3" customWidth="1"/>
    <col min="6" max="6" width="13.140625" style="3" bestFit="1" customWidth="1"/>
    <col min="7" max="7" width="13.140625" style="3" customWidth="1"/>
    <col min="8" max="8" width="13.85546875" style="3" customWidth="1"/>
    <col min="9" max="9" width="12.7109375" style="3" customWidth="1"/>
    <col min="10" max="10" width="13.140625" style="3" bestFit="1" customWidth="1"/>
    <col min="11" max="11" width="13.28515625" style="3" bestFit="1" customWidth="1"/>
    <col min="12" max="12" width="3.7109375" style="1" customWidth="1"/>
    <col min="13" max="16384" width="11.42578125" style="3"/>
  </cols>
  <sheetData>
    <row r="1" spans="2:11" x14ac:dyDescent="0.2">
      <c r="B1" s="2"/>
      <c r="C1" s="2"/>
      <c r="D1" s="2"/>
      <c r="E1" s="2"/>
      <c r="F1" s="2"/>
      <c r="G1" s="2"/>
      <c r="H1" s="2"/>
      <c r="I1" s="2"/>
      <c r="J1" s="2"/>
      <c r="K1" s="2"/>
    </row>
    <row r="2" spans="2:11" x14ac:dyDescent="0.2">
      <c r="B2" s="2" t="s">
        <v>0</v>
      </c>
      <c r="C2" s="2"/>
      <c r="D2" s="2"/>
      <c r="E2" s="2"/>
      <c r="F2" s="2"/>
      <c r="G2" s="2"/>
      <c r="H2" s="2"/>
      <c r="I2" s="2"/>
      <c r="J2" s="2"/>
      <c r="K2" s="2"/>
    </row>
    <row r="3" spans="2:11" ht="16.5" customHeight="1" x14ac:dyDescent="0.2">
      <c r="B3" s="2" t="s">
        <v>1</v>
      </c>
      <c r="C3" s="2"/>
      <c r="D3" s="2"/>
      <c r="E3" s="2"/>
      <c r="F3" s="2"/>
      <c r="G3" s="2"/>
      <c r="H3" s="2"/>
      <c r="I3" s="2"/>
      <c r="J3" s="2"/>
      <c r="K3" s="2"/>
    </row>
    <row r="4" spans="2:11" s="1" customFormat="1" ht="6.75" customHeight="1" x14ac:dyDescent="0.2"/>
    <row r="5" spans="2:11" s="1" customFormat="1" ht="18" customHeight="1" x14ac:dyDescent="0.2">
      <c r="C5" s="4" t="s">
        <v>2</v>
      </c>
      <c r="D5" s="5" t="s">
        <v>3</v>
      </c>
      <c r="E5" s="6"/>
      <c r="F5" s="7"/>
      <c r="G5" s="7"/>
      <c r="H5" s="5"/>
      <c r="I5" s="5"/>
      <c r="J5" s="5"/>
    </row>
    <row r="6" spans="2:11" s="1" customFormat="1" ht="6.75" customHeight="1" x14ac:dyDescent="0.2"/>
    <row r="7" spans="2:11" x14ac:dyDescent="0.2">
      <c r="B7" s="8" t="s">
        <v>4</v>
      </c>
      <c r="C7" s="8"/>
      <c r="D7" s="9" t="s">
        <v>5</v>
      </c>
      <c r="E7" s="9"/>
      <c r="F7" s="9"/>
      <c r="G7" s="9"/>
      <c r="H7" s="9"/>
      <c r="I7" s="9"/>
      <c r="J7" s="9"/>
      <c r="K7" s="9" t="s">
        <v>6</v>
      </c>
    </row>
    <row r="8" spans="2:11" ht="24" x14ac:dyDescent="0.2">
      <c r="B8" s="8"/>
      <c r="C8" s="8"/>
      <c r="D8" s="10" t="s">
        <v>7</v>
      </c>
      <c r="E8" s="10" t="s">
        <v>8</v>
      </c>
      <c r="F8" s="10" t="s">
        <v>9</v>
      </c>
      <c r="G8" s="10" t="s">
        <v>10</v>
      </c>
      <c r="H8" s="10" t="s">
        <v>11</v>
      </c>
      <c r="I8" s="10" t="s">
        <v>12</v>
      </c>
      <c r="J8" s="10" t="s">
        <v>13</v>
      </c>
      <c r="K8" s="9"/>
    </row>
    <row r="9" spans="2:11" ht="11.25" customHeight="1" x14ac:dyDescent="0.2">
      <c r="B9" s="8"/>
      <c r="C9" s="8"/>
      <c r="D9" s="10">
        <v>1</v>
      </c>
      <c r="E9" s="10">
        <v>2</v>
      </c>
      <c r="F9" s="10" t="s">
        <v>14</v>
      </c>
      <c r="G9" s="10">
        <v>4</v>
      </c>
      <c r="H9" s="10">
        <v>5</v>
      </c>
      <c r="I9" s="10">
        <v>6</v>
      </c>
      <c r="J9" s="10">
        <v>7</v>
      </c>
      <c r="K9" s="10" t="s">
        <v>15</v>
      </c>
    </row>
    <row r="10" spans="2:11" x14ac:dyDescent="0.2">
      <c r="B10" s="11" t="s">
        <v>16</v>
      </c>
      <c r="C10" s="12"/>
      <c r="D10" s="13">
        <f>SUM(D11:D11)</f>
        <v>34604720.479999997</v>
      </c>
      <c r="E10" s="13">
        <f>SUM(E11:E11)</f>
        <v>7303748.4699999997</v>
      </c>
      <c r="F10" s="13">
        <f>+D10+E10</f>
        <v>41908468.949999996</v>
      </c>
      <c r="G10" s="13"/>
      <c r="H10" s="13">
        <f>SUM(H11:H11)</f>
        <v>15953971.140000001</v>
      </c>
      <c r="I10" s="13"/>
      <c r="J10" s="13">
        <f>SUM(J11:J11)</f>
        <v>15953971.140000001</v>
      </c>
      <c r="K10" s="13">
        <f>+F10-H10</f>
        <v>25954497.809999995</v>
      </c>
    </row>
    <row r="11" spans="2:11" ht="15" x14ac:dyDescent="0.25">
      <c r="B11" s="14"/>
      <c r="C11" s="15" t="s">
        <v>17</v>
      </c>
      <c r="D11" s="16">
        <v>34604720.479999997</v>
      </c>
      <c r="E11" s="17">
        <v>7303748.4699999997</v>
      </c>
      <c r="F11" s="18">
        <f t="shared" ref="F11:F38" si="0">+D11+E11</f>
        <v>41908468.949999996</v>
      </c>
      <c r="G11" s="16"/>
      <c r="H11" s="16">
        <v>15953971.140000001</v>
      </c>
      <c r="I11" s="16"/>
      <c r="J11" s="17">
        <v>15953971.140000001</v>
      </c>
      <c r="K11" s="13">
        <f t="shared" ref="K11:K38" si="1">+F11-H11</f>
        <v>25954497.809999995</v>
      </c>
    </row>
    <row r="12" spans="2:11" x14ac:dyDescent="0.2">
      <c r="B12" s="11" t="s">
        <v>18</v>
      </c>
      <c r="C12" s="12"/>
      <c r="D12" s="13">
        <f>SUM(D13:D15)</f>
        <v>2838859.7600000002</v>
      </c>
      <c r="E12" s="13">
        <f>SUM(E13:E15)</f>
        <v>1283190.1400000001</v>
      </c>
      <c r="F12" s="13">
        <f t="shared" si="0"/>
        <v>4122049.9000000004</v>
      </c>
      <c r="G12" s="13"/>
      <c r="H12" s="13">
        <f>SUM(H13:H15)</f>
        <v>471853.12</v>
      </c>
      <c r="I12" s="13"/>
      <c r="J12" s="13">
        <f>SUM(J13:J15)</f>
        <v>471853.12</v>
      </c>
      <c r="K12" s="13">
        <f t="shared" si="1"/>
        <v>3650196.7800000003</v>
      </c>
    </row>
    <row r="13" spans="2:11" x14ac:dyDescent="0.2">
      <c r="B13" s="14"/>
      <c r="C13" s="19" t="s">
        <v>19</v>
      </c>
      <c r="D13" s="18">
        <v>2260018.2400000002</v>
      </c>
      <c r="E13" s="18">
        <v>937015.06</v>
      </c>
      <c r="F13" s="18">
        <f t="shared" si="0"/>
        <v>3197033.3000000003</v>
      </c>
      <c r="G13" s="18"/>
      <c r="H13" s="18">
        <v>266374.84999999998</v>
      </c>
      <c r="I13" s="18"/>
      <c r="J13" s="18">
        <v>266374.84999999998</v>
      </c>
      <c r="K13" s="13">
        <f t="shared" si="1"/>
        <v>2930658.45</v>
      </c>
    </row>
    <row r="14" spans="2:11" ht="15" x14ac:dyDescent="0.25">
      <c r="B14" s="14"/>
      <c r="C14" s="15" t="s">
        <v>20</v>
      </c>
      <c r="D14" s="20">
        <v>330409.68</v>
      </c>
      <c r="E14" s="17">
        <v>281783.03000000003</v>
      </c>
      <c r="F14" s="18">
        <f t="shared" si="0"/>
        <v>612192.71</v>
      </c>
      <c r="G14" s="18"/>
      <c r="H14" s="17">
        <v>197000.5</v>
      </c>
      <c r="I14" s="18"/>
      <c r="J14" s="17">
        <v>197000.5</v>
      </c>
      <c r="K14" s="13">
        <f t="shared" si="1"/>
        <v>415192.20999999996</v>
      </c>
    </row>
    <row r="15" spans="2:11" ht="15" x14ac:dyDescent="0.25">
      <c r="B15" s="14"/>
      <c r="C15" s="15" t="s">
        <v>21</v>
      </c>
      <c r="D15" s="20">
        <v>248431.84</v>
      </c>
      <c r="E15" s="17">
        <v>64392.05</v>
      </c>
      <c r="F15" s="18">
        <f t="shared" si="0"/>
        <v>312823.89</v>
      </c>
      <c r="G15" s="18"/>
      <c r="H15" s="17">
        <v>8477.77</v>
      </c>
      <c r="I15" s="18"/>
      <c r="J15" s="17">
        <v>8477.77</v>
      </c>
      <c r="K15" s="13">
        <f t="shared" si="1"/>
        <v>304346.12</v>
      </c>
    </row>
    <row r="16" spans="2:11" x14ac:dyDescent="0.2">
      <c r="B16" s="11" t="s">
        <v>22</v>
      </c>
      <c r="C16" s="12"/>
      <c r="D16" s="13">
        <f>SUM(D17:D29)</f>
        <v>10936343.719999999</v>
      </c>
      <c r="E16" s="13">
        <f>SUM(E17:E29)</f>
        <v>4173626.96</v>
      </c>
      <c r="F16" s="13">
        <f t="shared" si="0"/>
        <v>15109970.68</v>
      </c>
      <c r="G16" s="13"/>
      <c r="H16" s="13">
        <f>SUM(H17:H29)</f>
        <v>2236102.65</v>
      </c>
      <c r="I16" s="13"/>
      <c r="J16" s="13">
        <f>SUM(J17:J29)</f>
        <v>2236102.65</v>
      </c>
      <c r="K16" s="13">
        <f t="shared" si="1"/>
        <v>12873868.029999999</v>
      </c>
    </row>
    <row r="17" spans="2:11" ht="15" x14ac:dyDescent="0.25">
      <c r="B17" s="14"/>
      <c r="C17" s="15" t="s">
        <v>23</v>
      </c>
      <c r="D17" s="16">
        <v>242411.65</v>
      </c>
      <c r="E17" s="21">
        <v>72235.289999999994</v>
      </c>
      <c r="F17" s="18">
        <f t="shared" si="0"/>
        <v>314646.94</v>
      </c>
      <c r="G17" s="18"/>
      <c r="H17" s="18">
        <v>0</v>
      </c>
      <c r="I17" s="18">
        <v>0</v>
      </c>
      <c r="J17" s="18">
        <v>0</v>
      </c>
      <c r="K17" s="13">
        <f t="shared" si="1"/>
        <v>314646.94</v>
      </c>
    </row>
    <row r="18" spans="2:11" x14ac:dyDescent="0.2">
      <c r="B18" s="14"/>
      <c r="C18" s="15" t="s">
        <v>24</v>
      </c>
      <c r="D18" s="22">
        <v>0</v>
      </c>
      <c r="E18" s="18">
        <v>0</v>
      </c>
      <c r="F18" s="18">
        <f t="shared" si="0"/>
        <v>0</v>
      </c>
      <c r="G18" s="18"/>
      <c r="H18" s="18"/>
      <c r="I18" s="18"/>
      <c r="J18" s="18">
        <v>0</v>
      </c>
      <c r="K18" s="13">
        <f t="shared" si="1"/>
        <v>0</v>
      </c>
    </row>
    <row r="19" spans="2:11" x14ac:dyDescent="0.2">
      <c r="B19" s="14"/>
      <c r="C19" s="15" t="s">
        <v>25</v>
      </c>
      <c r="D19" s="22">
        <v>0</v>
      </c>
      <c r="E19" s="18">
        <v>0</v>
      </c>
      <c r="F19" s="18">
        <f t="shared" si="0"/>
        <v>0</v>
      </c>
      <c r="G19" s="18"/>
      <c r="H19" s="18"/>
      <c r="I19" s="18"/>
      <c r="J19" s="18">
        <v>0</v>
      </c>
      <c r="K19" s="13">
        <f t="shared" si="1"/>
        <v>0</v>
      </c>
    </row>
    <row r="20" spans="2:11" ht="15" x14ac:dyDescent="0.25">
      <c r="B20" s="14"/>
      <c r="C20" s="15" t="s">
        <v>26</v>
      </c>
      <c r="D20" s="16">
        <v>3158938.27</v>
      </c>
      <c r="E20" s="21">
        <v>622415.84</v>
      </c>
      <c r="F20" s="18">
        <f t="shared" si="0"/>
        <v>3781354.11</v>
      </c>
      <c r="G20" s="18"/>
      <c r="H20" s="17">
        <v>431493.48</v>
      </c>
      <c r="I20" s="18"/>
      <c r="J20" s="17">
        <v>431493.48</v>
      </c>
      <c r="K20" s="13">
        <f t="shared" si="1"/>
        <v>3349860.63</v>
      </c>
    </row>
    <row r="21" spans="2:11" ht="15" x14ac:dyDescent="0.25">
      <c r="B21" s="14"/>
      <c r="C21" s="15" t="s">
        <v>27</v>
      </c>
      <c r="D21" s="16">
        <v>57759.24</v>
      </c>
      <c r="E21" s="21">
        <v>34439.81</v>
      </c>
      <c r="F21" s="18">
        <f t="shared" si="0"/>
        <v>92199.049999999988</v>
      </c>
      <c r="G21" s="18"/>
      <c r="H21" s="17">
        <v>16392.13</v>
      </c>
      <c r="I21" s="18"/>
      <c r="J21" s="17">
        <v>16392.13</v>
      </c>
      <c r="K21" s="13">
        <f t="shared" si="1"/>
        <v>75806.919999999984</v>
      </c>
    </row>
    <row r="22" spans="2:11" x14ac:dyDescent="0.2">
      <c r="B22" s="14"/>
      <c r="C22" s="15" t="s">
        <v>28</v>
      </c>
      <c r="D22" s="18">
        <v>90827.1</v>
      </c>
      <c r="E22" s="22">
        <v>202867.45</v>
      </c>
      <c r="F22" s="18">
        <f t="shared" si="0"/>
        <v>293694.55000000005</v>
      </c>
      <c r="G22" s="18"/>
      <c r="H22" s="18"/>
      <c r="I22" s="18"/>
      <c r="J22" s="18">
        <v>0</v>
      </c>
      <c r="K22" s="13">
        <f t="shared" si="1"/>
        <v>293694.55000000005</v>
      </c>
    </row>
    <row r="23" spans="2:11" ht="15" x14ac:dyDescent="0.25">
      <c r="B23" s="14"/>
      <c r="C23" s="15" t="s">
        <v>29</v>
      </c>
      <c r="D23" s="16">
        <v>2064159.92</v>
      </c>
      <c r="E23" s="21">
        <v>984072.13</v>
      </c>
      <c r="F23" s="23">
        <f t="shared" si="0"/>
        <v>3048232.05</v>
      </c>
      <c r="G23" s="18"/>
      <c r="H23" s="17">
        <v>768204.87</v>
      </c>
      <c r="I23" s="18"/>
      <c r="J23" s="17">
        <v>768204.87</v>
      </c>
      <c r="K23" s="13">
        <f t="shared" si="1"/>
        <v>2280027.1799999997</v>
      </c>
    </row>
    <row r="24" spans="2:11" ht="15" x14ac:dyDescent="0.25">
      <c r="B24" s="14"/>
      <c r="C24" s="15" t="s">
        <v>30</v>
      </c>
      <c r="D24" s="16">
        <v>174105.84</v>
      </c>
      <c r="E24" s="21">
        <v>107836.18</v>
      </c>
      <c r="F24" s="23">
        <f t="shared" si="0"/>
        <v>281942.02</v>
      </c>
      <c r="G24" s="18"/>
      <c r="H24" s="18">
        <v>0</v>
      </c>
      <c r="I24" s="18"/>
      <c r="J24" s="18">
        <v>0</v>
      </c>
      <c r="K24" s="13">
        <f t="shared" si="1"/>
        <v>281942.02</v>
      </c>
    </row>
    <row r="25" spans="2:11" ht="15" x14ac:dyDescent="0.25">
      <c r="B25" s="14"/>
      <c r="C25" s="15" t="s">
        <v>31</v>
      </c>
      <c r="D25" s="16">
        <v>517178.99</v>
      </c>
      <c r="E25" s="21">
        <v>130861.94</v>
      </c>
      <c r="F25" s="23">
        <f t="shared" si="0"/>
        <v>648040.92999999993</v>
      </c>
      <c r="G25" s="18"/>
      <c r="H25" s="17">
        <v>177649.9</v>
      </c>
      <c r="I25" s="18"/>
      <c r="J25" s="17">
        <v>177649.9</v>
      </c>
      <c r="K25" s="13">
        <f t="shared" si="1"/>
        <v>470391.02999999991</v>
      </c>
    </row>
    <row r="26" spans="2:11" ht="15" x14ac:dyDescent="0.25">
      <c r="B26" s="14"/>
      <c r="C26" s="15" t="s">
        <v>32</v>
      </c>
      <c r="D26" s="16">
        <v>1102518.8899999999</v>
      </c>
      <c r="E26" s="21">
        <v>44115.18</v>
      </c>
      <c r="F26" s="18">
        <f t="shared" si="0"/>
        <v>1146634.0699999998</v>
      </c>
      <c r="G26" s="18"/>
      <c r="H26" s="17">
        <v>69577.55</v>
      </c>
      <c r="I26" s="18"/>
      <c r="J26" s="17">
        <v>69577.55</v>
      </c>
      <c r="K26" s="13">
        <f t="shared" si="1"/>
        <v>1077056.5199999998</v>
      </c>
    </row>
    <row r="27" spans="2:11" ht="15" x14ac:dyDescent="0.25">
      <c r="B27" s="14"/>
      <c r="C27" s="15" t="s">
        <v>33</v>
      </c>
      <c r="D27" s="16">
        <v>2020489.51</v>
      </c>
      <c r="E27" s="21">
        <v>675822.41</v>
      </c>
      <c r="F27" s="18">
        <f t="shared" si="0"/>
        <v>2696311.92</v>
      </c>
      <c r="G27" s="18"/>
      <c r="H27" s="17">
        <v>465752.11</v>
      </c>
      <c r="I27" s="18"/>
      <c r="J27" s="17">
        <v>465752.11</v>
      </c>
      <c r="K27" s="13">
        <f t="shared" si="1"/>
        <v>2230559.81</v>
      </c>
    </row>
    <row r="28" spans="2:11" x14ac:dyDescent="0.2">
      <c r="B28" s="14"/>
      <c r="C28" s="19" t="s">
        <v>34</v>
      </c>
      <c r="D28" s="18">
        <v>107030.69</v>
      </c>
      <c r="E28" s="22">
        <v>226746.32</v>
      </c>
      <c r="F28" s="18">
        <f t="shared" si="0"/>
        <v>333777.01</v>
      </c>
      <c r="G28" s="18"/>
      <c r="H28" s="18">
        <v>262265.67</v>
      </c>
      <c r="I28" s="18"/>
      <c r="J28" s="18">
        <v>262265.67</v>
      </c>
      <c r="K28" s="13">
        <f t="shared" si="1"/>
        <v>71511.340000000026</v>
      </c>
    </row>
    <row r="29" spans="2:11" x14ac:dyDescent="0.2">
      <c r="B29" s="14"/>
      <c r="C29" s="19" t="s">
        <v>35</v>
      </c>
      <c r="D29" s="18">
        <v>1400923.62</v>
      </c>
      <c r="E29" s="22">
        <v>1072214.4099999999</v>
      </c>
      <c r="F29" s="18">
        <f t="shared" si="0"/>
        <v>2473138.0300000003</v>
      </c>
      <c r="G29" s="18"/>
      <c r="H29" s="18">
        <v>44766.94</v>
      </c>
      <c r="I29" s="18"/>
      <c r="J29" s="18">
        <v>44766.94</v>
      </c>
      <c r="K29" s="13">
        <f t="shared" si="1"/>
        <v>2428371.0900000003</v>
      </c>
    </row>
    <row r="30" spans="2:11" x14ac:dyDescent="0.2">
      <c r="B30" s="11" t="s">
        <v>36</v>
      </c>
      <c r="C30" s="12"/>
      <c r="D30" s="13">
        <f>SUM(D31:D31)</f>
        <v>1214000</v>
      </c>
      <c r="E30" s="24">
        <f>SUM(E31:E31)</f>
        <v>0</v>
      </c>
      <c r="F30" s="13">
        <f t="shared" si="0"/>
        <v>1214000</v>
      </c>
      <c r="G30" s="13"/>
      <c r="H30" s="13">
        <f>SUM(H31:H31)</f>
        <v>31200</v>
      </c>
      <c r="I30" s="13"/>
      <c r="J30" s="13">
        <f>SUM(J31:J31)</f>
        <v>31200</v>
      </c>
      <c r="K30" s="13">
        <f t="shared" si="1"/>
        <v>1182800</v>
      </c>
    </row>
    <row r="31" spans="2:11" ht="15" x14ac:dyDescent="0.25">
      <c r="B31" s="14"/>
      <c r="C31" s="15" t="s">
        <v>37</v>
      </c>
      <c r="D31" s="16">
        <v>1214000</v>
      </c>
      <c r="E31">
        <v>0</v>
      </c>
      <c r="F31" s="18">
        <f t="shared" si="0"/>
        <v>1214000</v>
      </c>
      <c r="G31" s="18"/>
      <c r="H31" s="17">
        <v>31200</v>
      </c>
      <c r="I31" s="18"/>
      <c r="J31" s="17">
        <v>31200</v>
      </c>
      <c r="K31" s="13">
        <f t="shared" si="1"/>
        <v>1182800</v>
      </c>
    </row>
    <row r="32" spans="2:11" x14ac:dyDescent="0.2">
      <c r="B32" s="11" t="s">
        <v>38</v>
      </c>
      <c r="C32" s="25"/>
      <c r="D32" s="13">
        <f>SUM(D33:D36)</f>
        <v>512250</v>
      </c>
      <c r="E32" s="24">
        <f>SUM(E33:E36)</f>
        <v>594224.82000000007</v>
      </c>
      <c r="F32" s="13">
        <f t="shared" si="0"/>
        <v>1106474.82</v>
      </c>
      <c r="G32" s="13"/>
      <c r="H32" s="13">
        <f>SUM(H33:H36)</f>
        <v>193711.4</v>
      </c>
      <c r="I32" s="13"/>
      <c r="J32" s="13">
        <f>SUM(J33:J36)</f>
        <v>193711.4</v>
      </c>
      <c r="K32" s="13">
        <f t="shared" si="1"/>
        <v>912763.42</v>
      </c>
    </row>
    <row r="33" spans="1:12" ht="15" x14ac:dyDescent="0.25">
      <c r="B33" s="14"/>
      <c r="C33" s="15" t="s">
        <v>39</v>
      </c>
      <c r="D33" s="16">
        <v>379250</v>
      </c>
      <c r="E33" s="17">
        <v>140513.42000000001</v>
      </c>
      <c r="F33" s="18">
        <f t="shared" si="0"/>
        <v>519763.42000000004</v>
      </c>
      <c r="G33" s="18"/>
      <c r="H33" s="18">
        <v>0</v>
      </c>
      <c r="I33" s="18"/>
      <c r="J33" s="18">
        <v>0</v>
      </c>
      <c r="K33" s="13">
        <f t="shared" si="1"/>
        <v>519763.42000000004</v>
      </c>
    </row>
    <row r="34" spans="1:12" ht="15" x14ac:dyDescent="0.25">
      <c r="B34" s="14"/>
      <c r="C34" s="15" t="s">
        <v>40</v>
      </c>
      <c r="D34" s="26">
        <v>0</v>
      </c>
      <c r="E34" s="17">
        <v>3236.4</v>
      </c>
      <c r="F34" s="18">
        <f t="shared" si="0"/>
        <v>3236.4</v>
      </c>
      <c r="G34" s="18"/>
      <c r="H34" s="17">
        <v>3236.4</v>
      </c>
      <c r="I34" s="18"/>
      <c r="J34" s="17">
        <v>3236.4</v>
      </c>
      <c r="K34" s="13">
        <f t="shared" si="1"/>
        <v>0</v>
      </c>
    </row>
    <row r="35" spans="1:12" ht="15" x14ac:dyDescent="0.25">
      <c r="B35" s="14"/>
      <c r="C35" s="15" t="s">
        <v>41</v>
      </c>
      <c r="D35" s="26">
        <v>0</v>
      </c>
      <c r="E35" s="17">
        <v>390475</v>
      </c>
      <c r="F35" s="18">
        <f t="shared" si="0"/>
        <v>390475</v>
      </c>
      <c r="G35" s="18"/>
      <c r="H35" s="17">
        <v>190475</v>
      </c>
      <c r="I35" s="18"/>
      <c r="J35" s="17">
        <v>190475</v>
      </c>
      <c r="K35" s="13">
        <f t="shared" si="1"/>
        <v>200000</v>
      </c>
    </row>
    <row r="36" spans="1:12" ht="15" x14ac:dyDescent="0.25">
      <c r="B36" s="14"/>
      <c r="C36" s="20" t="s">
        <v>42</v>
      </c>
      <c r="D36" s="16">
        <v>133000</v>
      </c>
      <c r="E36" s="17">
        <v>60000</v>
      </c>
      <c r="F36" s="18">
        <f t="shared" si="0"/>
        <v>193000</v>
      </c>
      <c r="G36" s="17"/>
      <c r="H36" s="18">
        <v>0</v>
      </c>
      <c r="I36" s="17"/>
      <c r="J36" s="18">
        <v>0</v>
      </c>
      <c r="K36" s="16">
        <v>133000</v>
      </c>
    </row>
    <row r="37" spans="1:12" s="30" customFormat="1" ht="15" x14ac:dyDescent="0.25">
      <c r="A37" s="27"/>
      <c r="B37" s="11" t="s">
        <v>43</v>
      </c>
      <c r="C37" s="25"/>
      <c r="D37" s="28">
        <f>SUM(D38)</f>
        <v>2442457.7599999998</v>
      </c>
      <c r="E37" s="28">
        <f>SUM(E38)</f>
        <v>0</v>
      </c>
      <c r="F37" s="13">
        <f t="shared" si="0"/>
        <v>2442457.7599999998</v>
      </c>
      <c r="G37" s="29"/>
      <c r="H37" s="13">
        <f>SUM(H38)</f>
        <v>0</v>
      </c>
      <c r="I37" s="29"/>
      <c r="J37" s="13">
        <f>SUM(J38)</f>
        <v>0</v>
      </c>
      <c r="K37" s="28">
        <f t="shared" si="1"/>
        <v>2442457.7599999998</v>
      </c>
      <c r="L37" s="27"/>
    </row>
    <row r="38" spans="1:12" ht="15" x14ac:dyDescent="0.25">
      <c r="B38" s="31"/>
      <c r="C38" s="32" t="s">
        <v>44</v>
      </c>
      <c r="D38" s="16">
        <v>2442457.7599999998</v>
      </c>
      <c r="E38" s="16">
        <v>0</v>
      </c>
      <c r="F38" s="16">
        <f t="shared" si="0"/>
        <v>2442457.7599999998</v>
      </c>
      <c r="G38" s="18"/>
      <c r="H38" s="18">
        <v>0</v>
      </c>
      <c r="I38" s="18"/>
      <c r="J38" s="18">
        <v>0</v>
      </c>
      <c r="K38" s="18">
        <f t="shared" si="1"/>
        <v>2442457.7599999998</v>
      </c>
    </row>
    <row r="39" spans="1:12" x14ac:dyDescent="0.2">
      <c r="B39" s="33"/>
      <c r="C39" s="34" t="s">
        <v>45</v>
      </c>
      <c r="D39" s="35">
        <f>+D10+D12+D16+D30+D32+D37</f>
        <v>52548631.719999991</v>
      </c>
      <c r="E39" s="35">
        <f>+E10+E12+E16+E30+E32+E37</f>
        <v>13354790.390000001</v>
      </c>
      <c r="F39" s="35">
        <f>+F10+F12+F16+F30+F32+F37</f>
        <v>65903422.109999992</v>
      </c>
      <c r="G39" s="35"/>
      <c r="H39" s="35">
        <f>+H10+H12+H16+H30+H32+H37</f>
        <v>18886838.309999999</v>
      </c>
      <c r="I39" s="35"/>
      <c r="J39" s="35">
        <f>+J10+J12+J16+J30+J32+J37</f>
        <v>18886838.309999999</v>
      </c>
      <c r="K39" s="35">
        <f>+K10+K12+K16+K30+K32+K37</f>
        <v>47016583.799999997</v>
      </c>
    </row>
    <row r="40" spans="1:12" x14ac:dyDescent="0.2">
      <c r="B40" s="36" t="s">
        <v>46</v>
      </c>
    </row>
    <row r="41" spans="1:12" x14ac:dyDescent="0.2">
      <c r="F41" s="37"/>
      <c r="G41" s="37"/>
      <c r="H41" s="37"/>
      <c r="I41" s="37"/>
      <c r="J41" s="37"/>
      <c r="K41" s="37"/>
    </row>
    <row r="42" spans="1:12" x14ac:dyDescent="0.2">
      <c r="F42" s="37"/>
      <c r="G42" s="37"/>
      <c r="H42" s="37"/>
      <c r="I42" s="37"/>
      <c r="J42" s="37"/>
      <c r="K42" s="37"/>
    </row>
    <row r="46" spans="1:12" x14ac:dyDescent="0.2">
      <c r="D46" s="37" t="str">
        <f>IF(D40=[1]CAdmon!D41," ","ERROR")</f>
        <v xml:space="preserve"> </v>
      </c>
      <c r="E46" s="37" t="str">
        <f>IF(E40=[1]CAdmon!E41," ","ERROR")</f>
        <v xml:space="preserve"> </v>
      </c>
      <c r="F46" s="37" t="str">
        <f>IF(F40=[1]CAdmon!F41," ","ERROR")</f>
        <v xml:space="preserve"> </v>
      </c>
      <c r="G46" s="37"/>
      <c r="H46" s="37" t="str">
        <f>IF(H40=[1]CAdmon!H41," ","ERROR")</f>
        <v xml:space="preserve"> </v>
      </c>
      <c r="I46" s="37"/>
      <c r="J46" s="37" t="str">
        <f>IF(J40=[1]CAdmon!J41," ","ERROR")</f>
        <v xml:space="preserve"> </v>
      </c>
      <c r="K46" s="37" t="str">
        <f>IF(K40=[1]CAdmon!K41," ","ERROR")</f>
        <v xml:space="preserve"> </v>
      </c>
    </row>
    <row r="47" spans="1:12" x14ac:dyDescent="0.2">
      <c r="C47" s="38"/>
      <c r="F47" s="39"/>
      <c r="G47" s="39"/>
      <c r="H47" s="38"/>
      <c r="I47" s="38"/>
      <c r="J47" s="38"/>
      <c r="K47" s="38"/>
    </row>
    <row r="48" spans="1:12" ht="15" customHeight="1" x14ac:dyDescent="0.2">
      <c r="C48" s="40" t="s">
        <v>47</v>
      </c>
      <c r="F48" s="41"/>
      <c r="G48" s="41"/>
      <c r="H48" s="42" t="s">
        <v>48</v>
      </c>
      <c r="I48" s="42"/>
      <c r="J48" s="42"/>
      <c r="K48" s="42"/>
    </row>
    <row r="49" spans="2:11" x14ac:dyDescent="0.2">
      <c r="C49" s="40" t="s">
        <v>49</v>
      </c>
      <c r="F49" s="43"/>
      <c r="G49" s="43"/>
      <c r="H49" s="44" t="s">
        <v>50</v>
      </c>
      <c r="I49" s="44"/>
      <c r="J49" s="44"/>
      <c r="K49" s="44"/>
    </row>
    <row r="52" spans="2:11" x14ac:dyDescent="0.2">
      <c r="B52" s="39"/>
      <c r="C52" s="45"/>
      <c r="D52" s="45"/>
    </row>
  </sheetData>
  <mergeCells count="15">
    <mergeCell ref="H48:K48"/>
    <mergeCell ref="H49:K49"/>
    <mergeCell ref="C52:D52"/>
    <mergeCell ref="B10:C10"/>
    <mergeCell ref="B12:C12"/>
    <mergeCell ref="B16:C16"/>
    <mergeCell ref="B30:C30"/>
    <mergeCell ref="B32:C32"/>
    <mergeCell ref="B37:C37"/>
    <mergeCell ref="B1:K1"/>
    <mergeCell ref="B2:K2"/>
    <mergeCell ref="B3:K3"/>
    <mergeCell ref="B7:C9"/>
    <mergeCell ref="D7:J7"/>
    <mergeCell ref="K7:K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2017-07-03T20:19:36Z</cp:lastPrinted>
  <dcterms:created xsi:type="dcterms:W3CDTF">2017-07-03T20:19:21Z</dcterms:created>
  <dcterms:modified xsi:type="dcterms:W3CDTF">2017-07-03T20:20:32Z</dcterms:modified>
</cp:coreProperties>
</file>