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4T\"/>
    </mc:Choice>
  </mc:AlternateContent>
  <bookViews>
    <workbookView xWindow="0" yWindow="0" windowWidth="20490" windowHeight="7155"/>
  </bookViews>
  <sheets>
    <sheet name="EAA" sheetId="1" r:id="rId1"/>
  </sheets>
  <externalReferences>
    <externalReference r:id="rId2"/>
  </externalReferences>
  <definedNames>
    <definedName name="A_IMPRESIÓN_IM">#REF!</definedName>
    <definedName name="_xlnm.Print_Area" localSheetId="0">EAA!$A$1:$I$44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H31" i="1"/>
  <c r="G31" i="1"/>
  <c r="G30" i="1"/>
  <c r="H30" i="1" s="1"/>
  <c r="D30" i="1"/>
  <c r="G29" i="1"/>
  <c r="H29" i="1" s="1"/>
  <c r="H28" i="1"/>
  <c r="G28" i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D14" i="1" s="1"/>
  <c r="G19" i="1"/>
  <c r="K19" i="1" s="1"/>
  <c r="K18" i="1"/>
  <c r="G18" i="1"/>
  <c r="H18" i="1" s="1"/>
  <c r="K17" i="1"/>
  <c r="H17" i="1"/>
  <c r="G17" i="1"/>
  <c r="G16" i="1"/>
  <c r="K16" i="1" s="1"/>
  <c r="F14" i="1"/>
  <c r="E14" i="1"/>
  <c r="E12" i="1" s="1"/>
  <c r="F12" i="1"/>
  <c r="G14" i="1" l="1"/>
  <c r="H14" i="1" s="1"/>
  <c r="D12" i="1"/>
  <c r="G12" i="1" s="1"/>
  <c r="H12" i="1" s="1"/>
  <c r="K21" i="1"/>
  <c r="H21" i="1"/>
  <c r="K22" i="1"/>
  <c r="H22" i="1"/>
  <c r="K34" i="1"/>
  <c r="H34" i="1"/>
  <c r="H16" i="1"/>
  <c r="H19" i="1"/>
  <c r="G20" i="1"/>
  <c r="K20" i="1" l="1"/>
  <c r="H20" i="1"/>
</calcChain>
</file>

<file path=xl/sharedStrings.xml><?xml version="1.0" encoding="utf-8"?>
<sst xmlns="http://schemas.openxmlformats.org/spreadsheetml/2006/main" count="39" uniqueCount="38">
  <si>
    <t>ESTADO ANALÍTICO DEL ACTIVO</t>
  </si>
  <si>
    <t>Al 31 de Diciembre del 2015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</si>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</sst>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0" xfId="0" applyFont="1" applyBorder="1" applyAlignment="1"/>
    <xf numFmtId="0" fontId="2" fillId="0" borderId="3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DICIEMBRE/E.FIN.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Rel Cta Banc"/>
      <sheetName val="Esq Bur"/>
      <sheetName val="DET SUB ING 02"/>
      <sheetName val="REP MEN SUB 02"/>
      <sheetName val="ING. PROPIOS"/>
      <sheetName val="A1 Balanza de Comprobacion (2)"/>
      <sheetName val="NOTAS"/>
      <sheetName val="NOTAS2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>
        <row r="16">
          <cell r="D16">
            <v>35770118.840000004</v>
          </cell>
        </row>
        <row r="17">
          <cell r="D17">
            <v>2958185.61</v>
          </cell>
        </row>
        <row r="18">
          <cell r="D18">
            <v>2010635.67</v>
          </cell>
        </row>
        <row r="19">
          <cell r="D19">
            <v>154.11000000000001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90" zoomScaleNormal="90" workbookViewId="0">
      <selection activeCell="F32" sqref="F32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179191625.22999999</v>
      </c>
      <c r="E12" s="31">
        <f>+E14+E24</f>
        <v>331900081.43000007</v>
      </c>
      <c r="F12" s="31">
        <f>+F14+F24</f>
        <v>339725220.56</v>
      </c>
      <c r="G12" s="31">
        <f>+D12+E12-F12</f>
        <v>171366486.10000008</v>
      </c>
      <c r="H12" s="31">
        <f>+G12-D12</f>
        <v>-7825139.1299999058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/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43318906.350000001</v>
      </c>
      <c r="E14" s="36">
        <f>SUM(E16:E22)</f>
        <v>324723406.49000007</v>
      </c>
      <c r="F14" s="36">
        <f>SUM(F16:F22)</f>
        <v>327266668.61000001</v>
      </c>
      <c r="G14" s="31">
        <f t="shared" ref="G14" si="0">+D14+E14-F14</f>
        <v>40775644.230000079</v>
      </c>
      <c r="H14" s="36">
        <f>+G14-D14</f>
        <v>-2543262.1199999228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15</v>
      </c>
      <c r="C16" s="43"/>
      <c r="D16" s="44">
        <v>37258107.590000004</v>
      </c>
      <c r="E16" s="44">
        <v>195929793.30000001</v>
      </c>
      <c r="F16" s="44">
        <v>197417782.05000001</v>
      </c>
      <c r="G16" s="44">
        <f>+D16+E16-F16</f>
        <v>35770118.840000004</v>
      </c>
      <c r="H16" s="44">
        <f>+G16-D16</f>
        <v>-1487988.75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16</v>
      </c>
      <c r="C17" s="43"/>
      <c r="D17" s="44">
        <v>5998116.7699999996</v>
      </c>
      <c r="E17" s="44">
        <v>123819533.40000001</v>
      </c>
      <c r="F17" s="44">
        <v>126859464.56</v>
      </c>
      <c r="G17" s="44">
        <f t="shared" ref="G17:G22" si="1">+D17+E17-F17</f>
        <v>2958185.6099999994</v>
      </c>
      <c r="H17" s="44">
        <f t="shared" ref="H17:H21" si="2">+G17-D17</f>
        <v>-3039931.16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17</v>
      </c>
      <c r="C18" s="43"/>
      <c r="D18" s="44">
        <v>4578.0200000000004</v>
      </c>
      <c r="E18" s="44">
        <v>4952679.93</v>
      </c>
      <c r="F18" s="44">
        <v>2946622.28</v>
      </c>
      <c r="G18" s="44">
        <f t="shared" si="1"/>
        <v>2010635.6699999995</v>
      </c>
      <c r="H18" s="44">
        <f t="shared" si="2"/>
        <v>2006057.6499999994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18</v>
      </c>
      <c r="C19" s="43"/>
      <c r="D19" s="44">
        <v>21553.97</v>
      </c>
      <c r="E19" s="44">
        <v>21399.86</v>
      </c>
      <c r="F19" s="44">
        <v>42799.72</v>
      </c>
      <c r="G19" s="44">
        <f t="shared" si="1"/>
        <v>154.11000000000058</v>
      </c>
      <c r="H19" s="44">
        <f t="shared" si="2"/>
        <v>-21399.86</v>
      </c>
      <c r="I19" s="42"/>
      <c r="J19" s="5"/>
      <c r="K19" s="38" t="str">
        <f>IF(G19=[1]ESF!D19," ","Error")</f>
        <v>Error</v>
      </c>
      <c r="N19" s="6" t="s">
        <v>19</v>
      </c>
    </row>
    <row r="20" spans="1:14" s="6" customFormat="1" ht="19.5" customHeight="1" x14ac:dyDescent="0.2">
      <c r="A20" s="39"/>
      <c r="B20" s="43" t="s">
        <v>20</v>
      </c>
      <c r="C20" s="43"/>
      <c r="D20" s="45">
        <f>+[1]ESF!E20</f>
        <v>0</v>
      </c>
      <c r="E20" s="45">
        <v>0</v>
      </c>
      <c r="F20" s="45">
        <v>0</v>
      </c>
      <c r="G20" s="44">
        <f t="shared" si="1"/>
        <v>0</v>
      </c>
      <c r="H20" s="44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21</v>
      </c>
      <c r="C21" s="43"/>
      <c r="D21" s="45">
        <f>+[1]ESF!E21</f>
        <v>0</v>
      </c>
      <c r="E21" s="45">
        <v>0</v>
      </c>
      <c r="F21" s="45">
        <v>0</v>
      </c>
      <c r="G21" s="44">
        <f t="shared" si="1"/>
        <v>0</v>
      </c>
      <c r="H21" s="44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">
      <c r="A22" s="39"/>
      <c r="B22" s="43" t="s">
        <v>22</v>
      </c>
      <c r="C22" s="43"/>
      <c r="D22" s="45">
        <f>+[1]ESF!E22</f>
        <v>36550</v>
      </c>
      <c r="E22" s="45">
        <v>0</v>
      </c>
      <c r="F22" s="45">
        <v>0</v>
      </c>
      <c r="G22" s="44">
        <f t="shared" si="1"/>
        <v>36550</v>
      </c>
      <c r="H22" s="44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135872718.88</v>
      </c>
      <c r="E24" s="36">
        <f>SUM(E26:E34)</f>
        <v>7176674.9400000004</v>
      </c>
      <c r="F24" s="36">
        <f>SUM(F26:F34)</f>
        <v>12458551.949999999</v>
      </c>
      <c r="G24" s="36">
        <f>+D24+E24-F24</f>
        <v>130590841.86999999</v>
      </c>
      <c r="H24" s="36">
        <f>+G24-D24</f>
        <v>-5281877.0100000054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24</v>
      </c>
      <c r="C26" s="43"/>
      <c r="D26" s="45">
        <f>+[1]ESF!E29</f>
        <v>0</v>
      </c>
      <c r="E26" s="45">
        <v>0</v>
      </c>
      <c r="F26" s="45">
        <v>0</v>
      </c>
      <c r="G26" s="44">
        <f>+D26+E26-F26</f>
        <v>0</v>
      </c>
      <c r="H26" s="44">
        <f>+G26-D26</f>
        <v>0</v>
      </c>
      <c r="I26" s="42"/>
      <c r="K26" s="38"/>
    </row>
    <row r="27" spans="1:14" ht="19.5" customHeight="1" x14ac:dyDescent="0.2">
      <c r="A27" s="39"/>
      <c r="B27" s="43" t="s">
        <v>25</v>
      </c>
      <c r="C27" s="43"/>
      <c r="D27" s="45">
        <f>+[1]ESF!E30</f>
        <v>0</v>
      </c>
      <c r="E27" s="45">
        <v>0</v>
      </c>
      <c r="F27" s="45">
        <v>0</v>
      </c>
      <c r="G27" s="44">
        <f t="shared" ref="G27:G34" si="3">+D27+E27-F27</f>
        <v>0</v>
      </c>
      <c r="H27" s="44">
        <f t="shared" ref="H27:H34" si="4">+G27-D27</f>
        <v>0</v>
      </c>
      <c r="I27" s="42"/>
      <c r="K27" s="38"/>
    </row>
    <row r="28" spans="1:14" ht="19.5" customHeight="1" x14ac:dyDescent="0.2">
      <c r="A28" s="39"/>
      <c r="B28" s="43" t="s">
        <v>26</v>
      </c>
      <c r="C28" s="43"/>
      <c r="D28" s="45">
        <v>96802481.900000006</v>
      </c>
      <c r="E28" s="45">
        <v>0</v>
      </c>
      <c r="F28" s="45">
        <v>0</v>
      </c>
      <c r="G28" s="44">
        <f t="shared" si="3"/>
        <v>96802481.900000006</v>
      </c>
      <c r="H28" s="44">
        <f t="shared" si="4"/>
        <v>0</v>
      </c>
      <c r="I28" s="42"/>
      <c r="K28" s="38"/>
    </row>
    <row r="29" spans="1:14" ht="19.5" customHeight="1" x14ac:dyDescent="0.2">
      <c r="A29" s="39"/>
      <c r="B29" s="43" t="s">
        <v>27</v>
      </c>
      <c r="C29" s="43"/>
      <c r="D29" s="45">
        <v>84520080.120000005</v>
      </c>
      <c r="E29" s="45">
        <v>6107271.7000000002</v>
      </c>
      <c r="F29" s="45">
        <v>8029124.8600000003</v>
      </c>
      <c r="G29" s="44">
        <f t="shared" si="3"/>
        <v>82598226.960000008</v>
      </c>
      <c r="H29" s="44">
        <f t="shared" si="4"/>
        <v>-1921853.1599999964</v>
      </c>
      <c r="I29" s="42"/>
      <c r="K29" s="38"/>
    </row>
    <row r="30" spans="1:14" ht="19.5" customHeight="1" x14ac:dyDescent="0.2">
      <c r="A30" s="39"/>
      <c r="B30" s="43" t="s">
        <v>28</v>
      </c>
      <c r="C30" s="43"/>
      <c r="D30" s="45">
        <f>+[1]ESF!E33</f>
        <v>0</v>
      </c>
      <c r="E30" s="44">
        <v>0</v>
      </c>
      <c r="F30" s="44">
        <v>0</v>
      </c>
      <c r="G30" s="44">
        <f t="shared" si="3"/>
        <v>0</v>
      </c>
      <c r="H30" s="44">
        <f t="shared" si="4"/>
        <v>0</v>
      </c>
      <c r="I30" s="42"/>
      <c r="K30" s="38"/>
    </row>
    <row r="31" spans="1:14" ht="19.5" customHeight="1" x14ac:dyDescent="0.2">
      <c r="A31" s="39"/>
      <c r="B31" s="43" t="s">
        <v>29</v>
      </c>
      <c r="C31" s="43"/>
      <c r="D31" s="45">
        <v>-45449843.140000001</v>
      </c>
      <c r="E31" s="45">
        <v>1069403.24</v>
      </c>
      <c r="F31" s="45">
        <v>4429427.09</v>
      </c>
      <c r="G31" s="44">
        <f t="shared" si="3"/>
        <v>-48809866.989999995</v>
      </c>
      <c r="H31" s="44">
        <f t="shared" si="4"/>
        <v>-3360023.849999994</v>
      </c>
      <c r="I31" s="42"/>
      <c r="K31" s="38"/>
    </row>
    <row r="32" spans="1:14" ht="19.5" customHeight="1" x14ac:dyDescent="0.2">
      <c r="A32" s="39"/>
      <c r="B32" s="43" t="s">
        <v>30</v>
      </c>
      <c r="C32" s="43"/>
      <c r="D32" s="45">
        <f>+[1]ESF!E35</f>
        <v>0</v>
      </c>
      <c r="E32" s="45">
        <v>0</v>
      </c>
      <c r="F32" s="45">
        <v>0</v>
      </c>
      <c r="G32" s="44">
        <f t="shared" si="3"/>
        <v>0</v>
      </c>
      <c r="H32" s="44">
        <f t="shared" si="4"/>
        <v>0</v>
      </c>
      <c r="I32" s="42"/>
      <c r="K32" s="38"/>
    </row>
    <row r="33" spans="1:17" ht="19.5" customHeight="1" x14ac:dyDescent="0.2">
      <c r="A33" s="39"/>
      <c r="B33" s="43" t="s">
        <v>31</v>
      </c>
      <c r="C33" s="43"/>
      <c r="D33" s="45">
        <f>+[1]ESF!E36</f>
        <v>0</v>
      </c>
      <c r="E33" s="45">
        <v>0</v>
      </c>
      <c r="F33" s="45">
        <v>0</v>
      </c>
      <c r="G33" s="44">
        <f t="shared" si="3"/>
        <v>0</v>
      </c>
      <c r="H33" s="44">
        <f t="shared" si="4"/>
        <v>0</v>
      </c>
      <c r="I33" s="42"/>
      <c r="K33" s="38"/>
    </row>
    <row r="34" spans="1:17" ht="19.5" customHeight="1" x14ac:dyDescent="0.2">
      <c r="A34" s="39"/>
      <c r="B34" s="43" t="s">
        <v>32</v>
      </c>
      <c r="C34" s="43"/>
      <c r="D34" s="45">
        <f>+[1]ESF!E37</f>
        <v>0</v>
      </c>
      <c r="E34" s="45">
        <v>0</v>
      </c>
      <c r="F34" s="45">
        <v>0</v>
      </c>
      <c r="G34" s="44">
        <f t="shared" si="3"/>
        <v>0</v>
      </c>
      <c r="H34" s="44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2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34</v>
      </c>
      <c r="C41" s="63"/>
      <c r="D41" s="64"/>
      <c r="E41" s="65"/>
      <c r="F41" s="66" t="s">
        <v>35</v>
      </c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36</v>
      </c>
      <c r="C42" s="68"/>
      <c r="D42" s="69"/>
      <c r="E42" s="70"/>
      <c r="F42" s="68" t="s">
        <v>37</v>
      </c>
      <c r="G42" s="68"/>
      <c r="H42" s="68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8"/>
      <c r="G43" s="68"/>
      <c r="H43" s="68"/>
    </row>
    <row r="44" spans="1:17" x14ac:dyDescent="0.2">
      <c r="B44" s="6"/>
      <c r="C44" s="6"/>
      <c r="D44" s="71"/>
      <c r="E44" s="6"/>
      <c r="F44" s="6"/>
      <c r="G44" s="6"/>
    </row>
  </sheetData>
  <sheetProtection formatCells="0" selectLockedCells="1"/>
  <mergeCells count="36">
    <mergeCell ref="B38:H38"/>
    <mergeCell ref="B40:C40"/>
    <mergeCell ref="B41:C41"/>
    <mergeCell ref="F41:H41"/>
    <mergeCell ref="B42:C42"/>
    <mergeCell ref="F42:H43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2017-07-06T15:31:50Z</dcterms:created>
  <dcterms:modified xsi:type="dcterms:W3CDTF">2017-07-06T15:32:07Z</dcterms:modified>
</cp:coreProperties>
</file>