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3T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EVHP!$A$1:$I$47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D29" i="1"/>
  <c r="H29" i="1" s="1"/>
  <c r="D28" i="1"/>
  <c r="H28" i="1" s="1"/>
  <c r="G27" i="1"/>
  <c r="F27" i="1"/>
  <c r="E27" i="1"/>
  <c r="H23" i="1"/>
  <c r="H22" i="1"/>
  <c r="H21" i="1"/>
  <c r="E21" i="1"/>
  <c r="E20" i="1"/>
  <c r="H20" i="1" s="1"/>
  <c r="G19" i="1"/>
  <c r="F19" i="1"/>
  <c r="E19" i="1"/>
  <c r="D19" i="1"/>
  <c r="H19" i="1" s="1"/>
  <c r="H17" i="1"/>
  <c r="D16" i="1"/>
  <c r="H16" i="1" s="1"/>
  <c r="H15" i="1"/>
  <c r="D15" i="1"/>
  <c r="D14" i="1" s="1"/>
  <c r="G14" i="1"/>
  <c r="G25" i="1" s="1"/>
  <c r="G38" i="1" s="1"/>
  <c r="F14" i="1"/>
  <c r="F25" i="1" s="1"/>
  <c r="E14" i="1"/>
  <c r="E25" i="1" s="1"/>
  <c r="E38" i="1" s="1"/>
  <c r="H12" i="1"/>
  <c r="D25" i="1" l="1"/>
  <c r="H14" i="1"/>
  <c r="D27" i="1"/>
  <c r="H27" i="1" s="1"/>
  <c r="F32" i="1"/>
  <c r="F38" i="1" s="1"/>
  <c r="H32" i="1" l="1"/>
  <c r="H25" i="1"/>
  <c r="J25" i="1" s="1"/>
  <c r="D38" i="1"/>
  <c r="H38" i="1" s="1"/>
  <c r="J38" i="1" s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<sst xmlns="http://schemas.openxmlformats.org/spreadsheetml/2006/main" count="39" uniqueCount="31">
  <si>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</si>
  <si>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Al 30 de Septiembre del 2015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</si>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</sst>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>
        <row r="44">
          <cell r="I44">
            <v>-106155881.19</v>
          </cell>
          <cell r="J44">
            <v>-98342531.730000004</v>
          </cell>
        </row>
        <row r="45">
          <cell r="I45">
            <v>-55043764.280000001</v>
          </cell>
          <cell r="J45">
            <v>-60183611.030000001</v>
          </cell>
        </row>
        <row r="50">
          <cell r="I50">
            <v>-872912.17</v>
          </cell>
          <cell r="J50">
            <v>5343901.95</v>
          </cell>
        </row>
        <row r="51">
          <cell r="I51">
            <v>-7807859.9400000004</v>
          </cell>
          <cell r="J51">
            <v>-13914944.77</v>
          </cell>
        </row>
        <row r="61">
          <cell r="I61">
            <v>-170639394.13999999</v>
          </cell>
          <cell r="J61">
            <v>-167097185.57999998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Normal="100" workbookViewId="0">
      <selection activeCell="C42" sqref="C42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0" width="11.42578125" style="6" customWidth="1"/>
    <col min="11" max="11" width="11.7109375" style="6" bestFit="1" customWidth="1"/>
    <col min="12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158526142.75999999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158526142.75999999</v>
      </c>
      <c r="I14" s="27"/>
    </row>
    <row r="15" spans="1:10" x14ac:dyDescent="0.2">
      <c r="A15" s="20"/>
      <c r="B15" s="36" t="s">
        <v>14</v>
      </c>
      <c r="C15" s="36"/>
      <c r="D15" s="37">
        <f>-[1]ESF!J44</f>
        <v>98342531.730000004</v>
      </c>
      <c r="E15" s="37">
        <v>0</v>
      </c>
      <c r="F15" s="37">
        <v>0</v>
      </c>
      <c r="G15" s="37">
        <v>0</v>
      </c>
      <c r="H15" s="33">
        <f t="shared" ref="H15:H23" si="0">SUM(D15:G15)</f>
        <v>98342531.730000004</v>
      </c>
      <c r="I15" s="27"/>
    </row>
    <row r="16" spans="1:10" x14ac:dyDescent="0.2">
      <c r="A16" s="20"/>
      <c r="B16" s="36" t="s">
        <v>15</v>
      </c>
      <c r="C16" s="36"/>
      <c r="D16" s="37">
        <f>-[1]ESF!J45</f>
        <v>60183611.030000001</v>
      </c>
      <c r="E16" s="37">
        <v>0</v>
      </c>
      <c r="F16" s="37">
        <v>0</v>
      </c>
      <c r="G16" s="37">
        <v>0</v>
      </c>
      <c r="H16" s="33">
        <f t="shared" si="0"/>
        <v>60183611.030000001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8571042.8200000003</v>
      </c>
      <c r="F19" s="35">
        <f>SUM(F20:F23)</f>
        <v>0</v>
      </c>
      <c r="G19" s="35">
        <f>SUM(G20:G23)</f>
        <v>0</v>
      </c>
      <c r="H19" s="35">
        <f t="shared" si="0"/>
        <v>8571042.8200000003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-+[1]ESF!J50</f>
        <v>-5343901.95</v>
      </c>
      <c r="F20" s="37">
        <v>0</v>
      </c>
      <c r="G20" s="37">
        <v>0</v>
      </c>
      <c r="H20" s="33">
        <f t="shared" si="0"/>
        <v>-5343901.95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-+[1]ESF!J51</f>
        <v>13914944.77</v>
      </c>
      <c r="F21" s="37">
        <v>0</v>
      </c>
      <c r="G21" s="37">
        <v>0</v>
      </c>
      <c r="H21" s="33">
        <f t="shared" si="0"/>
        <v>13914944.77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158526142.75999999</v>
      </c>
      <c r="E25" s="39">
        <f>E12+E14+E19</f>
        <v>8571042.8200000003</v>
      </c>
      <c r="F25" s="39">
        <f>F12+F14+F19</f>
        <v>0</v>
      </c>
      <c r="G25" s="39">
        <f>G12+G14+G19</f>
        <v>0</v>
      </c>
      <c r="H25" s="39">
        <f>SUM(D25:G25)</f>
        <v>167097185.57999998</v>
      </c>
      <c r="I25" s="27"/>
      <c r="J25" s="40">
        <f>+[1]ESF!J61-EVHP!H25</f>
        <v>-334194371.15999997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2673502.7099999934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2673502.7099999934</v>
      </c>
      <c r="I27" s="27"/>
    </row>
    <row r="28" spans="1:10" x14ac:dyDescent="0.2">
      <c r="A28" s="20"/>
      <c r="B28" s="36" t="s">
        <v>24</v>
      </c>
      <c r="C28" s="36"/>
      <c r="D28" s="37">
        <f>-([1]ESF!I44-[1]ESF!J44)</f>
        <v>7813349.4599999934</v>
      </c>
      <c r="E28" s="37">
        <v>0</v>
      </c>
      <c r="F28" s="37">
        <v>0</v>
      </c>
      <c r="G28" s="37">
        <v>0</v>
      </c>
      <c r="H28" s="33">
        <f>SUM(D28:G28)</f>
        <v>7813349.4599999934</v>
      </c>
      <c r="I28" s="27"/>
    </row>
    <row r="29" spans="1:10" x14ac:dyDescent="0.2">
      <c r="A29" s="20"/>
      <c r="B29" s="36" t="s">
        <v>15</v>
      </c>
      <c r="C29" s="36"/>
      <c r="D29" s="37">
        <f>-([1]ESF!I45-[1]ESF!J45)</f>
        <v>-5139846.75</v>
      </c>
      <c r="E29" s="37">
        <v>0</v>
      </c>
      <c r="F29" s="37">
        <v>0</v>
      </c>
      <c r="G29" s="37">
        <v>0</v>
      </c>
      <c r="H29" s="33">
        <f>SUM(D29:G29)</f>
        <v>-5139846.75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SUM(F33:F36)</f>
        <v>-4475196.0999999996</v>
      </c>
      <c r="G32" s="35">
        <f>SUM(G33:G36)</f>
        <v>0</v>
      </c>
      <c r="H32" s="35">
        <f>SUM(D32:G32)</f>
        <v>-4475196.0999999996</v>
      </c>
      <c r="I32" s="27"/>
    </row>
    <row r="33" spans="1:11" x14ac:dyDescent="0.2">
      <c r="A33" s="20"/>
      <c r="B33" s="36" t="s">
        <v>18</v>
      </c>
      <c r="C33" s="36"/>
      <c r="D33" s="37">
        <v>0</v>
      </c>
      <c r="E33" s="37">
        <v>0</v>
      </c>
      <c r="F33" s="37">
        <f>-+[1]ESF!I50</f>
        <v>872912.17</v>
      </c>
      <c r="G33" s="37">
        <v>0</v>
      </c>
      <c r="H33" s="33">
        <f>SUM(D33:G33)</f>
        <v>872912.17</v>
      </c>
      <c r="I33" s="27"/>
    </row>
    <row r="34" spans="1:11" x14ac:dyDescent="0.2">
      <c r="A34" s="20"/>
      <c r="B34" s="36" t="s">
        <v>19</v>
      </c>
      <c r="C34" s="36"/>
      <c r="D34" s="37">
        <v>0</v>
      </c>
      <c r="E34" s="37">
        <v>0</v>
      </c>
      <c r="F34" s="37">
        <f>-([1]ESF!I51-[1]ESF!J51)</f>
        <v>-6107084.8299999991</v>
      </c>
      <c r="G34" s="37">
        <v>0</v>
      </c>
      <c r="H34" s="33">
        <f>SUM(D34:G34)</f>
        <v>-6107084.8299999991</v>
      </c>
      <c r="I34" s="27"/>
    </row>
    <row r="35" spans="1:11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1" x14ac:dyDescent="0.2">
      <c r="A36" s="20"/>
      <c r="B36" s="36" t="s">
        <v>21</v>
      </c>
      <c r="C36" s="36"/>
      <c r="D36" s="37">
        <v>0</v>
      </c>
      <c r="E36" s="37">
        <v>0</v>
      </c>
      <c r="F36" s="37">
        <v>758976.56</v>
      </c>
      <c r="G36" s="37">
        <v>0</v>
      </c>
      <c r="H36" s="33">
        <f>SUM(D36:G36)</f>
        <v>758976.56</v>
      </c>
      <c r="I36" s="27"/>
    </row>
    <row r="37" spans="1:11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1" x14ac:dyDescent="0.2">
      <c r="A38" s="41"/>
      <c r="B38" s="42" t="s">
        <v>25</v>
      </c>
      <c r="C38" s="42"/>
      <c r="D38" s="43">
        <f>D25+D27+D32</f>
        <v>161199645.46999997</v>
      </c>
      <c r="E38" s="43">
        <f>E25+E27+E32</f>
        <v>8571042.8200000003</v>
      </c>
      <c r="F38" s="43">
        <f>F27+F32</f>
        <v>-4475196.0999999996</v>
      </c>
      <c r="G38" s="43">
        <f>G25+G27+G32</f>
        <v>0</v>
      </c>
      <c r="H38" s="43">
        <f>SUM(D38:G38)</f>
        <v>165295492.18999997</v>
      </c>
      <c r="I38" s="44"/>
      <c r="J38" s="40">
        <f>+H38-[1]ESF!I61</f>
        <v>335934886.32999992</v>
      </c>
    </row>
    <row r="39" spans="1:11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1" ht="6" customHeight="1" x14ac:dyDescent="0.2">
      <c r="D40" s="48"/>
      <c r="E40" s="48"/>
      <c r="I40" s="22"/>
    </row>
    <row r="41" spans="1:11" ht="15" customHeight="1" x14ac:dyDescent="0.2">
      <c r="A41" s="4"/>
      <c r="B41" s="50" t="s">
        <v>26</v>
      </c>
      <c r="C41" s="50"/>
      <c r="D41" s="50"/>
      <c r="E41" s="50"/>
      <c r="F41" s="50"/>
      <c r="G41" s="50"/>
      <c r="H41" s="50"/>
      <c r="I41" s="50"/>
      <c r="K41" s="51"/>
    </row>
    <row r="42" spans="1:11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1" ht="50.1" customHeight="1" x14ac:dyDescent="0.2">
      <c r="A43" s="4"/>
      <c r="B43" s="25"/>
      <c r="C43" s="55"/>
      <c r="D43" s="56"/>
      <c r="E43" s="53"/>
      <c r="F43" s="57"/>
      <c r="G43" s="58"/>
      <c r="H43" s="58"/>
      <c r="I43" s="53"/>
    </row>
    <row r="44" spans="1:11" ht="14.1" customHeight="1" x14ac:dyDescent="0.2">
      <c r="A44" s="4"/>
      <c r="B44" s="59"/>
      <c r="C44" s="60" t="s">
        <v>27</v>
      </c>
      <c r="D44" s="61"/>
      <c r="E44" s="53"/>
      <c r="F44" s="62" t="s">
        <v>28</v>
      </c>
      <c r="G44" s="62"/>
      <c r="H44" s="62"/>
      <c r="I44" s="23"/>
    </row>
    <row r="45" spans="1:11" ht="14.1" customHeight="1" x14ac:dyDescent="0.2">
      <c r="A45" s="4"/>
      <c r="B45" s="63"/>
      <c r="C45" s="64" t="s">
        <v>29</v>
      </c>
      <c r="D45" s="65"/>
      <c r="E45" s="66"/>
      <c r="F45" s="67" t="s">
        <v>30</v>
      </c>
      <c r="G45" s="67"/>
      <c r="H45" s="67"/>
      <c r="I45" s="23"/>
    </row>
    <row r="46" spans="1:11" x14ac:dyDescent="0.2">
      <c r="F46" s="67"/>
      <c r="G46" s="67"/>
      <c r="H46" s="67"/>
    </row>
  </sheetData>
  <sheetProtection formatCells="0" selectLockedCells="1"/>
  <mergeCells count="32">
    <mergeCell ref="F44:H44"/>
    <mergeCell ref="F45:H46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0.78740157480314965" top="0.51181102362204722" bottom="0.59055118110236227" header="0" footer="0"/>
  <pageSetup scale="72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2017-07-05T21:12:53Z</dcterms:created>
  <dcterms:modified xsi:type="dcterms:W3CDTF">2017-07-05T21:13:19Z</dcterms:modified>
</cp:coreProperties>
</file>