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3\PUBLICACIÓN EN LA PÁGINA\IDF\"/>
    </mc:Choice>
  </mc:AlternateContent>
  <xr:revisionPtr revIDLastSave="0" documentId="8_{19F26AEF-0642-42CC-A72B-30922B58B2D4}" xr6:coauthVersionLast="36" xr6:coauthVersionMax="36" xr10:uidLastSave="{00000000-0000-0000-0000-000000000000}"/>
  <bookViews>
    <workbookView xWindow="0" yWindow="0" windowWidth="24000" windowHeight="9735" firstSheet="1" activeTab="2" xr2:uid="{00000000-000D-0000-FFFF-FFFF00000000}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D42" i="3" s="1"/>
  <c r="C43" i="3"/>
  <c r="C42" i="3" s="1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F5" i="3" s="1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D26" i="2" s="1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E26" i="2" l="1"/>
  <c r="H98" i="1"/>
  <c r="H43" i="1"/>
  <c r="H23" i="1"/>
  <c r="D4" i="1"/>
  <c r="F79" i="1"/>
  <c r="H13" i="1"/>
  <c r="C79" i="1"/>
  <c r="G79" i="1"/>
  <c r="C5" i="3"/>
  <c r="C79" i="3" s="1"/>
  <c r="G5" i="3"/>
  <c r="G79" i="3" s="1"/>
  <c r="E4" i="4"/>
  <c r="E27" i="4" s="1"/>
  <c r="C16" i="4"/>
  <c r="F4" i="1"/>
  <c r="H33" i="1"/>
  <c r="H53" i="1"/>
  <c r="H57" i="1"/>
  <c r="D79" i="1"/>
  <c r="B26" i="2"/>
  <c r="F26" i="2"/>
  <c r="D5" i="3"/>
  <c r="D79" i="3" s="1"/>
  <c r="H36" i="3"/>
  <c r="H43" i="3"/>
  <c r="C4" i="1"/>
  <c r="G4" i="1"/>
  <c r="H66" i="1"/>
  <c r="H70" i="1"/>
  <c r="H88" i="1"/>
  <c r="H108" i="1"/>
  <c r="H128" i="1"/>
  <c r="H132" i="1"/>
  <c r="C26" i="2"/>
  <c r="F42" i="3"/>
  <c r="F79" i="3" s="1"/>
  <c r="H53" i="3"/>
  <c r="H62" i="3"/>
  <c r="F27" i="4"/>
  <c r="G7" i="4"/>
  <c r="D16" i="4"/>
  <c r="D27" i="4" s="1"/>
  <c r="G16" i="4"/>
  <c r="E5" i="3"/>
  <c r="H6" i="3"/>
  <c r="G16" i="2"/>
  <c r="G5" i="2"/>
  <c r="E79" i="1"/>
  <c r="H80" i="1"/>
  <c r="E4" i="1"/>
  <c r="H5" i="1"/>
  <c r="H5" i="3"/>
  <c r="C27" i="4"/>
  <c r="E42" i="3"/>
  <c r="H42" i="3" s="1"/>
  <c r="G11" i="4"/>
  <c r="G4" i="4" s="1"/>
  <c r="G27" i="4" l="1"/>
  <c r="G26" i="2"/>
  <c r="G154" i="1"/>
  <c r="F154" i="1"/>
  <c r="C154" i="1"/>
  <c r="H79" i="1"/>
  <c r="D154" i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<sst xmlns="http://schemas.openxmlformats.org/spreadsheetml/2006/main" count="499" uniqueCount="336">
  <si>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</si>
  <si>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</si>
  <si>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</si>
  <si>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</si>
  <si>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</si>
  <si>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</si>
  <si>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</si>
  <si>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</si>
  <si>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</si>
  <si>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</si>
  <si>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</si>
  <si>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</si>
  <si>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</si>
  <si>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</si>
  <si>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</si>
  <si>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</si>
  <si>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</si>
  <si>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</si>
  <si>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</si>
  <si>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</si>
  <si>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</si>
  <si>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</si>
  <si>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</si>
  <si>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</si>
  <si>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</si>
  <si>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</si>
  <si>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</si>
  <si>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</si>
  <si>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</si>
  <si>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</si>
  <si>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</si>
  <si>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</si>
  <si>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</si>
  <si>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</si>
  <si>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</si>
  <si>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</si>
  <si>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</si>
  <si>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</si>
  <si>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</si>
  <si>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</si>
  <si>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</si>
  <si>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</si>
  <si>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</si>
  <si>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</si>
  <si>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</si>
  <si>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</si>
  <si>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</si>
  <si>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</si>
  <si>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</si>
  <si>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</si>
  <si>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</si>
  <si>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</si>
  <si>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</si>
  <si>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</si>
  <si>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</si>
  <si>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</si>
  <si>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</si>
  <si>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</si>
  <si>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</si>
  <si>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</si>
  <si>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</si>
  <si>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</si>
  <si>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</si>
  <si>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</si>
  <si>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</si>
  <si>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</si>
  <si>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</si>
  <si>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</si>
  <si>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</si>
  <si>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</si>
  <si>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</si>
  <si>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</si>
  <si>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</si>
  <si>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</si>
  <si>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</si>
  <si>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</si>
  <si>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</si>
  <si>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</si>
  <si>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</si>
  <si>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</si>
  <si>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</si>
  <si>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</si>
  <si>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</si>
  <si>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</si>
  <si>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</si>
  <si>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</si>
  <si>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</si>
  <si>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</si>
  <si>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</si>
  <si>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</si>
  <si>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</si>
  <si>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</si>
  <si>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</si>
  <si>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</si>
  <si>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</si>
  <si>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</si>
  <si>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</si>
  <si>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</si>
  <si>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</si>
  <si>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</si>
  <si>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</si>
  <si>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</si>
  <si>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</si>
  <si>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</si>
  <si>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</si>
  <si>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</si>
  <si>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</si>
  <si>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</si>
  <si>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</si>
  <si>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</si>
  <si>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</si>
  <si>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</si>
  <si>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</si>
  <si>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</si>
  <si>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</si>
  <si>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</si>
  <si>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</si>
  <si>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</si>
  <si>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</si>
  <si>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</si>
  <si>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</si>
  <si>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</si>
  <si>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</si>
  <si>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</si>
  <si>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</si>
  <si>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</si>
  <si>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</si>
  <si>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</si>
  <si>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</si>
  <si>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</si>
  <si>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</si>
  <si>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</si>
  <si>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</si>
  <si>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</si>
  <si>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</si>
  <si>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</si>
  <si>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</si>
  <si>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</si>
  <si>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</si>
  <si>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</si>
  <si>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</si>
  <si>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</si>
  <si>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</si>
  <si>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</si>
  <si>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</si>
  <si>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</si>
  <si>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</si>
  <si>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</si>
  <si>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</si>
  <si>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</si>
  <si>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</si>
  <si>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</si>
  <si>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</si>
  <si>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</si>
  <si>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</si>
  <si>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</si>
  <si>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</si>
  <si>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</si>
  <si>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</si>
  <si>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</si>
  <si>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</si>
  <si>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</si>
  <si>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</si>
  <si>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</si>
  <si>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</si>
  <si>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</si>
  <si>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</si>
  <si>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</si>
  <si>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</si>
  <si>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</si>
  <si>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</si>
  <si>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</si>
  <si>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</si>
  <si>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</si>
  <si>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</si>
  <si>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</si>
  <si>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</si>
  <si>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</si>
  <si>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</si>
  <si>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</si>
  <si>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</si>
  <si>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</si>
  <si>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</si>
  <si>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</si>
  <si>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</si>
  <si>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</si>
  <si>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</si>
  <si>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</si>
  <si>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</si>
  <si>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</si>
  <si>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</si>
  <si>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</si>
  <si>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</si>
  <si>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</si>
  <si>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</si>
  <si>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</si>
  <si>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</si>
  <si>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</si>
  <si>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</si>
  <si>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</si>
  <si>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</si>
  <si>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</si>
  <si>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</si>
  <si>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</si>
  <si>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</si>
  <si>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</si>
  <si>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</si>
  <si>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</si>
  <si>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</si>
  <si>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</si>
  <si>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</si>
  <si>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</si>
  <si>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</si>
  <si>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</si>
  <si>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</si>
  <si>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</si>
  <si>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</si>
  <si>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</si>
  <si>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</si>
  <si>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</si>
  <si>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</si>
  <si>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</si>
  <si>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</si>
  <si>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</si>
  <si>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</si>
  <si>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</si>
  <si>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</si>
  <si>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</si>
  <si>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</si>
  <si>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</si>
  <si>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</si>
  <si>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</si>
  <si>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</si>
  <si>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</si>
  <si>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</si>
  <si>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</si>
  <si>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</si>
  <si>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</si>
  <si>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</si>
  <si>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</si>
  <si>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</si>
  <si>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</si>
  <si>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</si>
  <si>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</si>
  <si>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</si>
  <si>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</si>
  <si>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</si>
  <si>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</si>
  <si>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</si>
  <si>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</si>
  <si>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</si>
  <si>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</si>
  <si>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</si>
  <si>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</si>
  <si>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</si>
  <si>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</si>
  <si>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</si>
  <si>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</si>
  <si>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</si>
  <si>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</si>
  <si>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</si>
  <si>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</si>
  <si>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</si>
  <si>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</si>
  <si>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</si>
  <si>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</si>
  <si>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</si>
  <si>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</si>
  <si>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</si>
  <si>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</si>
  <si>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</si>
  <si>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</si>
  <si>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</si>
  <si>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</si>
  <si>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</si>
  <si>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</si>
  <si>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</si>
  <si>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</si>
  <si>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</si>
  <si>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</si>
  <si>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</si>
  <si>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</si>
  <si>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</si>
  <si>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</si>
  <si>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</si>
  <si>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</si>
  <si>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</si>
  <si>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</si>
  <si>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</si>
  <si>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</si>
  <si>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</si>
  <si>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</si>
  <si>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</si>
  <si>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</si>
  <si>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</si>
  <si>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</si>
  <si>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</si>
  <si>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</si>
  <si>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</si>
  <si>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</si>
  <si>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</si>
  <si>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</si>
  <si>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</si>
  <si>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</si>
  <si>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</si>
  <si>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</si>
  <si>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</si>
  <si>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</si>
  <si>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</si>
  <si>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</si>
  <si>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</si>
  <si>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</si>
  <si>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</si>
  <si>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</si>
  <si>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</si>
  <si>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</si>
  <si>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</si>
  <si>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</si>
  <si>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</si>
  <si>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</si>
  <si>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</si>
  <si>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</si>
  <si>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</si>
  <si>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</si>
  <si>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</si>
  <si>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31 de Marzo de 2023
PESOS</t>
  </si>
  <si>
    <t>UNIVERSIDAD TECNOLOGICA DEL NORTE DE GUANAJUATO
Estado Analítico del Ejercicio del Presupuesto de Egresos Detallado - LDF
Clasificación Administrativa
al 31 de Marzo de 2023
PESOS</t>
  </si>
  <si>
    <t>UNIVERSIDAD TECNOLOGICA DEL NORTE DE GUANAJUATO
Estado Analítico del Ejercicio del Presupuesto de Egresos Detallado - LDF
Clasificación Funcional (Finalidad y Función)
al 31 de Marzo de 2023
PESOS</t>
  </si>
  <si>
    <t>UNIVERSIDAD TECNOLOGICA DEL NORTE DE GUANAJUATO
Estado Analítico del Ejercicio del Presupuesto de Egresos Detallado - LDF
Clasificación de Servicios Personales por Categoría
al 31 de Marzo de 2023
PESOS</t>
  </si>
  <si>
    <t>Bajo protesta de decir verdad declaramos que los Estados Financieros y sus Notas son razonablemente correctos y responsabilidad del emisor</t>
  </si>
  <si>
    <t>_________________________________________</t>
  </si>
  <si>
    <t>____________________________________________</t>
  </si>
  <si>
    <t>M. en C. ANDRÉS SALVADOR CASILLAS BARAJAS</t>
  </si>
  <si>
    <t>MAE. LOTH MARIANO PÉREZ CAMACHO</t>
  </si>
  <si>
    <t>ENCARGADO DE RECTORÍA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</si>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</sst>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  <numFmt numFmtId="169" formatCode="General_)"/>
  </numFmts>
  <fonts count="17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4">
    <xf numFmtId="0" fontId="0" fillId="0" borderId="0"/>
    <xf numFmtId="0" fontId="7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3" fillId="0" borderId="0"/>
    <xf numFmtId="0" fontId="7" fillId="0" borderId="0"/>
    <xf numFmtId="167" fontId="7" fillId="0" borderId="0" applyFont="0" applyFill="0" applyBorder="0" applyAlignment="0" applyProtection="0"/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169" fontId="14" fillId="0" borderId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2"/>
    </xf>
    <xf numFmtId="4" fontId="6" fillId="0" borderId="6" xfId="0" applyNumberFormat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10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top"/>
    </xf>
    <xf numFmtId="0" fontId="3" fillId="0" borderId="11" xfId="0" applyFont="1" applyBorder="1"/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6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justify" vertical="center"/>
    </xf>
    <xf numFmtId="0" fontId="7" fillId="0" borderId="12" xfId="0" applyFont="1" applyBorder="1"/>
    <xf numFmtId="0" fontId="3" fillId="0" borderId="12" xfId="0" applyFont="1" applyBorder="1"/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0" borderId="0" xfId="2"/>
    <xf numFmtId="0" fontId="7" fillId="3" borderId="0" xfId="2" applyFont="1" applyFill="1"/>
    <xf numFmtId="0" fontId="7" fillId="0" borderId="0" xfId="7" applyAlignment="1" applyProtection="1">
      <alignment horizontal="center"/>
      <protection locked="0"/>
    </xf>
    <xf numFmtId="0" fontId="7" fillId="0" borderId="0" xfId="7" applyAlignment="1" applyProtection="1">
      <alignment horizontal="center" vertical="center"/>
      <protection locked="0"/>
    </xf>
    <xf numFmtId="0" fontId="7" fillId="0" borderId="0" xfId="2" applyFont="1" applyBorder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2" applyFont="1" applyBorder="1" applyAlignment="1">
      <alignment horizontal="center"/>
    </xf>
    <xf numFmtId="0" fontId="15" fillId="0" borderId="0" xfId="79" applyFont="1" applyBorder="1" applyAlignment="1">
      <alignment horizontal="center"/>
    </xf>
    <xf numFmtId="0" fontId="7" fillId="0" borderId="0" xfId="79" applyFont="1" applyBorder="1" applyAlignment="1">
      <alignment horizontal="center"/>
    </xf>
    <xf numFmtId="0" fontId="15" fillId="0" borderId="0" xfId="79" applyFont="1" applyAlignment="1">
      <alignment horizontal="center"/>
    </xf>
    <xf numFmtId="0" fontId="1" fillId="0" borderId="0" xfId="79"/>
    <xf numFmtId="0" fontId="7" fillId="3" borderId="0" xfId="79" applyFont="1" applyFill="1"/>
    <xf numFmtId="0" fontId="1" fillId="0" borderId="0" xfId="79"/>
    <xf numFmtId="0" fontId="7" fillId="3" borderId="0" xfId="79" applyFont="1" applyFill="1"/>
    <xf numFmtId="0" fontId="1" fillId="0" borderId="0" xfId="79"/>
    <xf numFmtId="0" fontId="7" fillId="3" borderId="0" xfId="79" applyFont="1" applyFill="1"/>
  </cellXfs>
  <cellStyles count="144">
    <cellStyle name="=C:\WINNT\SYSTEM32\COMMAND.COM" xfId="25" xr:uid="{00000000-0005-0000-0000-000000000000}"/>
    <cellStyle name="Euro" xfId="11" xr:uid="{00000000-0005-0000-0000-000001000000}"/>
    <cellStyle name="Millares 2" xfId="8" xr:uid="{00000000-0005-0000-0000-000003000000}"/>
    <cellStyle name="Millares 2 10" xfId="51" xr:uid="{00000000-0005-0000-0000-000004000000}"/>
    <cellStyle name="Millares 2 10 2" xfId="112" xr:uid="{00000000-0005-0000-0000-000004000000}"/>
    <cellStyle name="Millares 2 11" xfId="56" xr:uid="{00000000-0005-0000-0000-000005000000}"/>
    <cellStyle name="Millares 2 11 2" xfId="117" xr:uid="{00000000-0005-0000-0000-000005000000}"/>
    <cellStyle name="Millares 2 12" xfId="61" xr:uid="{00000000-0005-0000-0000-000002000000}"/>
    <cellStyle name="Millares 2 12 2" xfId="122" xr:uid="{00000000-0005-0000-0000-000002000000}"/>
    <cellStyle name="Millares 2 13" xfId="70" xr:uid="{00000000-0005-0000-0000-000002000000}"/>
    <cellStyle name="Millares 2 14" xfId="78" xr:uid="{00000000-0005-0000-0000-000003000000}"/>
    <cellStyle name="Millares 2 15" xfId="128" xr:uid="{00000000-0005-0000-0000-000002000000}"/>
    <cellStyle name="Millares 2 16" xfId="134" xr:uid="{00000000-0005-0000-0000-000002000000}"/>
    <cellStyle name="Millares 2 17" xfId="139" xr:uid="{00000000-0005-0000-0000-000001000000}"/>
    <cellStyle name="Millares 2 2" xfId="13" xr:uid="{00000000-0005-0000-0000-000006000000}"/>
    <cellStyle name="Millares 2 2 10" xfId="71" xr:uid="{00000000-0005-0000-0000-000003000000}"/>
    <cellStyle name="Millares 2 2 11" xfId="81" xr:uid="{00000000-0005-0000-0000-000006000000}"/>
    <cellStyle name="Millares 2 2 12" xfId="129" xr:uid="{00000000-0005-0000-0000-000003000000}"/>
    <cellStyle name="Millares 2 2 13" xfId="135" xr:uid="{00000000-0005-0000-0000-000003000000}"/>
    <cellStyle name="Millares 2 2 14" xfId="140" xr:uid="{00000000-0005-0000-0000-000002000000}"/>
    <cellStyle name="Millares 2 2 2" xfId="27" xr:uid="{00000000-0005-0000-0000-000007000000}"/>
    <cellStyle name="Millares 2 2 2 2" xfId="88" xr:uid="{00000000-0005-0000-0000-000007000000}"/>
    <cellStyle name="Millares 2 2 3" xfId="32" xr:uid="{00000000-0005-0000-0000-000008000000}"/>
    <cellStyle name="Millares 2 2 3 2" xfId="93" xr:uid="{00000000-0005-0000-0000-000008000000}"/>
    <cellStyle name="Millares 2 2 4" xfId="37" xr:uid="{00000000-0005-0000-0000-000009000000}"/>
    <cellStyle name="Millares 2 2 4 2" xfId="98" xr:uid="{00000000-0005-0000-0000-000009000000}"/>
    <cellStyle name="Millares 2 2 5" xfId="42" xr:uid="{00000000-0005-0000-0000-00000A000000}"/>
    <cellStyle name="Millares 2 2 5 2" xfId="103" xr:uid="{00000000-0005-0000-0000-00000A000000}"/>
    <cellStyle name="Millares 2 2 6" xfId="47" xr:uid="{00000000-0005-0000-0000-00000B000000}"/>
    <cellStyle name="Millares 2 2 6 2" xfId="108" xr:uid="{00000000-0005-0000-0000-00000B000000}"/>
    <cellStyle name="Millares 2 2 7" xfId="52" xr:uid="{00000000-0005-0000-0000-00000C000000}"/>
    <cellStyle name="Millares 2 2 7 2" xfId="113" xr:uid="{00000000-0005-0000-0000-00000C000000}"/>
    <cellStyle name="Millares 2 2 8" xfId="57" xr:uid="{00000000-0005-0000-0000-00000D000000}"/>
    <cellStyle name="Millares 2 2 8 2" xfId="118" xr:uid="{00000000-0005-0000-0000-00000D000000}"/>
    <cellStyle name="Millares 2 2 9" xfId="62" xr:uid="{00000000-0005-0000-0000-000003000000}"/>
    <cellStyle name="Millares 2 2 9 2" xfId="123" xr:uid="{00000000-0005-0000-0000-000003000000}"/>
    <cellStyle name="Millares 2 3" xfId="14" xr:uid="{00000000-0005-0000-0000-00000E000000}"/>
    <cellStyle name="Millares 2 3 10" xfId="72" xr:uid="{00000000-0005-0000-0000-000004000000}"/>
    <cellStyle name="Millares 2 3 11" xfId="82" xr:uid="{00000000-0005-0000-0000-00000E000000}"/>
    <cellStyle name="Millares 2 3 12" xfId="130" xr:uid="{00000000-0005-0000-0000-000004000000}"/>
    <cellStyle name="Millares 2 3 13" xfId="136" xr:uid="{00000000-0005-0000-0000-000004000000}"/>
    <cellStyle name="Millares 2 3 14" xfId="141" xr:uid="{00000000-0005-0000-0000-000003000000}"/>
    <cellStyle name="Millares 2 3 2" xfId="28" xr:uid="{00000000-0005-0000-0000-00000F000000}"/>
    <cellStyle name="Millares 2 3 2 2" xfId="89" xr:uid="{00000000-0005-0000-0000-00000F000000}"/>
    <cellStyle name="Millares 2 3 3" xfId="33" xr:uid="{00000000-0005-0000-0000-000010000000}"/>
    <cellStyle name="Millares 2 3 3 2" xfId="94" xr:uid="{00000000-0005-0000-0000-000010000000}"/>
    <cellStyle name="Millares 2 3 4" xfId="38" xr:uid="{00000000-0005-0000-0000-000011000000}"/>
    <cellStyle name="Millares 2 3 4 2" xfId="99" xr:uid="{00000000-0005-0000-0000-000011000000}"/>
    <cellStyle name="Millares 2 3 5" xfId="43" xr:uid="{00000000-0005-0000-0000-000012000000}"/>
    <cellStyle name="Millares 2 3 5 2" xfId="104" xr:uid="{00000000-0005-0000-0000-000012000000}"/>
    <cellStyle name="Millares 2 3 6" xfId="48" xr:uid="{00000000-0005-0000-0000-000013000000}"/>
    <cellStyle name="Millares 2 3 6 2" xfId="109" xr:uid="{00000000-0005-0000-0000-000013000000}"/>
    <cellStyle name="Millares 2 3 7" xfId="53" xr:uid="{00000000-0005-0000-0000-000014000000}"/>
    <cellStyle name="Millares 2 3 7 2" xfId="114" xr:uid="{00000000-0005-0000-0000-000014000000}"/>
    <cellStyle name="Millares 2 3 8" xfId="58" xr:uid="{00000000-0005-0000-0000-000015000000}"/>
    <cellStyle name="Millares 2 3 8 2" xfId="119" xr:uid="{00000000-0005-0000-0000-000015000000}"/>
    <cellStyle name="Millares 2 3 9" xfId="63" xr:uid="{00000000-0005-0000-0000-000004000000}"/>
    <cellStyle name="Millares 2 3 9 2" xfId="124" xr:uid="{00000000-0005-0000-0000-000004000000}"/>
    <cellStyle name="Millares 2 4" xfId="12" xr:uid="{00000000-0005-0000-0000-000016000000}"/>
    <cellStyle name="Millares 2 4 2" xfId="80" xr:uid="{00000000-0005-0000-0000-000016000000}"/>
    <cellStyle name="Millares 2 5" xfId="26" xr:uid="{00000000-0005-0000-0000-000017000000}"/>
    <cellStyle name="Millares 2 5 2" xfId="87" xr:uid="{00000000-0005-0000-0000-000017000000}"/>
    <cellStyle name="Millares 2 6" xfId="31" xr:uid="{00000000-0005-0000-0000-000018000000}"/>
    <cellStyle name="Millares 2 6 2" xfId="92" xr:uid="{00000000-0005-0000-0000-000018000000}"/>
    <cellStyle name="Millares 2 7" xfId="36" xr:uid="{00000000-0005-0000-0000-000019000000}"/>
    <cellStyle name="Millares 2 7 2" xfId="97" xr:uid="{00000000-0005-0000-0000-000019000000}"/>
    <cellStyle name="Millares 2 8" xfId="41" xr:uid="{00000000-0005-0000-0000-00001A000000}"/>
    <cellStyle name="Millares 2 8 2" xfId="102" xr:uid="{00000000-0005-0000-0000-00001A000000}"/>
    <cellStyle name="Millares 2 9" xfId="46" xr:uid="{00000000-0005-0000-0000-00001B000000}"/>
    <cellStyle name="Millares 2 9 2" xfId="107" xr:uid="{00000000-0005-0000-0000-00001B000000}"/>
    <cellStyle name="Millares 3" xfId="15" xr:uid="{00000000-0005-0000-0000-00001C000000}"/>
    <cellStyle name="Millares 3 10" xfId="73" xr:uid="{00000000-0005-0000-0000-000005000000}"/>
    <cellStyle name="Millares 3 11" xfId="83" xr:uid="{00000000-0005-0000-0000-00001C000000}"/>
    <cellStyle name="Millares 3 12" xfId="131" xr:uid="{00000000-0005-0000-0000-000005000000}"/>
    <cellStyle name="Millares 3 13" xfId="137" xr:uid="{00000000-0005-0000-0000-000005000000}"/>
    <cellStyle name="Millares 3 14" xfId="142" xr:uid="{00000000-0005-0000-0000-000004000000}"/>
    <cellStyle name="Millares 3 2" xfId="29" xr:uid="{00000000-0005-0000-0000-00001D000000}"/>
    <cellStyle name="Millares 3 2 2" xfId="90" xr:uid="{00000000-0005-0000-0000-00001D000000}"/>
    <cellStyle name="Millares 3 3" xfId="34" xr:uid="{00000000-0005-0000-0000-00001E000000}"/>
    <cellStyle name="Millares 3 3 2" xfId="95" xr:uid="{00000000-0005-0000-0000-00001E000000}"/>
    <cellStyle name="Millares 3 4" xfId="39" xr:uid="{00000000-0005-0000-0000-00001F000000}"/>
    <cellStyle name="Millares 3 4 2" xfId="100" xr:uid="{00000000-0005-0000-0000-00001F000000}"/>
    <cellStyle name="Millares 3 5" xfId="44" xr:uid="{00000000-0005-0000-0000-000020000000}"/>
    <cellStyle name="Millares 3 5 2" xfId="105" xr:uid="{00000000-0005-0000-0000-000020000000}"/>
    <cellStyle name="Millares 3 6" xfId="49" xr:uid="{00000000-0005-0000-0000-000021000000}"/>
    <cellStyle name="Millares 3 6 2" xfId="110" xr:uid="{00000000-0005-0000-0000-000021000000}"/>
    <cellStyle name="Millares 3 7" xfId="54" xr:uid="{00000000-0005-0000-0000-000022000000}"/>
    <cellStyle name="Millares 3 7 2" xfId="115" xr:uid="{00000000-0005-0000-0000-000022000000}"/>
    <cellStyle name="Millares 3 8" xfId="59" xr:uid="{00000000-0005-0000-0000-000023000000}"/>
    <cellStyle name="Millares 3 8 2" xfId="120" xr:uid="{00000000-0005-0000-0000-000023000000}"/>
    <cellStyle name="Millares 3 9" xfId="64" xr:uid="{00000000-0005-0000-0000-000005000000}"/>
    <cellStyle name="Millares 3 9 2" xfId="125" xr:uid="{00000000-0005-0000-0000-000005000000}"/>
    <cellStyle name="Millares 4" xfId="69" xr:uid="{00000000-0005-0000-0000-000074000000}"/>
    <cellStyle name="Millares 5" xfId="67" xr:uid="{00000000-0005-0000-0000-000032000000}"/>
    <cellStyle name="Moneda 2" xfId="16" xr:uid="{00000000-0005-0000-0000-000024000000}"/>
    <cellStyle name="Moneda 2 10" xfId="74" xr:uid="{00000000-0005-0000-0000-000006000000}"/>
    <cellStyle name="Moneda 2 11" xfId="84" xr:uid="{00000000-0005-0000-0000-000024000000}"/>
    <cellStyle name="Moneda 2 12" xfId="132" xr:uid="{00000000-0005-0000-0000-000006000000}"/>
    <cellStyle name="Moneda 2 13" xfId="138" xr:uid="{00000000-0005-0000-0000-000006000000}"/>
    <cellStyle name="Moneda 2 14" xfId="143" xr:uid="{00000000-0005-0000-0000-000005000000}"/>
    <cellStyle name="Moneda 2 2" xfId="30" xr:uid="{00000000-0005-0000-0000-000025000000}"/>
    <cellStyle name="Moneda 2 2 2" xfId="91" xr:uid="{00000000-0005-0000-0000-000025000000}"/>
    <cellStyle name="Moneda 2 3" xfId="35" xr:uid="{00000000-0005-0000-0000-000026000000}"/>
    <cellStyle name="Moneda 2 3 2" xfId="96" xr:uid="{00000000-0005-0000-0000-000026000000}"/>
    <cellStyle name="Moneda 2 4" xfId="40" xr:uid="{00000000-0005-0000-0000-000027000000}"/>
    <cellStyle name="Moneda 2 4 2" xfId="101" xr:uid="{00000000-0005-0000-0000-000027000000}"/>
    <cellStyle name="Moneda 2 5" xfId="45" xr:uid="{00000000-0005-0000-0000-000028000000}"/>
    <cellStyle name="Moneda 2 5 2" xfId="106" xr:uid="{00000000-0005-0000-0000-000028000000}"/>
    <cellStyle name="Moneda 2 6" xfId="50" xr:uid="{00000000-0005-0000-0000-000029000000}"/>
    <cellStyle name="Moneda 2 6 2" xfId="111" xr:uid="{00000000-0005-0000-0000-000029000000}"/>
    <cellStyle name="Moneda 2 7" xfId="55" xr:uid="{00000000-0005-0000-0000-00002A000000}"/>
    <cellStyle name="Moneda 2 7 2" xfId="116" xr:uid="{00000000-0005-0000-0000-00002A000000}"/>
    <cellStyle name="Moneda 2 8" xfId="60" xr:uid="{00000000-0005-0000-0000-00002B000000}"/>
    <cellStyle name="Moneda 2 8 2" xfId="121" xr:uid="{00000000-0005-0000-0000-00002B000000}"/>
    <cellStyle name="Moneda 2 9" xfId="65" xr:uid="{00000000-0005-0000-0000-000006000000}"/>
    <cellStyle name="Moneda 2 9 2" xfId="126" xr:uid="{00000000-0005-0000-0000-000006000000}"/>
    <cellStyle name="Moneda 3" xfId="66" xr:uid="{00000000-0005-0000-0000-00006E000000}"/>
    <cellStyle name="Moneda 3 2" xfId="127" xr:uid="{00000000-0005-0000-0000-00006E000000}"/>
    <cellStyle name="Moneda 4" xfId="133" xr:uid="{00000000-0005-0000-0000-0000AF000000}"/>
    <cellStyle name="Moneda 5" xfId="68" xr:uid="{00000000-0005-0000-0000-00008E000000}"/>
    <cellStyle name="Normal" xfId="0" builtinId="0"/>
    <cellStyle name="Normal 2" xfId="1" xr:uid="{00000000-0005-0000-0000-000001000000}"/>
    <cellStyle name="Normal 2 2" xfId="3" xr:uid="{00000000-0005-0000-0000-000001000000}"/>
    <cellStyle name="Normal 2 2 2" xfId="10" xr:uid="{00000000-0005-0000-0000-00002F000000}"/>
    <cellStyle name="Normal 2 2 3" xfId="79" xr:uid="{00000000-0005-0000-0000-00002E000000}"/>
    <cellStyle name="Normal 2 2 4" xfId="9" xr:uid="{00000000-0005-0000-0000-00002E000000}"/>
    <cellStyle name="Normal 2 3" xfId="17" xr:uid="{00000000-0005-0000-0000-000030000000}"/>
    <cellStyle name="Normal 2 4" xfId="4" xr:uid="{00000000-0005-0000-0000-00002D000000}"/>
    <cellStyle name="Normal 3" xfId="6" xr:uid="{00000000-0005-0000-0000-000031000000}"/>
    <cellStyle name="Normal 4" xfId="7" xr:uid="{00000000-0005-0000-0000-000032000000}"/>
    <cellStyle name="Normal 4 2" xfId="19" xr:uid="{00000000-0005-0000-0000-000033000000}"/>
    <cellStyle name="Normal 4 3" xfId="18" xr:uid="{00000000-0005-0000-0000-000034000000}"/>
    <cellStyle name="Normal 4 4" xfId="77" xr:uid="{00000000-0005-0000-0000-000032000000}"/>
    <cellStyle name="Normal 5" xfId="20" xr:uid="{00000000-0005-0000-0000-000035000000}"/>
    <cellStyle name="Normal 5 2" xfId="21" xr:uid="{00000000-0005-0000-0000-000036000000}"/>
    <cellStyle name="Normal 6" xfId="22" xr:uid="{00000000-0005-0000-0000-000037000000}"/>
    <cellStyle name="Normal 6 2" xfId="23" xr:uid="{00000000-0005-0000-0000-000038000000}"/>
    <cellStyle name="Normal 6 2 2" xfId="86" xr:uid="{00000000-0005-0000-0000-000038000000}"/>
    <cellStyle name="Normal 6 3" xfId="85" xr:uid="{00000000-0005-0000-0000-000037000000}"/>
    <cellStyle name="Normal 7" xfId="75" xr:uid="{00000000-0005-0000-0000-000076000000}"/>
    <cellStyle name="Normal 8" xfId="2" xr:uid="{00000000-0005-0000-0000-0000A8000000}"/>
    <cellStyle name="Normal 9" xfId="5" xr:uid="{00000000-0005-0000-0000-000039000000}"/>
    <cellStyle name="Porcentaje 2" xfId="76" xr:uid="{00000000-0005-0000-0000-000080000000}"/>
    <cellStyle name="Porcentual 2" xfId="24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5"/>
  <sheetViews>
    <sheetView topLeftCell="A124" workbookViewId="0">
      <selection activeCell="E172" sqref="E172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325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63612311.509999998</v>
      </c>
      <c r="D4" s="5">
        <f t="shared" ref="D4:H4" si="0">D5+D13+D23+D33+D43+D53+D57+D66+D70</f>
        <v>0</v>
      </c>
      <c r="E4" s="5">
        <f t="shared" si="0"/>
        <v>63612311.509999998</v>
      </c>
      <c r="F4" s="5">
        <f t="shared" si="0"/>
        <v>0</v>
      </c>
      <c r="G4" s="5">
        <f t="shared" si="0"/>
        <v>0</v>
      </c>
      <c r="H4" s="5">
        <f t="shared" si="0"/>
        <v>63612311.509999998</v>
      </c>
    </row>
    <row r="5" spans="1:8">
      <c r="A5" s="56" t="s">
        <v>9</v>
      </c>
      <c r="B5" s="57"/>
      <c r="C5" s="6">
        <f>SUM(C6:C12)</f>
        <v>44121311.890000001</v>
      </c>
      <c r="D5" s="6">
        <f t="shared" ref="D5:H5" si="1">SUM(D6:D12)</f>
        <v>0</v>
      </c>
      <c r="E5" s="6">
        <f t="shared" si="1"/>
        <v>44121311.890000001</v>
      </c>
      <c r="F5" s="6">
        <f t="shared" si="1"/>
        <v>0</v>
      </c>
      <c r="G5" s="6">
        <f t="shared" si="1"/>
        <v>0</v>
      </c>
      <c r="H5" s="6">
        <f t="shared" si="1"/>
        <v>44121311.890000001</v>
      </c>
    </row>
    <row r="6" spans="1:8">
      <c r="A6" s="35" t="s">
        <v>147</v>
      </c>
      <c r="B6" s="36" t="s">
        <v>10</v>
      </c>
      <c r="C6" s="7">
        <v>8949841.5099999998</v>
      </c>
      <c r="D6" s="7">
        <v>0</v>
      </c>
      <c r="E6" s="7">
        <f>C6+D6</f>
        <v>8949841.5099999998</v>
      </c>
      <c r="F6" s="7">
        <v>0</v>
      </c>
      <c r="G6" s="7">
        <v>0</v>
      </c>
      <c r="H6" s="7">
        <f>E6-F6</f>
        <v>8949841.5099999998</v>
      </c>
    </row>
    <row r="7" spans="1:8">
      <c r="A7" s="35" t="s">
        <v>148</v>
      </c>
      <c r="B7" s="36" t="s">
        <v>11</v>
      </c>
      <c r="C7" s="7">
        <v>23156152.390000001</v>
      </c>
      <c r="D7" s="7">
        <v>0</v>
      </c>
      <c r="E7" s="7">
        <f t="shared" ref="E7:E12" si="2">C7+D7</f>
        <v>23156152.390000001</v>
      </c>
      <c r="F7" s="7">
        <v>0</v>
      </c>
      <c r="G7" s="7">
        <v>0</v>
      </c>
      <c r="H7" s="7">
        <f t="shared" ref="H7:H70" si="3">E7-F7</f>
        <v>23156152.390000001</v>
      </c>
    </row>
    <row r="8" spans="1:8">
      <c r="A8" s="35" t="s">
        <v>149</v>
      </c>
      <c r="B8" s="36" t="s">
        <v>12</v>
      </c>
      <c r="C8" s="7">
        <v>1391682.64</v>
      </c>
      <c r="D8" s="7">
        <v>0</v>
      </c>
      <c r="E8" s="7">
        <f t="shared" si="2"/>
        <v>1391682.64</v>
      </c>
      <c r="F8" s="7">
        <v>0</v>
      </c>
      <c r="G8" s="7">
        <v>0</v>
      </c>
      <c r="H8" s="7">
        <f t="shared" si="3"/>
        <v>1391682.64</v>
      </c>
    </row>
    <row r="9" spans="1:8">
      <c r="A9" s="35" t="s">
        <v>150</v>
      </c>
      <c r="B9" s="36" t="s">
        <v>13</v>
      </c>
      <c r="C9" s="7">
        <v>9239899.4700000007</v>
      </c>
      <c r="D9" s="7">
        <v>0</v>
      </c>
      <c r="E9" s="7">
        <f t="shared" si="2"/>
        <v>9239899.4700000007</v>
      </c>
      <c r="F9" s="7">
        <v>0</v>
      </c>
      <c r="G9" s="7">
        <v>0</v>
      </c>
      <c r="H9" s="7">
        <f t="shared" si="3"/>
        <v>9239899.4700000007</v>
      </c>
    </row>
    <row r="10" spans="1:8">
      <c r="A10" s="35" t="s">
        <v>151</v>
      </c>
      <c r="B10" s="36" t="s">
        <v>14</v>
      </c>
      <c r="C10" s="7">
        <v>568735.88</v>
      </c>
      <c r="D10" s="7">
        <v>0</v>
      </c>
      <c r="E10" s="7">
        <f t="shared" si="2"/>
        <v>568735.88</v>
      </c>
      <c r="F10" s="7">
        <v>0</v>
      </c>
      <c r="G10" s="7">
        <v>0</v>
      </c>
      <c r="H10" s="7">
        <f t="shared" si="3"/>
        <v>568735.88</v>
      </c>
    </row>
    <row r="11" spans="1:8">
      <c r="A11" s="35" t="s">
        <v>152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153</v>
      </c>
      <c r="B12" s="36" t="s">
        <v>16</v>
      </c>
      <c r="C12" s="7">
        <v>815000</v>
      </c>
      <c r="D12" s="7">
        <v>0</v>
      </c>
      <c r="E12" s="7">
        <f t="shared" si="2"/>
        <v>815000</v>
      </c>
      <c r="F12" s="7">
        <v>0</v>
      </c>
      <c r="G12" s="7">
        <v>0</v>
      </c>
      <c r="H12" s="7">
        <f t="shared" si="3"/>
        <v>815000</v>
      </c>
    </row>
    <row r="13" spans="1:8">
      <c r="A13" s="56" t="s">
        <v>17</v>
      </c>
      <c r="B13" s="57"/>
      <c r="C13" s="6">
        <f>SUM(C14:C22)</f>
        <v>1971412.36</v>
      </c>
      <c r="D13" s="6">
        <f t="shared" ref="D13:G13" si="4">SUM(D14:D22)</f>
        <v>0</v>
      </c>
      <c r="E13" s="6">
        <f t="shared" si="4"/>
        <v>1971412.36</v>
      </c>
      <c r="F13" s="6">
        <f t="shared" si="4"/>
        <v>0</v>
      </c>
      <c r="G13" s="6">
        <f t="shared" si="4"/>
        <v>0</v>
      </c>
      <c r="H13" s="6">
        <f t="shared" si="3"/>
        <v>1971412.36</v>
      </c>
    </row>
    <row r="14" spans="1:8">
      <c r="A14" s="35" t="s">
        <v>154</v>
      </c>
      <c r="B14" s="36" t="s">
        <v>18</v>
      </c>
      <c r="C14" s="7">
        <v>634275.9</v>
      </c>
      <c r="D14" s="7">
        <v>0</v>
      </c>
      <c r="E14" s="7">
        <f t="shared" ref="E14:E22" si="5">C14+D14</f>
        <v>634275.9</v>
      </c>
      <c r="F14" s="7">
        <v>0</v>
      </c>
      <c r="G14" s="7">
        <v>0</v>
      </c>
      <c r="H14" s="7">
        <f t="shared" si="3"/>
        <v>634275.9</v>
      </c>
    </row>
    <row r="15" spans="1:8">
      <c r="A15" s="35" t="s">
        <v>155</v>
      </c>
      <c r="B15" s="36" t="s">
        <v>19</v>
      </c>
      <c r="C15" s="7">
        <v>95336.35</v>
      </c>
      <c r="D15" s="7">
        <v>0</v>
      </c>
      <c r="E15" s="7">
        <f t="shared" si="5"/>
        <v>95336.35</v>
      </c>
      <c r="F15" s="7">
        <v>0</v>
      </c>
      <c r="G15" s="7">
        <v>0</v>
      </c>
      <c r="H15" s="7">
        <f t="shared" si="3"/>
        <v>95336.35</v>
      </c>
    </row>
    <row r="16" spans="1:8">
      <c r="A16" s="35" t="s">
        <v>156</v>
      </c>
      <c r="B16" s="36" t="s">
        <v>20</v>
      </c>
      <c r="C16" s="7">
        <v>6000</v>
      </c>
      <c r="D16" s="7">
        <v>0</v>
      </c>
      <c r="E16" s="7">
        <f t="shared" si="5"/>
        <v>6000</v>
      </c>
      <c r="F16" s="7">
        <v>0</v>
      </c>
      <c r="G16" s="7">
        <v>0</v>
      </c>
      <c r="H16" s="7">
        <f t="shared" si="3"/>
        <v>6000</v>
      </c>
    </row>
    <row r="17" spans="1:8">
      <c r="A17" s="35" t="s">
        <v>157</v>
      </c>
      <c r="B17" s="36" t="s">
        <v>21</v>
      </c>
      <c r="C17" s="7">
        <v>238467.05</v>
      </c>
      <c r="D17" s="7">
        <v>0</v>
      </c>
      <c r="E17" s="7">
        <f t="shared" si="5"/>
        <v>238467.05</v>
      </c>
      <c r="F17" s="7">
        <v>0</v>
      </c>
      <c r="G17" s="7">
        <v>0</v>
      </c>
      <c r="H17" s="7">
        <f t="shared" si="3"/>
        <v>238467.05</v>
      </c>
    </row>
    <row r="18" spans="1:8">
      <c r="A18" s="35" t="s">
        <v>158</v>
      </c>
      <c r="B18" s="36" t="s">
        <v>22</v>
      </c>
      <c r="C18" s="7">
        <v>66204.67</v>
      </c>
      <c r="D18" s="7">
        <v>0</v>
      </c>
      <c r="E18" s="7">
        <f t="shared" si="5"/>
        <v>66204.67</v>
      </c>
      <c r="F18" s="7">
        <v>0</v>
      </c>
      <c r="G18" s="7">
        <v>0</v>
      </c>
      <c r="H18" s="7">
        <f t="shared" si="3"/>
        <v>66204.67</v>
      </c>
    </row>
    <row r="19" spans="1:8">
      <c r="A19" s="35" t="s">
        <v>159</v>
      </c>
      <c r="B19" s="36" t="s">
        <v>23</v>
      </c>
      <c r="C19" s="7">
        <v>791661.28</v>
      </c>
      <c r="D19" s="7">
        <v>0</v>
      </c>
      <c r="E19" s="7">
        <f t="shared" si="5"/>
        <v>791661.28</v>
      </c>
      <c r="F19" s="7">
        <v>0</v>
      </c>
      <c r="G19" s="7">
        <v>0</v>
      </c>
      <c r="H19" s="7">
        <f t="shared" si="3"/>
        <v>791661.28</v>
      </c>
    </row>
    <row r="20" spans="1:8">
      <c r="A20" s="35" t="s">
        <v>160</v>
      </c>
      <c r="B20" s="36" t="s">
        <v>24</v>
      </c>
      <c r="C20" s="7">
        <v>49121.25</v>
      </c>
      <c r="D20" s="7">
        <v>0</v>
      </c>
      <c r="E20" s="7">
        <f t="shared" si="5"/>
        <v>49121.25</v>
      </c>
      <c r="F20" s="7">
        <v>0</v>
      </c>
      <c r="G20" s="7">
        <v>0</v>
      </c>
      <c r="H20" s="7">
        <f t="shared" si="3"/>
        <v>49121.25</v>
      </c>
    </row>
    <row r="21" spans="1:8">
      <c r="A21" s="35" t="s">
        <v>161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162</v>
      </c>
      <c r="B22" s="36" t="s">
        <v>26</v>
      </c>
      <c r="C22" s="7">
        <v>90345.86</v>
      </c>
      <c r="D22" s="7">
        <v>0</v>
      </c>
      <c r="E22" s="7">
        <f t="shared" si="5"/>
        <v>90345.86</v>
      </c>
      <c r="F22" s="7">
        <v>0</v>
      </c>
      <c r="G22" s="7">
        <v>0</v>
      </c>
      <c r="H22" s="7">
        <f t="shared" si="3"/>
        <v>90345.86</v>
      </c>
    </row>
    <row r="23" spans="1:8">
      <c r="A23" s="56" t="s">
        <v>27</v>
      </c>
      <c r="B23" s="57"/>
      <c r="C23" s="6">
        <f>SUM(C24:C32)</f>
        <v>16582713.26</v>
      </c>
      <c r="D23" s="6">
        <f t="shared" ref="D23:G23" si="6">SUM(D24:D32)</f>
        <v>0</v>
      </c>
      <c r="E23" s="6">
        <f t="shared" si="6"/>
        <v>16582713.26</v>
      </c>
      <c r="F23" s="6">
        <f t="shared" si="6"/>
        <v>0</v>
      </c>
      <c r="G23" s="6">
        <f t="shared" si="6"/>
        <v>0</v>
      </c>
      <c r="H23" s="6">
        <f t="shared" si="3"/>
        <v>16582713.26</v>
      </c>
    </row>
    <row r="24" spans="1:8">
      <c r="A24" s="35" t="s">
        <v>163</v>
      </c>
      <c r="B24" s="36" t="s">
        <v>28</v>
      </c>
      <c r="C24" s="7">
        <v>2158621.33</v>
      </c>
      <c r="D24" s="7">
        <v>0</v>
      </c>
      <c r="E24" s="7">
        <f t="shared" ref="E24:E32" si="7">C24+D24</f>
        <v>2158621.33</v>
      </c>
      <c r="F24" s="7">
        <v>0</v>
      </c>
      <c r="G24" s="7">
        <v>0</v>
      </c>
      <c r="H24" s="7">
        <f t="shared" si="3"/>
        <v>2158621.33</v>
      </c>
    </row>
    <row r="25" spans="1:8">
      <c r="A25" s="35" t="s">
        <v>164</v>
      </c>
      <c r="B25" s="36" t="s">
        <v>29</v>
      </c>
      <c r="C25" s="7">
        <v>978734.66</v>
      </c>
      <c r="D25" s="7">
        <v>0</v>
      </c>
      <c r="E25" s="7">
        <f t="shared" si="7"/>
        <v>978734.66</v>
      </c>
      <c r="F25" s="7">
        <v>0</v>
      </c>
      <c r="G25" s="7">
        <v>0</v>
      </c>
      <c r="H25" s="7">
        <f t="shared" si="3"/>
        <v>978734.66</v>
      </c>
    </row>
    <row r="26" spans="1:8">
      <c r="A26" s="35" t="s">
        <v>165</v>
      </c>
      <c r="B26" s="36" t="s">
        <v>30</v>
      </c>
      <c r="C26" s="7">
        <v>3672997.81</v>
      </c>
      <c r="D26" s="7">
        <v>0</v>
      </c>
      <c r="E26" s="7">
        <f t="shared" si="7"/>
        <v>3672997.81</v>
      </c>
      <c r="F26" s="7">
        <v>0</v>
      </c>
      <c r="G26" s="7">
        <v>0</v>
      </c>
      <c r="H26" s="7">
        <f t="shared" si="3"/>
        <v>3672997.81</v>
      </c>
    </row>
    <row r="27" spans="1:8">
      <c r="A27" s="35" t="s">
        <v>166</v>
      </c>
      <c r="B27" s="36" t="s">
        <v>31</v>
      </c>
      <c r="C27" s="7">
        <v>1572228.45</v>
      </c>
      <c r="D27" s="7">
        <v>0</v>
      </c>
      <c r="E27" s="7">
        <f t="shared" si="7"/>
        <v>1572228.45</v>
      </c>
      <c r="F27" s="7">
        <v>0</v>
      </c>
      <c r="G27" s="7">
        <v>0</v>
      </c>
      <c r="H27" s="7">
        <f t="shared" si="3"/>
        <v>1572228.45</v>
      </c>
    </row>
    <row r="28" spans="1:8">
      <c r="A28" s="35" t="s">
        <v>167</v>
      </c>
      <c r="B28" s="36" t="s">
        <v>32</v>
      </c>
      <c r="C28" s="7">
        <v>5879534.2000000002</v>
      </c>
      <c r="D28" s="7">
        <v>0</v>
      </c>
      <c r="E28" s="7">
        <f t="shared" si="7"/>
        <v>5879534.2000000002</v>
      </c>
      <c r="F28" s="7">
        <v>0</v>
      </c>
      <c r="G28" s="7">
        <v>0</v>
      </c>
      <c r="H28" s="7">
        <f t="shared" si="3"/>
        <v>5879534.2000000002</v>
      </c>
    </row>
    <row r="29" spans="1:8">
      <c r="A29" s="35" t="s">
        <v>168</v>
      </c>
      <c r="B29" s="36" t="s">
        <v>33</v>
      </c>
      <c r="C29" s="7">
        <v>205499.85</v>
      </c>
      <c r="D29" s="7">
        <v>0</v>
      </c>
      <c r="E29" s="7">
        <f t="shared" si="7"/>
        <v>205499.85</v>
      </c>
      <c r="F29" s="7">
        <v>0</v>
      </c>
      <c r="G29" s="7">
        <v>0</v>
      </c>
      <c r="H29" s="7">
        <f t="shared" si="3"/>
        <v>205499.85</v>
      </c>
    </row>
    <row r="30" spans="1:8">
      <c r="A30" s="35" t="s">
        <v>169</v>
      </c>
      <c r="B30" s="36" t="s">
        <v>34</v>
      </c>
      <c r="C30" s="7">
        <v>123146.03</v>
      </c>
      <c r="D30" s="7">
        <v>0</v>
      </c>
      <c r="E30" s="7">
        <f t="shared" si="7"/>
        <v>123146.03</v>
      </c>
      <c r="F30" s="7">
        <v>0</v>
      </c>
      <c r="G30" s="7">
        <v>0</v>
      </c>
      <c r="H30" s="7">
        <f t="shared" si="3"/>
        <v>123146.03</v>
      </c>
    </row>
    <row r="31" spans="1:8">
      <c r="A31" s="35" t="s">
        <v>170</v>
      </c>
      <c r="B31" s="36" t="s">
        <v>35</v>
      </c>
      <c r="C31" s="7">
        <v>399846.29</v>
      </c>
      <c r="D31" s="7">
        <v>0</v>
      </c>
      <c r="E31" s="7">
        <f t="shared" si="7"/>
        <v>399846.29</v>
      </c>
      <c r="F31" s="7">
        <v>0</v>
      </c>
      <c r="G31" s="7">
        <v>0</v>
      </c>
      <c r="H31" s="7">
        <f t="shared" si="3"/>
        <v>399846.29</v>
      </c>
    </row>
    <row r="32" spans="1:8">
      <c r="A32" s="35" t="s">
        <v>171</v>
      </c>
      <c r="B32" s="36" t="s">
        <v>36</v>
      </c>
      <c r="C32" s="7">
        <v>1592104.64</v>
      </c>
      <c r="D32" s="7">
        <v>0</v>
      </c>
      <c r="E32" s="7">
        <f t="shared" si="7"/>
        <v>1592104.64</v>
      </c>
      <c r="F32" s="7">
        <v>0</v>
      </c>
      <c r="G32" s="7">
        <v>0</v>
      </c>
      <c r="H32" s="7">
        <f t="shared" si="3"/>
        <v>1592104.64</v>
      </c>
    </row>
    <row r="33" spans="1:8">
      <c r="A33" s="56" t="s">
        <v>37</v>
      </c>
      <c r="B33" s="57"/>
      <c r="C33" s="6">
        <f>SUM(C34:C42)</f>
        <v>811874</v>
      </c>
      <c r="D33" s="6">
        <f t="shared" ref="D33:G33" si="8">SUM(D34:D42)</f>
        <v>0</v>
      </c>
      <c r="E33" s="6">
        <f t="shared" si="8"/>
        <v>811874</v>
      </c>
      <c r="F33" s="6">
        <f t="shared" si="8"/>
        <v>0</v>
      </c>
      <c r="G33" s="6">
        <f t="shared" si="8"/>
        <v>0</v>
      </c>
      <c r="H33" s="6">
        <f t="shared" si="3"/>
        <v>811874</v>
      </c>
    </row>
    <row r="34" spans="1:8">
      <c r="A34" s="35" t="s">
        <v>172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173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174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175</v>
      </c>
      <c r="B37" s="36" t="s">
        <v>41</v>
      </c>
      <c r="C37" s="7">
        <v>811874</v>
      </c>
      <c r="D37" s="7">
        <v>0</v>
      </c>
      <c r="E37" s="7">
        <f t="shared" si="9"/>
        <v>811874</v>
      </c>
      <c r="F37" s="7">
        <v>0</v>
      </c>
      <c r="G37" s="7">
        <v>0</v>
      </c>
      <c r="H37" s="7">
        <f t="shared" si="3"/>
        <v>811874</v>
      </c>
    </row>
    <row r="38" spans="1:8">
      <c r="A38" s="35" t="s">
        <v>176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177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178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125000</v>
      </c>
      <c r="D43" s="6">
        <f t="shared" ref="D43:G43" si="10">SUM(D44:D52)</f>
        <v>0</v>
      </c>
      <c r="E43" s="6">
        <f t="shared" si="10"/>
        <v>125000</v>
      </c>
      <c r="F43" s="6">
        <f t="shared" si="10"/>
        <v>0</v>
      </c>
      <c r="G43" s="6">
        <f t="shared" si="10"/>
        <v>0</v>
      </c>
      <c r="H43" s="6">
        <f t="shared" si="3"/>
        <v>125000</v>
      </c>
    </row>
    <row r="44" spans="1:8">
      <c r="A44" s="35" t="s">
        <v>179</v>
      </c>
      <c r="B44" s="36" t="s">
        <v>48</v>
      </c>
      <c r="C44" s="7"/>
      <c r="D44" s="7"/>
      <c r="E44" s="7">
        <f t="shared" ref="E44:E52" si="11">C44+D44</f>
        <v>0</v>
      </c>
      <c r="F44" s="7"/>
      <c r="G44" s="7"/>
      <c r="H44" s="7">
        <f t="shared" si="3"/>
        <v>0</v>
      </c>
    </row>
    <row r="45" spans="1:8">
      <c r="A45" s="35" t="s">
        <v>180</v>
      </c>
      <c r="B45" s="3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35" t="s">
        <v>181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182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183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184</v>
      </c>
      <c r="B49" s="36" t="s">
        <v>53</v>
      </c>
      <c r="C49" s="7">
        <v>125000</v>
      </c>
      <c r="D49" s="7">
        <v>0</v>
      </c>
      <c r="E49" s="7">
        <f t="shared" si="11"/>
        <v>125000</v>
      </c>
      <c r="F49" s="7">
        <v>0</v>
      </c>
      <c r="G49" s="7">
        <v>0</v>
      </c>
      <c r="H49" s="7">
        <f t="shared" si="3"/>
        <v>125000</v>
      </c>
    </row>
    <row r="50" spans="1:8">
      <c r="A50" s="35" t="s">
        <v>185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186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187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188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189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190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191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192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193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194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195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196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197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198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199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323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200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201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202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203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204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205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206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45843551</v>
      </c>
      <c r="D79" s="8">
        <f t="shared" ref="D79:H79" si="21">D80+D88+D98+D108+D118+D128+D132+D141+D145</f>
        <v>0</v>
      </c>
      <c r="E79" s="8">
        <f t="shared" si="21"/>
        <v>45843551</v>
      </c>
      <c r="F79" s="8">
        <f t="shared" si="21"/>
        <v>0</v>
      </c>
      <c r="G79" s="8">
        <f t="shared" si="21"/>
        <v>0</v>
      </c>
      <c r="H79" s="8">
        <f t="shared" si="21"/>
        <v>45843551</v>
      </c>
    </row>
    <row r="80" spans="1:8">
      <c r="A80" s="52" t="s">
        <v>9</v>
      </c>
      <c r="B80" s="53"/>
      <c r="C80" s="8">
        <f>SUM(C81:C87)</f>
        <v>40651822</v>
      </c>
      <c r="D80" s="8">
        <f t="shared" ref="D80:H80" si="22">SUM(D81:D87)</f>
        <v>0</v>
      </c>
      <c r="E80" s="8">
        <f t="shared" si="22"/>
        <v>40651822</v>
      </c>
      <c r="F80" s="8">
        <f t="shared" si="22"/>
        <v>0</v>
      </c>
      <c r="G80" s="8">
        <f t="shared" si="22"/>
        <v>0</v>
      </c>
      <c r="H80" s="8">
        <f t="shared" si="22"/>
        <v>40651822</v>
      </c>
    </row>
    <row r="81" spans="1:8">
      <c r="A81" s="35" t="s">
        <v>207</v>
      </c>
      <c r="B81" s="40" t="s">
        <v>10</v>
      </c>
      <c r="C81" s="9">
        <v>8949841.5399999991</v>
      </c>
      <c r="D81" s="9">
        <v>0</v>
      </c>
      <c r="E81" s="7">
        <f t="shared" ref="E81:E87" si="23">C81+D81</f>
        <v>8949841.5399999991</v>
      </c>
      <c r="F81" s="9">
        <v>0</v>
      </c>
      <c r="G81" s="9">
        <v>0</v>
      </c>
      <c r="H81" s="9">
        <f t="shared" ref="H81:H144" si="24">E81-F81</f>
        <v>8949841.5399999991</v>
      </c>
    </row>
    <row r="82" spans="1:8">
      <c r="A82" s="35" t="s">
        <v>208</v>
      </c>
      <c r="B82" s="40" t="s">
        <v>11</v>
      </c>
      <c r="C82" s="9">
        <v>21098233.469999999</v>
      </c>
      <c r="D82" s="9">
        <v>0</v>
      </c>
      <c r="E82" s="7">
        <f t="shared" si="23"/>
        <v>21098233.469999999</v>
      </c>
      <c r="F82" s="9">
        <v>0</v>
      </c>
      <c r="G82" s="9">
        <v>0</v>
      </c>
      <c r="H82" s="9">
        <f t="shared" si="24"/>
        <v>21098233.469999999</v>
      </c>
    </row>
    <row r="83" spans="1:8">
      <c r="A83" s="35" t="s">
        <v>209</v>
      </c>
      <c r="B83" s="40" t="s">
        <v>12</v>
      </c>
      <c r="C83" s="9">
        <v>940111.64</v>
      </c>
      <c r="D83" s="9">
        <v>0</v>
      </c>
      <c r="E83" s="7">
        <f t="shared" si="23"/>
        <v>940111.64</v>
      </c>
      <c r="F83" s="9">
        <v>0</v>
      </c>
      <c r="G83" s="9">
        <v>0</v>
      </c>
      <c r="H83" s="9">
        <f t="shared" si="24"/>
        <v>940111.64</v>
      </c>
    </row>
    <row r="84" spans="1:8">
      <c r="A84" s="35" t="s">
        <v>210</v>
      </c>
      <c r="B84" s="40" t="s">
        <v>13</v>
      </c>
      <c r="C84" s="9">
        <v>9239899.4700000007</v>
      </c>
      <c r="D84" s="9">
        <v>0</v>
      </c>
      <c r="E84" s="7">
        <f t="shared" si="23"/>
        <v>9239899.4700000007</v>
      </c>
      <c r="F84" s="9">
        <v>0</v>
      </c>
      <c r="G84" s="9">
        <v>0</v>
      </c>
      <c r="H84" s="9">
        <f t="shared" si="24"/>
        <v>9239899.4700000007</v>
      </c>
    </row>
    <row r="85" spans="1:8">
      <c r="A85" s="35" t="s">
        <v>211</v>
      </c>
      <c r="B85" s="40" t="s">
        <v>14</v>
      </c>
      <c r="C85" s="9">
        <v>408735.88</v>
      </c>
      <c r="D85" s="9">
        <v>0</v>
      </c>
      <c r="E85" s="7">
        <f t="shared" si="23"/>
        <v>408735.88</v>
      </c>
      <c r="F85" s="9">
        <v>0</v>
      </c>
      <c r="G85" s="9">
        <v>0</v>
      </c>
      <c r="H85" s="9">
        <f t="shared" si="24"/>
        <v>408735.88</v>
      </c>
    </row>
    <row r="86" spans="1:8">
      <c r="A86" s="35" t="s">
        <v>212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213</v>
      </c>
      <c r="B87" s="40" t="s">
        <v>16</v>
      </c>
      <c r="C87" s="9">
        <v>15000</v>
      </c>
      <c r="D87" s="9">
        <v>0</v>
      </c>
      <c r="E87" s="7">
        <f t="shared" si="23"/>
        <v>15000</v>
      </c>
      <c r="F87" s="9">
        <v>0</v>
      </c>
      <c r="G87" s="9">
        <v>0</v>
      </c>
      <c r="H87" s="9">
        <f t="shared" si="24"/>
        <v>15000</v>
      </c>
    </row>
    <row r="88" spans="1:8">
      <c r="A88" s="52" t="s">
        <v>17</v>
      </c>
      <c r="B88" s="53"/>
      <c r="C88" s="8">
        <f>SUM(C89:C97)</f>
        <v>672274.36</v>
      </c>
      <c r="D88" s="8">
        <f t="shared" ref="D88:G88" si="25">SUM(D89:D97)</f>
        <v>0</v>
      </c>
      <c r="E88" s="8">
        <f t="shared" si="25"/>
        <v>672274.36</v>
      </c>
      <c r="F88" s="8">
        <f t="shared" si="25"/>
        <v>0</v>
      </c>
      <c r="G88" s="8">
        <f t="shared" si="25"/>
        <v>0</v>
      </c>
      <c r="H88" s="8">
        <f t="shared" si="24"/>
        <v>672274.36</v>
      </c>
    </row>
    <row r="89" spans="1:8">
      <c r="A89" s="35" t="s">
        <v>214</v>
      </c>
      <c r="B89" s="40" t="s">
        <v>18</v>
      </c>
      <c r="C89" s="9">
        <v>177695.9</v>
      </c>
      <c r="D89" s="9">
        <v>0</v>
      </c>
      <c r="E89" s="7">
        <f t="shared" ref="E89:E97" si="26">C89+D89</f>
        <v>177695.9</v>
      </c>
      <c r="F89" s="9">
        <v>0</v>
      </c>
      <c r="G89" s="9">
        <v>0</v>
      </c>
      <c r="H89" s="9">
        <f t="shared" si="24"/>
        <v>177695.9</v>
      </c>
    </row>
    <row r="90" spans="1:8">
      <c r="A90" s="35" t="s">
        <v>215</v>
      </c>
      <c r="B90" s="40" t="s">
        <v>19</v>
      </c>
      <c r="C90" s="9">
        <v>35836.35</v>
      </c>
      <c r="D90" s="9">
        <v>0</v>
      </c>
      <c r="E90" s="7">
        <f t="shared" si="26"/>
        <v>35836.35</v>
      </c>
      <c r="F90" s="9">
        <v>0</v>
      </c>
      <c r="G90" s="9">
        <v>0</v>
      </c>
      <c r="H90" s="9">
        <f t="shared" si="24"/>
        <v>35836.35</v>
      </c>
    </row>
    <row r="91" spans="1:8">
      <c r="A91" s="35" t="s">
        <v>216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217</v>
      </c>
      <c r="B92" s="40" t="s">
        <v>21</v>
      </c>
      <c r="C92" s="9">
        <v>169767.05</v>
      </c>
      <c r="D92" s="9">
        <v>0</v>
      </c>
      <c r="E92" s="7">
        <f t="shared" si="26"/>
        <v>169767.05</v>
      </c>
      <c r="F92" s="9">
        <v>0</v>
      </c>
      <c r="G92" s="9">
        <v>0</v>
      </c>
      <c r="H92" s="9">
        <f t="shared" si="24"/>
        <v>169767.05</v>
      </c>
    </row>
    <row r="93" spans="1:8">
      <c r="A93" s="35" t="s">
        <v>218</v>
      </c>
      <c r="B93" s="40" t="s">
        <v>22</v>
      </c>
      <c r="C93" s="9">
        <v>63104.67</v>
      </c>
      <c r="D93" s="9">
        <v>0</v>
      </c>
      <c r="E93" s="7">
        <f t="shared" si="26"/>
        <v>63104.67</v>
      </c>
      <c r="F93" s="9">
        <v>0</v>
      </c>
      <c r="G93" s="9">
        <v>0</v>
      </c>
      <c r="H93" s="9">
        <f t="shared" si="24"/>
        <v>63104.67</v>
      </c>
    </row>
    <row r="94" spans="1:8">
      <c r="A94" s="35" t="s">
        <v>219</v>
      </c>
      <c r="B94" s="40" t="s">
        <v>23</v>
      </c>
      <c r="C94" s="9">
        <v>120661.28</v>
      </c>
      <c r="D94" s="9">
        <v>0</v>
      </c>
      <c r="E94" s="7">
        <f t="shared" si="26"/>
        <v>120661.28</v>
      </c>
      <c r="F94" s="9">
        <v>0</v>
      </c>
      <c r="G94" s="9">
        <v>0</v>
      </c>
      <c r="H94" s="9">
        <f t="shared" si="24"/>
        <v>120661.28</v>
      </c>
    </row>
    <row r="95" spans="1:8">
      <c r="A95" s="35" t="s">
        <v>220</v>
      </c>
      <c r="B95" s="40" t="s">
        <v>24</v>
      </c>
      <c r="C95" s="9">
        <v>19021.25</v>
      </c>
      <c r="D95" s="9">
        <v>0</v>
      </c>
      <c r="E95" s="7">
        <f t="shared" si="26"/>
        <v>19021.25</v>
      </c>
      <c r="F95" s="9">
        <v>0</v>
      </c>
      <c r="G95" s="9">
        <v>0</v>
      </c>
      <c r="H95" s="9">
        <f t="shared" si="24"/>
        <v>19021.25</v>
      </c>
    </row>
    <row r="96" spans="1:8">
      <c r="A96" s="35" t="s">
        <v>221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222</v>
      </c>
      <c r="B97" s="40" t="s">
        <v>26</v>
      </c>
      <c r="C97" s="9">
        <v>86187.86</v>
      </c>
      <c r="D97" s="9">
        <v>0</v>
      </c>
      <c r="E97" s="7">
        <f t="shared" si="26"/>
        <v>86187.86</v>
      </c>
      <c r="F97" s="9">
        <v>0</v>
      </c>
      <c r="G97" s="9">
        <v>0</v>
      </c>
      <c r="H97" s="9">
        <f t="shared" si="24"/>
        <v>86187.86</v>
      </c>
    </row>
    <row r="98" spans="1:8">
      <c r="A98" s="52" t="s">
        <v>27</v>
      </c>
      <c r="B98" s="53"/>
      <c r="C98" s="8">
        <f>SUM(C99:C107)</f>
        <v>4519454.6399999997</v>
      </c>
      <c r="D98" s="8">
        <f t="shared" ref="D98:G98" si="27">SUM(D99:D107)</f>
        <v>0</v>
      </c>
      <c r="E98" s="8">
        <f t="shared" si="27"/>
        <v>4519454.6399999997</v>
      </c>
      <c r="F98" s="8">
        <f t="shared" si="27"/>
        <v>0</v>
      </c>
      <c r="G98" s="8">
        <f t="shared" si="27"/>
        <v>0</v>
      </c>
      <c r="H98" s="8">
        <f t="shared" si="24"/>
        <v>4519454.6399999997</v>
      </c>
    </row>
    <row r="99" spans="1:8">
      <c r="A99" s="35" t="s">
        <v>223</v>
      </c>
      <c r="B99" s="40" t="s">
        <v>28</v>
      </c>
      <c r="C99" s="9">
        <v>632785.03</v>
      </c>
      <c r="D99" s="9">
        <v>0</v>
      </c>
      <c r="E99" s="7">
        <f t="shared" ref="E99:E107" si="28">C99+D99</f>
        <v>632785.03</v>
      </c>
      <c r="F99" s="9">
        <v>0</v>
      </c>
      <c r="G99" s="9">
        <v>0</v>
      </c>
      <c r="H99" s="9">
        <f t="shared" si="24"/>
        <v>632785.03</v>
      </c>
    </row>
    <row r="100" spans="1:8">
      <c r="A100" s="35" t="s">
        <v>224</v>
      </c>
      <c r="B100" s="40" t="s">
        <v>29</v>
      </c>
      <c r="C100" s="9">
        <v>20060.099999999999</v>
      </c>
      <c r="D100" s="9">
        <v>0</v>
      </c>
      <c r="E100" s="7">
        <f t="shared" si="28"/>
        <v>20060.099999999999</v>
      </c>
      <c r="F100" s="9">
        <v>0</v>
      </c>
      <c r="G100" s="9">
        <v>0</v>
      </c>
      <c r="H100" s="9">
        <f t="shared" si="24"/>
        <v>20060.099999999999</v>
      </c>
    </row>
    <row r="101" spans="1:8">
      <c r="A101" s="35" t="s">
        <v>225</v>
      </c>
      <c r="B101" s="40" t="s">
        <v>30</v>
      </c>
      <c r="C101" s="9">
        <v>1546117.23</v>
      </c>
      <c r="D101" s="9">
        <v>0</v>
      </c>
      <c r="E101" s="7">
        <f t="shared" si="28"/>
        <v>1546117.23</v>
      </c>
      <c r="F101" s="9">
        <v>0</v>
      </c>
      <c r="G101" s="9">
        <v>0</v>
      </c>
      <c r="H101" s="9">
        <f t="shared" si="24"/>
        <v>1546117.23</v>
      </c>
    </row>
    <row r="102" spans="1:8">
      <c r="A102" s="35" t="s">
        <v>226</v>
      </c>
      <c r="B102" s="40" t="s">
        <v>31</v>
      </c>
      <c r="C102" s="9">
        <v>4235.5</v>
      </c>
      <c r="D102" s="9">
        <v>0</v>
      </c>
      <c r="E102" s="7">
        <f t="shared" si="28"/>
        <v>4235.5</v>
      </c>
      <c r="F102" s="9">
        <v>0</v>
      </c>
      <c r="G102" s="9">
        <v>0</v>
      </c>
      <c r="H102" s="9">
        <f t="shared" si="24"/>
        <v>4235.5</v>
      </c>
    </row>
    <row r="103" spans="1:8">
      <c r="A103" s="35" t="s">
        <v>227</v>
      </c>
      <c r="B103" s="40" t="s">
        <v>32</v>
      </c>
      <c r="C103" s="9">
        <v>1201870.08</v>
      </c>
      <c r="D103" s="9">
        <v>0</v>
      </c>
      <c r="E103" s="7">
        <f t="shared" si="28"/>
        <v>1201870.08</v>
      </c>
      <c r="F103" s="9">
        <v>0</v>
      </c>
      <c r="G103" s="9">
        <v>0</v>
      </c>
      <c r="H103" s="9">
        <f t="shared" si="24"/>
        <v>1201870.08</v>
      </c>
    </row>
    <row r="104" spans="1:8">
      <c r="A104" s="35" t="s">
        <v>228</v>
      </c>
      <c r="B104" s="40" t="s">
        <v>33</v>
      </c>
      <c r="C104" s="9">
        <v>148999.85999999999</v>
      </c>
      <c r="D104" s="9">
        <v>0</v>
      </c>
      <c r="E104" s="7">
        <f t="shared" si="28"/>
        <v>148999.85999999999</v>
      </c>
      <c r="F104" s="9">
        <v>0</v>
      </c>
      <c r="G104" s="9">
        <v>0</v>
      </c>
      <c r="H104" s="9">
        <f t="shared" si="24"/>
        <v>148999.85999999999</v>
      </c>
    </row>
    <row r="105" spans="1:8">
      <c r="A105" s="35" t="s">
        <v>229</v>
      </c>
      <c r="B105" s="40" t="s">
        <v>34</v>
      </c>
      <c r="C105" s="9">
        <v>86739.93</v>
      </c>
      <c r="D105" s="9">
        <v>0</v>
      </c>
      <c r="E105" s="7">
        <f t="shared" si="28"/>
        <v>86739.93</v>
      </c>
      <c r="F105" s="9">
        <v>0</v>
      </c>
      <c r="G105" s="9">
        <v>0</v>
      </c>
      <c r="H105" s="9">
        <f t="shared" si="24"/>
        <v>86739.93</v>
      </c>
    </row>
    <row r="106" spans="1:8">
      <c r="A106" s="35" t="s">
        <v>230</v>
      </c>
      <c r="B106" s="40" t="s">
        <v>35</v>
      </c>
      <c r="C106" s="9">
        <v>22663.360000000001</v>
      </c>
      <c r="D106" s="9">
        <v>0</v>
      </c>
      <c r="E106" s="7">
        <f t="shared" si="28"/>
        <v>22663.360000000001</v>
      </c>
      <c r="F106" s="9">
        <v>0</v>
      </c>
      <c r="G106" s="9">
        <v>0</v>
      </c>
      <c r="H106" s="9">
        <f t="shared" si="24"/>
        <v>22663.360000000001</v>
      </c>
    </row>
    <row r="107" spans="1:8">
      <c r="A107" s="35" t="s">
        <v>231</v>
      </c>
      <c r="B107" s="40" t="s">
        <v>36</v>
      </c>
      <c r="C107" s="9">
        <v>855983.55</v>
      </c>
      <c r="D107" s="9">
        <v>0</v>
      </c>
      <c r="E107" s="7">
        <f t="shared" si="28"/>
        <v>855983.55</v>
      </c>
      <c r="F107" s="9">
        <v>0</v>
      </c>
      <c r="G107" s="9">
        <v>0</v>
      </c>
      <c r="H107" s="9">
        <f t="shared" si="24"/>
        <v>855983.55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232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233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234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235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236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237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238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239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240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241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242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243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244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245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246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247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248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249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250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251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252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253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254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255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256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257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258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259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324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260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261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262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263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264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265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266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109455862.50999999</v>
      </c>
      <c r="D154" s="8">
        <f t="shared" ref="D154:H154" si="42">D4+D79</f>
        <v>0</v>
      </c>
      <c r="E154" s="8">
        <f t="shared" si="42"/>
        <v>109455862.50999999</v>
      </c>
      <c r="F154" s="8">
        <f t="shared" si="42"/>
        <v>0</v>
      </c>
      <c r="G154" s="8">
        <f t="shared" si="42"/>
        <v>0</v>
      </c>
      <c r="H154" s="8">
        <f t="shared" si="42"/>
        <v>109455862.50999999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6" spans="1:8" ht="15">
      <c r="A156" s="84" t="s">
        <v>329</v>
      </c>
      <c r="B156" s="83"/>
      <c r="C156" s="83"/>
      <c r="D156" s="83"/>
      <c r="E156" s="83"/>
    </row>
    <row r="163" spans="1:5">
      <c r="A163" s="89" t="s">
        <v>330</v>
      </c>
      <c r="B163" s="89"/>
      <c r="C163" s="88" t="s">
        <v>331</v>
      </c>
      <c r="D163" s="88"/>
      <c r="E163" s="88"/>
    </row>
    <row r="164" spans="1:5">
      <c r="A164" s="85" t="s">
        <v>332</v>
      </c>
      <c r="B164" s="85"/>
      <c r="C164" s="87" t="s">
        <v>333</v>
      </c>
      <c r="D164" s="87"/>
      <c r="E164" s="87"/>
    </row>
    <row r="165" spans="1:5">
      <c r="A165" s="86" t="s">
        <v>334</v>
      </c>
      <c r="B165" s="86"/>
      <c r="C165" s="85" t="s">
        <v>335</v>
      </c>
      <c r="D165" s="85"/>
      <c r="E165" s="85"/>
    </row>
  </sheetData>
  <mergeCells count="31">
    <mergeCell ref="A164:B164"/>
    <mergeCell ref="A165:B165"/>
    <mergeCell ref="C165:E165"/>
    <mergeCell ref="C164:E164"/>
    <mergeCell ref="C163:E163"/>
    <mergeCell ref="A163:B163"/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7"/>
  <sheetViews>
    <sheetView tabSelected="1" workbookViewId="0">
      <selection activeCell="G33" sqref="G33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326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63612311.509999998</v>
      </c>
      <c r="C5" s="8">
        <f t="shared" ref="C5:G5" si="0">SUM(C6:C13)</f>
        <v>0</v>
      </c>
      <c r="D5" s="8">
        <f t="shared" si="0"/>
        <v>63612311.509999998</v>
      </c>
      <c r="E5" s="8">
        <f t="shared" si="0"/>
        <v>0</v>
      </c>
      <c r="F5" s="8">
        <f t="shared" si="0"/>
        <v>0</v>
      </c>
      <c r="G5" s="8">
        <f t="shared" si="0"/>
        <v>63612311.509999998</v>
      </c>
    </row>
    <row r="6" spans="1:7">
      <c r="A6" s="18">
        <v>2112</v>
      </c>
      <c r="B6" s="9">
        <v>63612311.509999998</v>
      </c>
      <c r="C6" s="9">
        <v>0</v>
      </c>
      <c r="D6" s="9">
        <f>B6+C6</f>
        <v>63612311.509999998</v>
      </c>
      <c r="E6" s="9">
        <v>0</v>
      </c>
      <c r="F6" s="9">
        <v>0</v>
      </c>
      <c r="G6" s="9">
        <f>D6-E6</f>
        <v>63612311.509999998</v>
      </c>
    </row>
    <row r="7" spans="1:7">
      <c r="A7" s="18" t="s">
        <v>90</v>
      </c>
      <c r="B7" s="9"/>
      <c r="C7" s="9"/>
      <c r="D7" s="9">
        <f t="shared" ref="D7:D13" si="1">B7+C7</f>
        <v>0</v>
      </c>
      <c r="E7" s="9"/>
      <c r="F7" s="9"/>
      <c r="G7" s="9">
        <f t="shared" ref="G7:G13" si="2">D7-E7</f>
        <v>0</v>
      </c>
    </row>
    <row r="8" spans="1:7">
      <c r="A8" s="18" t="s">
        <v>91</v>
      </c>
      <c r="B8" s="9"/>
      <c r="C8" s="9"/>
      <c r="D8" s="9">
        <f t="shared" si="1"/>
        <v>0</v>
      </c>
      <c r="E8" s="9"/>
      <c r="F8" s="9"/>
      <c r="G8" s="9">
        <f t="shared" si="2"/>
        <v>0</v>
      </c>
    </row>
    <row r="9" spans="1:7">
      <c r="A9" s="18" t="s">
        <v>92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93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94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95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96</v>
      </c>
      <c r="B15" s="9"/>
      <c r="C15" s="9"/>
      <c r="D15" s="9"/>
      <c r="E15" s="9"/>
      <c r="F15" s="9"/>
      <c r="G15" s="9"/>
    </row>
    <row r="16" spans="1:7">
      <c r="A16" s="19" t="s">
        <v>97</v>
      </c>
      <c r="B16" s="8">
        <f>SUM(B17:B24)</f>
        <v>45843551</v>
      </c>
      <c r="C16" s="8">
        <f t="shared" ref="C16:G16" si="3">SUM(C17:C24)</f>
        <v>0</v>
      </c>
      <c r="D16" s="8">
        <f t="shared" si="3"/>
        <v>45843551</v>
      </c>
      <c r="E16" s="8">
        <f t="shared" si="3"/>
        <v>0</v>
      </c>
      <c r="F16" s="8">
        <f t="shared" si="3"/>
        <v>0</v>
      </c>
      <c r="G16" s="8">
        <f t="shared" si="3"/>
        <v>45843551</v>
      </c>
    </row>
    <row r="17" spans="1:7">
      <c r="A17" s="18">
        <v>2112</v>
      </c>
      <c r="B17" s="9">
        <v>45843551</v>
      </c>
      <c r="C17" s="9">
        <v>0</v>
      </c>
      <c r="D17" s="9">
        <f>B17+C17</f>
        <v>45843551</v>
      </c>
      <c r="E17" s="9">
        <v>0</v>
      </c>
      <c r="F17" s="9">
        <v>0</v>
      </c>
      <c r="G17" s="9">
        <f t="shared" ref="G17:G24" si="4">D17-E17</f>
        <v>45843551</v>
      </c>
    </row>
    <row r="18" spans="1:7">
      <c r="A18" s="18" t="s">
        <v>90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91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92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93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94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95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109455862.50999999</v>
      </c>
      <c r="C26" s="8">
        <f t="shared" ref="C26:G26" si="6">C5+C16</f>
        <v>0</v>
      </c>
      <c r="D26" s="8">
        <f t="shared" si="6"/>
        <v>109455862.50999999</v>
      </c>
      <c r="E26" s="8">
        <f t="shared" si="6"/>
        <v>0</v>
      </c>
      <c r="F26" s="8">
        <f t="shared" si="6"/>
        <v>0</v>
      </c>
      <c r="G26" s="8">
        <f t="shared" si="6"/>
        <v>109455862.50999999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8" spans="1:7" ht="15">
      <c r="A28" s="94" t="s">
        <v>329</v>
      </c>
      <c r="B28" s="93"/>
      <c r="C28" s="93"/>
      <c r="D28" s="93"/>
      <c r="E28" s="93"/>
    </row>
    <row r="35" spans="1:5" ht="12.75">
      <c r="A35" s="90" t="s">
        <v>330</v>
      </c>
      <c r="B35" s="90"/>
      <c r="C35" s="92" t="s">
        <v>331</v>
      </c>
      <c r="D35" s="92"/>
      <c r="E35" s="92"/>
    </row>
    <row r="36" spans="1:5">
      <c r="A36" s="85" t="s">
        <v>332</v>
      </c>
      <c r="B36" s="85"/>
      <c r="C36" s="91" t="s">
        <v>333</v>
      </c>
      <c r="D36" s="91"/>
      <c r="E36" s="91"/>
    </row>
    <row r="37" spans="1:5">
      <c r="A37" s="86" t="s">
        <v>334</v>
      </c>
      <c r="B37" s="86"/>
      <c r="C37" s="85" t="s">
        <v>335</v>
      </c>
      <c r="D37" s="85"/>
      <c r="E37" s="85"/>
    </row>
  </sheetData>
  <mergeCells count="8">
    <mergeCell ref="A1:G1"/>
    <mergeCell ref="B2:F2"/>
    <mergeCell ref="A36:B36"/>
    <mergeCell ref="A37:B37"/>
    <mergeCell ref="C37:E37"/>
    <mergeCell ref="C36:E36"/>
    <mergeCell ref="C35:E35"/>
    <mergeCell ref="A35:B35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0"/>
  <sheetViews>
    <sheetView topLeftCell="A61" workbookViewId="0">
      <selection activeCell="G95" sqref="G95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327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98</v>
      </c>
      <c r="B5" s="80"/>
      <c r="C5" s="8">
        <f>C6+C16+C25+C36</f>
        <v>0</v>
      </c>
      <c r="D5" s="8">
        <f t="shared" ref="D5:H5" si="0">D6+D16+D25+D36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</row>
    <row r="6" spans="1:8" ht="12.75" customHeight="1">
      <c r="A6" s="58" t="s">
        <v>99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267</v>
      </c>
      <c r="B7" s="40" t="s">
        <v>100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268</v>
      </c>
      <c r="B8" s="40" t="s">
        <v>101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269</v>
      </c>
      <c r="B9" s="40" t="s">
        <v>102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270</v>
      </c>
      <c r="B10" s="40" t="s">
        <v>103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271</v>
      </c>
      <c r="B11" s="40" t="s">
        <v>104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272</v>
      </c>
      <c r="B12" s="40" t="s">
        <v>105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273</v>
      </c>
      <c r="B13" s="40" t="s">
        <v>106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274</v>
      </c>
      <c r="B14" s="40" t="s">
        <v>107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108</v>
      </c>
      <c r="B16" s="73"/>
      <c r="C16" s="8">
        <f>SUM(C17:C23)</f>
        <v>0</v>
      </c>
      <c r="D16" s="8">
        <f t="shared" ref="D16:G16" si="4">SUM(D17:D23)</f>
        <v>0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3"/>
        <v>0</v>
      </c>
    </row>
    <row r="17" spans="1:8">
      <c r="A17" s="46" t="s">
        <v>275</v>
      </c>
      <c r="B17" s="40" t="s">
        <v>109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276</v>
      </c>
      <c r="B18" s="40" t="s">
        <v>110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277</v>
      </c>
      <c r="B19" s="40" t="s">
        <v>111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278</v>
      </c>
      <c r="B20" s="40" t="s">
        <v>112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279</v>
      </c>
      <c r="B21" s="40" t="s">
        <v>113</v>
      </c>
      <c r="C21" s="9"/>
      <c r="D21" s="9"/>
      <c r="E21" s="9">
        <f t="shared" si="5"/>
        <v>0</v>
      </c>
      <c r="F21" s="9"/>
      <c r="G21" s="9"/>
      <c r="H21" s="9">
        <f t="shared" si="3"/>
        <v>0</v>
      </c>
    </row>
    <row r="22" spans="1:8">
      <c r="A22" s="46" t="s">
        <v>280</v>
      </c>
      <c r="B22" s="40" t="s">
        <v>114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281</v>
      </c>
      <c r="B23" s="40" t="s">
        <v>115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116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282</v>
      </c>
      <c r="B26" s="40" t="s">
        <v>117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283</v>
      </c>
      <c r="B27" s="40" t="s">
        <v>118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284</v>
      </c>
      <c r="B28" s="40" t="s">
        <v>119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285</v>
      </c>
      <c r="B29" s="40" t="s">
        <v>120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286</v>
      </c>
      <c r="B30" s="40" t="s">
        <v>121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287</v>
      </c>
      <c r="B31" s="40" t="s">
        <v>122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288</v>
      </c>
      <c r="B32" s="40" t="s">
        <v>123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289</v>
      </c>
      <c r="B33" s="40" t="s">
        <v>124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290</v>
      </c>
      <c r="B34" s="40" t="s">
        <v>125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126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293</v>
      </c>
      <c r="B39" s="40" t="s">
        <v>129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294</v>
      </c>
      <c r="B40" s="40" t="s">
        <v>130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131</v>
      </c>
      <c r="B42" s="73"/>
      <c r="C42" s="8">
        <f>C43+C53+C62+C73</f>
        <v>0</v>
      </c>
      <c r="D42" s="8">
        <f t="shared" ref="D42:G42" si="10">D43+D53+D62+D73</f>
        <v>0</v>
      </c>
      <c r="E42" s="8">
        <f t="shared" si="10"/>
        <v>0</v>
      </c>
      <c r="F42" s="8">
        <f t="shared" si="10"/>
        <v>0</v>
      </c>
      <c r="G42" s="8">
        <f t="shared" si="10"/>
        <v>0</v>
      </c>
      <c r="H42" s="8">
        <f t="shared" si="3"/>
        <v>0</v>
      </c>
    </row>
    <row r="43" spans="1:8" ht="12.75">
      <c r="A43" s="58" t="s">
        <v>99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296</v>
      </c>
      <c r="B45" s="40" t="s">
        <v>101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297</v>
      </c>
      <c r="B46" s="40" t="s">
        <v>102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298</v>
      </c>
      <c r="B47" s="40" t="s">
        <v>103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299</v>
      </c>
      <c r="B48" s="40" t="s">
        <v>104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300</v>
      </c>
      <c r="B49" s="40" t="s">
        <v>105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301</v>
      </c>
      <c r="B50" s="40" t="s">
        <v>106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302</v>
      </c>
      <c r="B51" s="40" t="s">
        <v>107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108</v>
      </c>
      <c r="B53" s="73"/>
      <c r="C53" s="8">
        <f>SUM(C54:C60)</f>
        <v>0</v>
      </c>
      <c r="D53" s="8">
        <f t="shared" ref="D53:G53" si="13">SUM(D54:D60)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3"/>
        <v>0</v>
      </c>
    </row>
    <row r="54" spans="1:8">
      <c r="A54" s="46" t="s">
        <v>303</v>
      </c>
      <c r="B54" s="40" t="s">
        <v>109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304</v>
      </c>
      <c r="B55" s="40" t="s">
        <v>110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305</v>
      </c>
      <c r="B56" s="40" t="s">
        <v>111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306</v>
      </c>
      <c r="B57" s="40" t="s">
        <v>112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307</v>
      </c>
      <c r="B58" s="40" t="s">
        <v>113</v>
      </c>
      <c r="C58" s="9"/>
      <c r="D58" s="9"/>
      <c r="E58" s="9">
        <f t="shared" si="14"/>
        <v>0</v>
      </c>
      <c r="F58" s="9"/>
      <c r="G58" s="9"/>
      <c r="H58" s="9">
        <f t="shared" si="3"/>
        <v>0</v>
      </c>
    </row>
    <row r="59" spans="1:8">
      <c r="A59" s="46" t="s">
        <v>308</v>
      </c>
      <c r="B59" s="40" t="s">
        <v>114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309</v>
      </c>
      <c r="B60" s="40" t="s">
        <v>115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116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310</v>
      </c>
      <c r="B63" s="40" t="s">
        <v>117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311</v>
      </c>
      <c r="B64" s="40" t="s">
        <v>118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312</v>
      </c>
      <c r="B65" s="40" t="s">
        <v>119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313</v>
      </c>
      <c r="B66" s="40" t="s">
        <v>120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314</v>
      </c>
      <c r="B67" s="40" t="s">
        <v>121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315</v>
      </c>
      <c r="B68" s="40" t="s">
        <v>122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316</v>
      </c>
      <c r="B69" s="40" t="s">
        <v>123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317</v>
      </c>
      <c r="B70" s="40" t="s">
        <v>124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318</v>
      </c>
      <c r="B71" s="40" t="s">
        <v>125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126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319</v>
      </c>
      <c r="B74" s="40" t="s">
        <v>127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320</v>
      </c>
      <c r="B75" s="48" t="s">
        <v>128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321</v>
      </c>
      <c r="B76" s="40" t="s">
        <v>129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322</v>
      </c>
      <c r="B77" s="40" t="s">
        <v>130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0</v>
      </c>
      <c r="D79" s="8">
        <f t="shared" ref="D79:H79" si="20">D5+D42</f>
        <v>0</v>
      </c>
      <c r="E79" s="8">
        <f t="shared" si="20"/>
        <v>0</v>
      </c>
      <c r="F79" s="8">
        <f t="shared" si="20"/>
        <v>0</v>
      </c>
      <c r="G79" s="8">
        <f t="shared" si="20"/>
        <v>0</v>
      </c>
      <c r="H79" s="8">
        <f t="shared" si="20"/>
        <v>0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1" spans="1:5" ht="15">
      <c r="A81" s="96" t="s">
        <v>329</v>
      </c>
      <c r="B81" s="95"/>
      <c r="C81" s="95"/>
      <c r="D81" s="95"/>
      <c r="E81" s="95"/>
    </row>
    <row r="88" spans="1:5" ht="12.75">
      <c r="A88" s="90" t="s">
        <v>330</v>
      </c>
      <c r="B88" s="90"/>
      <c r="C88" s="92" t="s">
        <v>331</v>
      </c>
      <c r="D88" s="92"/>
      <c r="E88" s="92"/>
    </row>
    <row r="89" spans="1:5">
      <c r="A89" s="85" t="s">
        <v>332</v>
      </c>
      <c r="B89" s="85"/>
      <c r="C89" s="91" t="s">
        <v>333</v>
      </c>
      <c r="D89" s="91"/>
      <c r="E89" s="91"/>
    </row>
    <row r="90" spans="1:5">
      <c r="A90" s="86" t="s">
        <v>334</v>
      </c>
      <c r="B90" s="86"/>
      <c r="C90" s="85" t="s">
        <v>335</v>
      </c>
      <c r="D90" s="85"/>
      <c r="E90" s="85"/>
    </row>
  </sheetData>
  <mergeCells count="21">
    <mergeCell ref="A89:B89"/>
    <mergeCell ref="A90:B90"/>
    <mergeCell ref="C90:E90"/>
    <mergeCell ref="C89:E89"/>
    <mergeCell ref="C88:E88"/>
    <mergeCell ref="A88:B88"/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8"/>
  <sheetViews>
    <sheetView workbookViewId="0">
      <selection activeCell="H36" sqref="H36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328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>
      <c r="A4" s="27" t="s">
        <v>133</v>
      </c>
      <c r="B4" s="28">
        <f>B5+B6+B7+B10+B11+B14</f>
        <v>44121311.890000001</v>
      </c>
      <c r="C4" s="28">
        <f t="shared" ref="C4:G4" si="0">C5+C6+C7+C10+C11+C14</f>
        <v>0</v>
      </c>
      <c r="D4" s="28">
        <f t="shared" si="0"/>
        <v>44121311.890000001</v>
      </c>
      <c r="E4" s="28">
        <f t="shared" si="0"/>
        <v>0</v>
      </c>
      <c r="F4" s="28">
        <f t="shared" si="0"/>
        <v>0</v>
      </c>
      <c r="G4" s="28">
        <f t="shared" si="0"/>
        <v>44121311.890000001</v>
      </c>
    </row>
    <row r="5" spans="1:7">
      <c r="A5" s="29" t="s">
        <v>134</v>
      </c>
      <c r="B5" s="9">
        <v>44121311.890000001</v>
      </c>
      <c r="C5" s="9">
        <v>0</v>
      </c>
      <c r="D5" s="8">
        <f>B5+C5</f>
        <v>44121311.890000001</v>
      </c>
      <c r="E5" s="9">
        <v>0</v>
      </c>
      <c r="F5" s="9">
        <v>0</v>
      </c>
      <c r="G5" s="8">
        <f>D5-E5</f>
        <v>44121311.890000001</v>
      </c>
    </row>
    <row r="6" spans="1:7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136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137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138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139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140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141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142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143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144</v>
      </c>
      <c r="B16" s="8">
        <f>B17+B18+B19+B22+B23+B26</f>
        <v>40651822</v>
      </c>
      <c r="C16" s="8">
        <f t="shared" ref="C16:G16" si="6">C17+C18+C19+C22+C23+C26</f>
        <v>0</v>
      </c>
      <c r="D16" s="8">
        <f t="shared" si="6"/>
        <v>40651822</v>
      </c>
      <c r="E16" s="8">
        <f t="shared" si="6"/>
        <v>0</v>
      </c>
      <c r="F16" s="8">
        <f t="shared" si="6"/>
        <v>0</v>
      </c>
      <c r="G16" s="8">
        <f t="shared" si="6"/>
        <v>40651822</v>
      </c>
    </row>
    <row r="17" spans="1:7">
      <c r="A17" s="29" t="s">
        <v>134</v>
      </c>
      <c r="B17" s="9">
        <v>40651822</v>
      </c>
      <c r="C17" s="9">
        <v>0</v>
      </c>
      <c r="D17" s="8">
        <f t="shared" ref="D17:D18" si="7">B17+C17</f>
        <v>40651822</v>
      </c>
      <c r="E17" s="9">
        <v>0</v>
      </c>
      <c r="F17" s="9">
        <v>0</v>
      </c>
      <c r="G17" s="8">
        <f t="shared" ref="G17:G26" si="8">D17-E17</f>
        <v>40651822</v>
      </c>
    </row>
    <row r="18" spans="1:7">
      <c r="A18" s="29" t="s">
        <v>135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136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137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138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139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140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141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142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143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145</v>
      </c>
      <c r="B27" s="8">
        <f>B4+B16</f>
        <v>84773133.890000001</v>
      </c>
      <c r="C27" s="8">
        <f t="shared" ref="C27:G27" si="13">C4+C16</f>
        <v>0</v>
      </c>
      <c r="D27" s="8">
        <f t="shared" si="13"/>
        <v>84773133.890000001</v>
      </c>
      <c r="E27" s="8">
        <f t="shared" si="13"/>
        <v>0</v>
      </c>
      <c r="F27" s="8">
        <f t="shared" si="13"/>
        <v>0</v>
      </c>
      <c r="G27" s="8">
        <f t="shared" si="13"/>
        <v>84773133.890000001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29" spans="1:7" ht="15">
      <c r="A29" s="98" t="s">
        <v>329</v>
      </c>
      <c r="B29" s="97"/>
      <c r="C29" s="97"/>
      <c r="D29" s="97"/>
      <c r="E29" s="97"/>
    </row>
    <row r="36" spans="1:5" ht="12.75">
      <c r="A36" s="90" t="s">
        <v>330</v>
      </c>
      <c r="B36" s="90"/>
      <c r="C36" s="92" t="s">
        <v>331</v>
      </c>
      <c r="D36" s="92"/>
      <c r="E36" s="92"/>
    </row>
    <row r="37" spans="1:5">
      <c r="A37" s="85" t="s">
        <v>332</v>
      </c>
      <c r="B37" s="85"/>
      <c r="C37" s="91" t="s">
        <v>333</v>
      </c>
      <c r="D37" s="91"/>
      <c r="E37" s="91"/>
    </row>
    <row r="38" spans="1:5">
      <c r="A38" s="86" t="s">
        <v>334</v>
      </c>
      <c r="B38" s="86"/>
      <c r="C38" s="85" t="s">
        <v>335</v>
      </c>
      <c r="D38" s="85"/>
      <c r="E38" s="85"/>
    </row>
  </sheetData>
  <mergeCells count="8">
    <mergeCell ref="A1:G1"/>
    <mergeCell ref="B2:F2"/>
    <mergeCell ref="A37:B37"/>
    <mergeCell ref="A38:B38"/>
    <mergeCell ref="C38:E38"/>
    <mergeCell ref="C37:E37"/>
    <mergeCell ref="C36:E36"/>
    <mergeCell ref="A36:B36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2023-04-25T22:11:23Z</cp:lastPrinted>
  <dcterms:created xsi:type="dcterms:W3CDTF">2017-01-11T17:22:36Z</dcterms:created>
  <dcterms:modified xsi:type="dcterms:W3CDTF">2023-04-25T22:11:56Z</dcterms:modified>
</cp:coreProperties>
</file>