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3er TRIMESTRE\PRESUPUESTARIA\"/>
    </mc:Choice>
  </mc:AlternateContent>
  <xr:revisionPtr revIDLastSave="0" documentId="13_ncr:1_{43BB87FF-7CC7-40E2-A268-50184432610C}" xr6:coauthVersionLast="36" xr6:coauthVersionMax="36" xr10:uidLastSave="{00000000-0000-0000-0000-000000000000}"/>
  <bookViews>
    <workbookView xWindow="0" yWindow="0" windowWidth="28800" windowHeight="11625" xr2:uid="{13F022F9-C25D-41D8-B63F-1CAAEE5F14EC}"/>
  </bookViews>
  <sheets>
    <sheet name="COG" sheetId="1" r:id="rId1"/>
    <sheet name="CTG" sheetId="2" state="hidden" r:id="rId2"/>
    <sheet name="CA" sheetId="3" state="hidden" r:id="rId3"/>
    <sheet name="CFG" sheetId="4" state="hidden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F16" i="4" s="1"/>
  <c r="E21" i="4"/>
  <c r="C21" i="4"/>
  <c r="D21" i="4" s="1"/>
  <c r="E16" i="4"/>
  <c r="C16" i="4"/>
  <c r="B16" i="4"/>
  <c r="F9" i="4"/>
  <c r="E9" i="4"/>
  <c r="E6" i="4" s="1"/>
  <c r="E42" i="4" s="1"/>
  <c r="D9" i="4"/>
  <c r="G9" i="4" s="1"/>
  <c r="G6" i="4" s="1"/>
  <c r="C9" i="4"/>
  <c r="F6" i="4"/>
  <c r="F42" i="4" s="1"/>
  <c r="C6" i="4"/>
  <c r="C42" i="4" s="1"/>
  <c r="B6" i="4"/>
  <c r="B42" i="4" s="1"/>
  <c r="G52" i="3"/>
  <c r="F52" i="3"/>
  <c r="E52" i="3"/>
  <c r="D52" i="3"/>
  <c r="C52" i="3"/>
  <c r="B52" i="3"/>
  <c r="G30" i="3"/>
  <c r="F30" i="3"/>
  <c r="E30" i="3"/>
  <c r="D30" i="3"/>
  <c r="C30" i="3"/>
  <c r="B30" i="3"/>
  <c r="G16" i="3"/>
  <c r="F16" i="3"/>
  <c r="E16" i="3"/>
  <c r="D16" i="3"/>
  <c r="C16" i="3"/>
  <c r="B16" i="3"/>
  <c r="G16" i="2"/>
  <c r="F16" i="2"/>
  <c r="E16" i="2"/>
  <c r="D16" i="2"/>
  <c r="C16" i="2"/>
  <c r="B16" i="2"/>
  <c r="G77" i="1"/>
  <c r="F77" i="1"/>
  <c r="E77" i="1"/>
  <c r="D77" i="1"/>
  <c r="C77" i="1"/>
  <c r="B77" i="1"/>
  <c r="G21" i="4" l="1"/>
  <c r="G16" i="4" s="1"/>
  <c r="D16" i="4"/>
  <c r="G42" i="4"/>
  <c r="D6" i="4"/>
  <c r="D42" i="4" s="1"/>
</calcChain>
</file>

<file path=xl/sharedStrings.xml><?xml version="1.0" encoding="utf-8"?>
<sst xmlns="http://schemas.openxmlformats.org/spreadsheetml/2006/main" count="221" uniqueCount="148">
  <si>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</si>
  <si>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</si>
  <si>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</si>
  <si>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</si>
  <si>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</si>
  <si>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</si>
  <si>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</si>
  <si>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</si>
  <si>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</si>
  <si>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</si>
  <si>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</si>
  <si>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</si>
  <si>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</si>
  <si>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</si>
  <si>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</si>
  <si>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</si>
  <si>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</si>
  <si>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</si>
  <si>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</si>
  <si>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</si>
  <si>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</si>
  <si>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</si>
  <si>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</si>
  <si>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</si>
  <si>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</si>
  <si>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</si>
  <si>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</si>
  <si>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</si>
  <si>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</si>
  <si>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</si>
  <si>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</si>
  <si>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</si>
  <si>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</si>
  <si>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</si>
  <si>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</si>
  <si>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</si>
  <si>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</si>
  <si>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</si>
  <si>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</si>
  <si>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</si>
  <si>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</si>
  <si>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</si>
  <si>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</si>
  <si>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</si>
  <si>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</si>
  <si>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</si>
  <si>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</si>
  <si>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</si>
  <si>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</si>
  <si>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</si>
  <si>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</si>
  <si>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</si>
  <si>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</si>
  <si>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</si>
  <si>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</si>
  <si>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</si>
  <si>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</si>
  <si>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</si>
  <si>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</si>
  <si>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</si>
  <si>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</si>
  <si>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</si>
  <si>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</si>
  <si>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</si>
  <si>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</si>
  <si>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</si>
  <si>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</si>
  <si>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</si>
  <si>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</si>
  <si>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</si>
  <si>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</si>
  <si>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</si>
  <si>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</si>
  <si>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</si>
  <si>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</si>
  <si>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</si>
  <si>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</si>
  <si>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</si>
  <si>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</si>
  <si>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</si>
  <si>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</si>
  <si>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</si>
  <si>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</si>
  <si>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</si>
  <si>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</si>
  <si>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</si>
  <si>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</si>
  <si>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</si>
  <si>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>Gasto Corriente</t>
  </si>
  <si>
    <t>Gasto de Capital</t>
  </si>
  <si>
    <t>Amortización de la Deuda y Disminución de Pasivos</t>
  </si>
  <si>
    <t>21121300701000</t>
  </si>
  <si>
    <t>21121300701020 21121300701000</t>
  </si>
  <si>
    <t>21121300702000 21121300701020 2112130070</t>
  </si>
  <si>
    <t>21121300703000 21121300702000 2112130070</t>
  </si>
  <si>
    <t>211213007A1000 21121300703000 2112130070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</si>
  <si>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</si>
  <si>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</si>
  <si>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</si>
  <si>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</si>
  <si>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</si>
  <si>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</si>
  <si>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</si>
  <si>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</si>
  <si>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</si>
  <si>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</si>
  <si>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</si>
  <si>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</si>
  <si>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</si>
  <si>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</si>
  <si>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</si>
  <si>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</si>
  <si>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</si>
  <si>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</si>
  <si>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</si>
  <si>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</si>
  <si>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</si>
  <si>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</si>
  <si>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</si>
  <si>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</si>
  <si>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</si>
  <si>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</si>
  <si>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</si>
  <si>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</si>
  <si>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</si>
  <si>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</si>
  <si>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</si>
  <si>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</si>
  <si>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</si>
  <si>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</si>
  <si>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</si>
  <si>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</si>
  <si>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</si>
  <si>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</si>
  <si>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</si>
  <si>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</si>
  <si>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</si>
  <si>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</si>
  <si>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</si>
  <si>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</si>
  <si>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</si>
  <si>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</si>
  <si>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Universidad Tecnológica del Norte de Guanajuato
Estado Analítico del Ejercicio del Presupuesto de Egresos
Clasificación por Objeto del Gasto (Capítulo y Concepto)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</si>
  <si>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del Ejercicio del Presupuesto de Egresos
Clasificación Económica (por Tipo de Gasto)
Del 01 de enero al 30 de septiembre de 2023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</si>
  <si>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</si>
  <si>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</si>
  <si>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del Ejercicio del Presupuesto de Egresos
Clasificación Administrativa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</si>
  <si>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Tecnológica del Norte de Guanajuato
Estado Analítico del Ejercicio del Presupuesto de Egresos
Clasificación Funcional (Finalidad y Función)
Del 01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</si>
</sst>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0" fontId="4" fillId="2" borderId="7" xfId="1" applyFont="1" applyFill="1" applyBorder="1" applyAlignment="1" applyProtection="1">
      <alignment horizontal="centerContinuous" vertical="center" wrapText="1"/>
      <protection locked="0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left" indent="2"/>
    </xf>
    <xf numFmtId="4" fontId="5" fillId="0" borderId="8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left" indent="2"/>
    </xf>
    <xf numFmtId="4" fontId="5" fillId="0" borderId="10" xfId="0" applyNumberFormat="1" applyFont="1" applyFill="1" applyBorder="1" applyProtection="1">
      <protection locked="0"/>
    </xf>
    <xf numFmtId="0" fontId="4" fillId="0" borderId="10" xfId="0" applyFont="1" applyBorder="1" applyAlignment="1" applyProtection="1">
      <alignment horizontal="left" indent="2"/>
      <protection locked="0"/>
    </xf>
    <xf numFmtId="4" fontId="4" fillId="0" borderId="10" xfId="0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horizontal="left" indent="1"/>
    </xf>
    <xf numFmtId="0" fontId="5" fillId="0" borderId="4" xfId="0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2" xfId="0" applyFont="1" applyBorder="1" applyAlignment="1">
      <alignment horizontal="left" indent="1"/>
    </xf>
    <xf numFmtId="0" fontId="5" fillId="0" borderId="10" xfId="0" applyFont="1" applyBorder="1" applyProtection="1">
      <protection locked="0"/>
    </xf>
    <xf numFmtId="0" fontId="4" fillId="0" borderId="12" xfId="0" applyFont="1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4" xfId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 wrapText="1"/>
    </xf>
    <xf numFmtId="49" fontId="5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4" fontId="5" fillId="0" borderId="10" xfId="0" applyNumberFormat="1" applyFont="1" applyBorder="1" applyProtection="1">
      <protection locked="0"/>
    </xf>
    <xf numFmtId="0" fontId="4" fillId="0" borderId="9" xfId="0" applyFont="1" applyBorder="1" applyAlignment="1" applyProtection="1">
      <alignment horizontal="left" indent="1"/>
      <protection locked="0"/>
    </xf>
    <xf numFmtId="4" fontId="4" fillId="0" borderId="9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4" fontId="0" fillId="0" borderId="8" xfId="0" applyNumberFormat="1" applyBorder="1" applyProtection="1"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wrapText="1"/>
    </xf>
    <xf numFmtId="4" fontId="4" fillId="0" borderId="4" xfId="3" applyNumberFormat="1" applyFont="1" applyFill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/>
    </xf>
    <xf numFmtId="4" fontId="4" fillId="0" borderId="8" xfId="3" applyNumberFormat="1" applyFont="1" applyFill="1" applyBorder="1" applyProtection="1">
      <protection locked="0"/>
    </xf>
    <xf numFmtId="0" fontId="5" fillId="0" borderId="11" xfId="0" applyFont="1" applyBorder="1" applyAlignment="1">
      <alignment horizontal="left" wrapText="1" indent="1"/>
    </xf>
    <xf numFmtId="4" fontId="5" fillId="0" borderId="8" xfId="3" applyNumberFormat="1" applyFont="1" applyFill="1" applyBorder="1" applyProtection="1">
      <protection locked="0"/>
    </xf>
    <xf numFmtId="4" fontId="5" fillId="0" borderId="8" xfId="4" applyNumberFormat="1" applyFont="1" applyFill="1" applyBorder="1" applyProtection="1">
      <protection locked="0"/>
    </xf>
    <xf numFmtId="4" fontId="5" fillId="0" borderId="8" xfId="4" applyNumberFormat="1" applyFont="1" applyBorder="1" applyProtection="1">
      <protection locked="0"/>
    </xf>
    <xf numFmtId="0" fontId="5" fillId="0" borderId="11" xfId="0" applyFont="1" applyBorder="1" applyAlignment="1">
      <alignment horizontal="left" wrapText="1"/>
    </xf>
    <xf numFmtId="164" fontId="5" fillId="0" borderId="8" xfId="3" applyNumberFormat="1" applyFont="1" applyFill="1" applyBorder="1" applyProtection="1">
      <protection locked="0"/>
    </xf>
    <xf numFmtId="43" fontId="2" fillId="3" borderId="9" xfId="5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</cellXfs>
  <cellStyles count="6">
    <cellStyle name="Millares 2 5" xfId="5" xr:uid="{D40D4DF1-872D-4590-82F9-563A2F357BAC}"/>
    <cellStyle name="Normal" xfId="0" builtinId="0"/>
    <cellStyle name="Normal 2 2" xfId="2" xr:uid="{93BEDD43-4694-4E92-8609-B464AABB9DA9}"/>
    <cellStyle name="Normal 2 3" xfId="4" xr:uid="{092C4DF8-E8CC-4751-B5CB-7012A7F07152}"/>
    <cellStyle name="Normal 3" xfId="1" xr:uid="{40B6C3D6-F143-403F-8811-6DD1A08345D9}"/>
    <cellStyle name="Normal 4 3" xfId="3" xr:uid="{158CD219-5C90-4C0A-A867-772DDA8E43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45BC-C71C-4A6F-BB70-A286FC85E117}">
  <sheetPr>
    <pageSetUpPr fitToPage="1"/>
  </sheetPr>
  <dimension ref="A1:G85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55.5" customHeight="1" x14ac:dyDescent="0.2">
      <c r="A1" s="59" t="s">
        <v>142</v>
      </c>
      <c r="B1" s="60"/>
      <c r="C1" s="60"/>
      <c r="D1" s="60"/>
      <c r="E1" s="60"/>
      <c r="F1" s="60"/>
      <c r="G1" s="61"/>
    </row>
    <row r="2" spans="1:7" x14ac:dyDescent="0.2">
      <c r="A2" s="2"/>
      <c r="B2" s="3" t="s">
        <v>0</v>
      </c>
      <c r="C2" s="4"/>
      <c r="D2" s="4"/>
      <c r="E2" s="4"/>
      <c r="F2" s="5"/>
      <c r="G2" s="62" t="s">
        <v>1</v>
      </c>
    </row>
    <row r="3" spans="1:7" ht="24.95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3"/>
    </row>
    <row r="4" spans="1:7" x14ac:dyDescent="0.2">
      <c r="A4" s="8"/>
      <c r="B4" s="9">
        <v>1</v>
      </c>
      <c r="C4" s="9">
        <v>2</v>
      </c>
      <c r="D4" s="9" t="s">
        <v>8</v>
      </c>
      <c r="E4" s="9">
        <v>4</v>
      </c>
      <c r="F4" s="9">
        <v>5</v>
      </c>
      <c r="G4" s="9" t="s">
        <v>9</v>
      </c>
    </row>
    <row r="5" spans="1:7" x14ac:dyDescent="0.2">
      <c r="A5" s="10" t="s">
        <v>10</v>
      </c>
      <c r="B5" s="11">
        <v>84773133.890000001</v>
      </c>
      <c r="C5" s="11">
        <v>7915769.1899999976</v>
      </c>
      <c r="D5" s="11">
        <v>92688903.079999998</v>
      </c>
      <c r="E5" s="11">
        <v>56406994.799999997</v>
      </c>
      <c r="F5" s="11">
        <v>56406994.799999997</v>
      </c>
      <c r="G5" s="11">
        <v>36281908.280000001</v>
      </c>
    </row>
    <row r="6" spans="1:7" x14ac:dyDescent="0.2">
      <c r="A6" s="12" t="s">
        <v>11</v>
      </c>
      <c r="B6" s="13">
        <v>17899683.050000001</v>
      </c>
      <c r="C6" s="13">
        <v>0</v>
      </c>
      <c r="D6" s="13">
        <v>17899683.050000001</v>
      </c>
      <c r="E6" s="13">
        <v>11461161.630000001</v>
      </c>
      <c r="F6" s="13">
        <v>11461161.630000001</v>
      </c>
      <c r="G6" s="13">
        <v>6438521.4199999999</v>
      </c>
    </row>
    <row r="7" spans="1:7" x14ac:dyDescent="0.2">
      <c r="A7" s="12" t="s">
        <v>12</v>
      </c>
      <c r="B7" s="13">
        <v>44254385.859999999</v>
      </c>
      <c r="C7" s="13">
        <v>-22579420.449999999</v>
      </c>
      <c r="D7" s="13">
        <v>21674965.41</v>
      </c>
      <c r="E7" s="13">
        <v>16837918.870000001</v>
      </c>
      <c r="F7" s="13">
        <v>16837918.870000001</v>
      </c>
      <c r="G7" s="13">
        <v>4837046.5399999991</v>
      </c>
    </row>
    <row r="8" spans="1:7" x14ac:dyDescent="0.2">
      <c r="A8" s="12" t="s">
        <v>13</v>
      </c>
      <c r="B8" s="13">
        <v>2331794.2799999998</v>
      </c>
      <c r="C8" s="13">
        <v>8275179.3799999999</v>
      </c>
      <c r="D8" s="13">
        <v>10606973.66</v>
      </c>
      <c r="E8" s="13">
        <v>2976032.24</v>
      </c>
      <c r="F8" s="13">
        <v>2976032.24</v>
      </c>
      <c r="G8" s="13">
        <v>7630941.4199999999</v>
      </c>
    </row>
    <row r="9" spans="1:7" x14ac:dyDescent="0.2">
      <c r="A9" s="12" t="s">
        <v>14</v>
      </c>
      <c r="B9" s="13">
        <v>18479798.940000001</v>
      </c>
      <c r="C9" s="13">
        <v>1342161.2</v>
      </c>
      <c r="D9" s="13">
        <v>19821960.140000001</v>
      </c>
      <c r="E9" s="13">
        <v>11125916.9</v>
      </c>
      <c r="F9" s="13">
        <v>11125916.9</v>
      </c>
      <c r="G9" s="13">
        <v>8696043.2400000002</v>
      </c>
    </row>
    <row r="10" spans="1:7" x14ac:dyDescent="0.2">
      <c r="A10" s="12" t="s">
        <v>15</v>
      </c>
      <c r="B10" s="13">
        <v>977471.76</v>
      </c>
      <c r="C10" s="13">
        <v>20877849.059999999</v>
      </c>
      <c r="D10" s="13">
        <v>21855320.82</v>
      </c>
      <c r="E10" s="13">
        <v>13252020.619999999</v>
      </c>
      <c r="F10" s="13">
        <v>13252020.619999999</v>
      </c>
      <c r="G10" s="13">
        <v>8603300.2000000011</v>
      </c>
    </row>
    <row r="11" spans="1:7" x14ac:dyDescent="0.2">
      <c r="A11" s="12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">
      <c r="A12" s="12" t="s">
        <v>17</v>
      </c>
      <c r="B12" s="13">
        <v>830000</v>
      </c>
      <c r="C12" s="13">
        <v>0</v>
      </c>
      <c r="D12" s="13">
        <v>830000</v>
      </c>
      <c r="E12" s="13">
        <v>753944.54</v>
      </c>
      <c r="F12" s="13">
        <v>753944.54</v>
      </c>
      <c r="G12" s="13">
        <v>76055.459999999963</v>
      </c>
    </row>
    <row r="13" spans="1:7" x14ac:dyDescent="0.2">
      <c r="A13" s="10" t="s">
        <v>18</v>
      </c>
      <c r="B13" s="14">
        <v>2643686.7200000002</v>
      </c>
      <c r="C13" s="14">
        <v>154870</v>
      </c>
      <c r="D13" s="14">
        <v>2798556.72</v>
      </c>
      <c r="E13" s="14">
        <v>1130840.5000000002</v>
      </c>
      <c r="F13" s="14">
        <v>1016559.85</v>
      </c>
      <c r="G13" s="14">
        <v>1667716.22</v>
      </c>
    </row>
    <row r="14" spans="1:7" x14ac:dyDescent="0.2">
      <c r="A14" s="12" t="s">
        <v>19</v>
      </c>
      <c r="B14" s="13">
        <v>811971.8</v>
      </c>
      <c r="C14" s="13">
        <v>5248</v>
      </c>
      <c r="D14" s="13">
        <v>817219.8</v>
      </c>
      <c r="E14" s="13">
        <v>403401.35</v>
      </c>
      <c r="F14" s="13">
        <v>293343.5</v>
      </c>
      <c r="G14" s="13">
        <v>413818.45000000007</v>
      </c>
    </row>
    <row r="15" spans="1:7" x14ac:dyDescent="0.2">
      <c r="A15" s="12" t="s">
        <v>20</v>
      </c>
      <c r="B15" s="13">
        <v>131172.70000000001</v>
      </c>
      <c r="C15" s="13">
        <v>0</v>
      </c>
      <c r="D15" s="13">
        <v>131172.70000000001</v>
      </c>
      <c r="E15" s="13">
        <v>44974.38</v>
      </c>
      <c r="F15" s="13">
        <v>44974.38</v>
      </c>
      <c r="G15" s="13">
        <v>86198.32</v>
      </c>
    </row>
    <row r="16" spans="1:7" x14ac:dyDescent="0.2">
      <c r="A16" s="12" t="s">
        <v>21</v>
      </c>
      <c r="B16" s="13">
        <v>6000</v>
      </c>
      <c r="C16" s="13">
        <v>1480</v>
      </c>
      <c r="D16" s="13">
        <v>7480</v>
      </c>
      <c r="E16" s="13">
        <v>7460</v>
      </c>
      <c r="F16" s="13">
        <v>7460</v>
      </c>
      <c r="G16" s="13">
        <v>20</v>
      </c>
    </row>
    <row r="17" spans="1:7" x14ac:dyDescent="0.2">
      <c r="A17" s="12" t="s">
        <v>22</v>
      </c>
      <c r="B17" s="13">
        <v>408234.1</v>
      </c>
      <c r="C17" s="13">
        <v>16662.25</v>
      </c>
      <c r="D17" s="13">
        <v>424896.35</v>
      </c>
      <c r="E17" s="13">
        <v>59498.98</v>
      </c>
      <c r="F17" s="13">
        <v>59498.98</v>
      </c>
      <c r="G17" s="13">
        <v>365397.37</v>
      </c>
    </row>
    <row r="18" spans="1:7" x14ac:dyDescent="0.2">
      <c r="A18" s="12" t="s">
        <v>23</v>
      </c>
      <c r="B18" s="13">
        <v>129309.34</v>
      </c>
      <c r="C18" s="13">
        <v>2444.36</v>
      </c>
      <c r="D18" s="13">
        <v>131753.69999999998</v>
      </c>
      <c r="E18" s="13">
        <v>47633.03</v>
      </c>
      <c r="F18" s="13">
        <v>47633.03</v>
      </c>
      <c r="G18" s="13">
        <v>84120.669999999984</v>
      </c>
    </row>
    <row r="19" spans="1:7" x14ac:dyDescent="0.2">
      <c r="A19" s="12" t="s">
        <v>24</v>
      </c>
      <c r="B19" s="13">
        <v>912322.56000000006</v>
      </c>
      <c r="C19" s="13">
        <v>0</v>
      </c>
      <c r="D19" s="13">
        <v>912322.56000000006</v>
      </c>
      <c r="E19" s="13">
        <v>493417.57</v>
      </c>
      <c r="F19" s="13">
        <v>493417.57</v>
      </c>
      <c r="G19" s="13">
        <v>418904.99000000005</v>
      </c>
    </row>
    <row r="20" spans="1:7" x14ac:dyDescent="0.2">
      <c r="A20" s="12" t="s">
        <v>25</v>
      </c>
      <c r="B20" s="13">
        <v>68142.5</v>
      </c>
      <c r="C20" s="13">
        <v>222</v>
      </c>
      <c r="D20" s="13">
        <v>68364.5</v>
      </c>
      <c r="E20" s="13">
        <v>21130.12</v>
      </c>
      <c r="F20" s="13">
        <v>21130.12</v>
      </c>
      <c r="G20" s="13">
        <v>47234.380000000005</v>
      </c>
    </row>
    <row r="21" spans="1:7" x14ac:dyDescent="0.2">
      <c r="A21" s="12" t="s">
        <v>26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">
      <c r="A22" s="12" t="s">
        <v>27</v>
      </c>
      <c r="B22" s="13">
        <v>176533.72</v>
      </c>
      <c r="C22" s="13">
        <v>128813.39</v>
      </c>
      <c r="D22" s="13">
        <v>305347.11</v>
      </c>
      <c r="E22" s="13">
        <v>53325.07</v>
      </c>
      <c r="F22" s="13">
        <v>49102.27</v>
      </c>
      <c r="G22" s="13">
        <v>252022.03999999998</v>
      </c>
    </row>
    <row r="23" spans="1:7" x14ac:dyDescent="0.2">
      <c r="A23" s="10" t="s">
        <v>28</v>
      </c>
      <c r="B23" s="14">
        <v>21102167.900000002</v>
      </c>
      <c r="C23" s="14">
        <v>873358.11</v>
      </c>
      <c r="D23" s="14">
        <v>21975526.010000002</v>
      </c>
      <c r="E23" s="14">
        <v>13006585.459999997</v>
      </c>
      <c r="F23" s="14">
        <v>12844735.889999999</v>
      </c>
      <c r="G23" s="14">
        <v>8968940.5500000045</v>
      </c>
    </row>
    <row r="24" spans="1:7" x14ac:dyDescent="0.2">
      <c r="A24" s="12" t="s">
        <v>29</v>
      </c>
      <c r="B24" s="13">
        <v>2791406.36</v>
      </c>
      <c r="C24" s="13">
        <v>208300</v>
      </c>
      <c r="D24" s="13">
        <v>2999706.36</v>
      </c>
      <c r="E24" s="13">
        <v>2335171.92</v>
      </c>
      <c r="F24" s="13">
        <v>2335171.92</v>
      </c>
      <c r="G24" s="13">
        <v>664534.43999999994</v>
      </c>
    </row>
    <row r="25" spans="1:7" x14ac:dyDescent="0.2">
      <c r="A25" s="12" t="s">
        <v>30</v>
      </c>
      <c r="B25" s="13">
        <v>998794.76</v>
      </c>
      <c r="C25" s="13">
        <v>-4177.12</v>
      </c>
      <c r="D25" s="13">
        <v>994617.64</v>
      </c>
      <c r="E25" s="13">
        <v>63668.639999999999</v>
      </c>
      <c r="F25" s="13">
        <v>63668.639999999999</v>
      </c>
      <c r="G25" s="13">
        <v>930949</v>
      </c>
    </row>
    <row r="26" spans="1:7" x14ac:dyDescent="0.2">
      <c r="A26" s="12" t="s">
        <v>31</v>
      </c>
      <c r="B26" s="13">
        <v>5219115.04</v>
      </c>
      <c r="C26" s="13">
        <v>681238.45</v>
      </c>
      <c r="D26" s="13">
        <v>5900353.4900000002</v>
      </c>
      <c r="E26" s="13">
        <v>3505064.46</v>
      </c>
      <c r="F26" s="13">
        <v>3502064.46</v>
      </c>
      <c r="G26" s="13">
        <v>2395289.0300000003</v>
      </c>
    </row>
    <row r="27" spans="1:7" x14ac:dyDescent="0.2">
      <c r="A27" s="12" t="s">
        <v>32</v>
      </c>
      <c r="B27" s="13">
        <v>1576463.95</v>
      </c>
      <c r="C27" s="13">
        <v>0</v>
      </c>
      <c r="D27" s="13">
        <v>1576463.95</v>
      </c>
      <c r="E27" s="13">
        <v>9627.24</v>
      </c>
      <c r="F27" s="13">
        <v>9627.24</v>
      </c>
      <c r="G27" s="13">
        <v>1566836.71</v>
      </c>
    </row>
    <row r="28" spans="1:7" x14ac:dyDescent="0.2">
      <c r="A28" s="12" t="s">
        <v>33</v>
      </c>
      <c r="B28" s="13">
        <v>7081404.2800000003</v>
      </c>
      <c r="C28" s="13">
        <v>-159192.48000000001</v>
      </c>
      <c r="D28" s="13">
        <v>6922211.7999999998</v>
      </c>
      <c r="E28" s="13">
        <v>4771433.68</v>
      </c>
      <c r="F28" s="13">
        <v>4612584.1100000003</v>
      </c>
      <c r="G28" s="13">
        <v>2150778.12</v>
      </c>
    </row>
    <row r="29" spans="1:7" x14ac:dyDescent="0.2">
      <c r="A29" s="12" t="s">
        <v>34</v>
      </c>
      <c r="B29" s="13">
        <v>354499.71</v>
      </c>
      <c r="C29" s="13">
        <v>9000</v>
      </c>
      <c r="D29" s="13">
        <v>363499.71</v>
      </c>
      <c r="E29" s="13">
        <v>149167.78</v>
      </c>
      <c r="F29" s="13">
        <v>149167.78</v>
      </c>
      <c r="G29" s="13">
        <v>214331.93000000002</v>
      </c>
    </row>
    <row r="30" spans="1:7" x14ac:dyDescent="0.2">
      <c r="A30" s="12" t="s">
        <v>35</v>
      </c>
      <c r="B30" s="13">
        <v>209885.96</v>
      </c>
      <c r="C30" s="13">
        <v>125219.29</v>
      </c>
      <c r="D30" s="13">
        <v>335105.25</v>
      </c>
      <c r="E30" s="13">
        <v>285349.44</v>
      </c>
      <c r="F30" s="13">
        <v>285349.44</v>
      </c>
      <c r="G30" s="13">
        <v>49755.81</v>
      </c>
    </row>
    <row r="31" spans="1:7" x14ac:dyDescent="0.2">
      <c r="A31" s="12" t="s">
        <v>36</v>
      </c>
      <c r="B31" s="13">
        <v>422509.65</v>
      </c>
      <c r="C31" s="13">
        <v>108100</v>
      </c>
      <c r="D31" s="13">
        <v>530609.65</v>
      </c>
      <c r="E31" s="13">
        <v>220683.78</v>
      </c>
      <c r="F31" s="13">
        <v>220683.78</v>
      </c>
      <c r="G31" s="13">
        <v>309925.87</v>
      </c>
    </row>
    <row r="32" spans="1:7" x14ac:dyDescent="0.2">
      <c r="A32" s="12" t="s">
        <v>37</v>
      </c>
      <c r="B32" s="13">
        <v>2448088.19</v>
      </c>
      <c r="C32" s="13">
        <v>-95130.03</v>
      </c>
      <c r="D32" s="13">
        <v>2352958.16</v>
      </c>
      <c r="E32" s="13">
        <v>1666418.52</v>
      </c>
      <c r="F32" s="13">
        <v>1666418.52</v>
      </c>
      <c r="G32" s="13">
        <v>686539.64000000013</v>
      </c>
    </row>
    <row r="33" spans="1:7" x14ac:dyDescent="0.2">
      <c r="A33" s="10" t="s">
        <v>38</v>
      </c>
      <c r="B33" s="14">
        <v>811874</v>
      </c>
      <c r="C33" s="14">
        <v>823460</v>
      </c>
      <c r="D33" s="14">
        <v>1635334</v>
      </c>
      <c r="E33" s="14">
        <v>1374518.35</v>
      </c>
      <c r="F33" s="14">
        <v>1374518.35</v>
      </c>
      <c r="G33" s="14">
        <v>260815.64999999991</v>
      </c>
    </row>
    <row r="34" spans="1:7" x14ac:dyDescent="0.2">
      <c r="A34" s="12" t="s">
        <v>39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">
      <c r="A35" s="12" t="s">
        <v>40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x14ac:dyDescent="0.2">
      <c r="A36" s="12" t="s">
        <v>41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">
      <c r="A37" s="12" t="s">
        <v>42</v>
      </c>
      <c r="B37" s="13">
        <v>811874</v>
      </c>
      <c r="C37" s="13">
        <v>823460</v>
      </c>
      <c r="D37" s="13">
        <v>1635334</v>
      </c>
      <c r="E37" s="13">
        <v>1374518.35</v>
      </c>
      <c r="F37" s="13">
        <v>1374518.35</v>
      </c>
      <c r="G37" s="13">
        <v>260815.64999999991</v>
      </c>
    </row>
    <row r="38" spans="1:7" x14ac:dyDescent="0.2">
      <c r="A38" s="12" t="s">
        <v>43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">
      <c r="A39" s="12" t="s">
        <v>44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x14ac:dyDescent="0.2">
      <c r="A40" s="12" t="s">
        <v>45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">
      <c r="A41" s="12" t="s">
        <v>46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x14ac:dyDescent="0.2">
      <c r="A42" s="12" t="s">
        <v>47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x14ac:dyDescent="0.2">
      <c r="A43" s="10" t="s">
        <v>48</v>
      </c>
      <c r="B43" s="14">
        <v>125000</v>
      </c>
      <c r="C43" s="14">
        <v>776500</v>
      </c>
      <c r="D43" s="14">
        <v>901500</v>
      </c>
      <c r="E43" s="14">
        <v>322643.03999999998</v>
      </c>
      <c r="F43" s="14">
        <v>165321.51999999999</v>
      </c>
      <c r="G43" s="14">
        <v>578856.95999999996</v>
      </c>
    </row>
    <row r="44" spans="1:7" x14ac:dyDescent="0.2">
      <c r="A44" s="12" t="s">
        <v>49</v>
      </c>
      <c r="B44" s="13">
        <v>0</v>
      </c>
      <c r="C44" s="13">
        <v>660000</v>
      </c>
      <c r="D44" s="13">
        <v>660000</v>
      </c>
      <c r="E44" s="13">
        <v>322643.03999999998</v>
      </c>
      <c r="F44" s="13">
        <v>165321.51999999999</v>
      </c>
      <c r="G44" s="13">
        <v>337356.96</v>
      </c>
    </row>
    <row r="45" spans="1:7" x14ac:dyDescent="0.2">
      <c r="A45" s="12" t="s">
        <v>50</v>
      </c>
      <c r="B45" s="13">
        <v>0</v>
      </c>
      <c r="C45" s="13">
        <v>113500</v>
      </c>
      <c r="D45" s="13">
        <v>113500</v>
      </c>
      <c r="E45" s="13">
        <v>0</v>
      </c>
      <c r="F45" s="13">
        <v>0</v>
      </c>
      <c r="G45" s="13">
        <v>113500</v>
      </c>
    </row>
    <row r="46" spans="1:7" x14ac:dyDescent="0.2">
      <c r="A46" s="12" t="s">
        <v>51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">
      <c r="A47" s="12" t="s">
        <v>52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x14ac:dyDescent="0.2">
      <c r="A48" s="12" t="s">
        <v>53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x14ac:dyDescent="0.2">
      <c r="A49" s="12" t="s">
        <v>54</v>
      </c>
      <c r="B49" s="13">
        <v>125000</v>
      </c>
      <c r="C49" s="13">
        <v>3000</v>
      </c>
      <c r="D49" s="13">
        <v>128000</v>
      </c>
      <c r="E49" s="13">
        <v>0</v>
      </c>
      <c r="F49" s="13">
        <v>0</v>
      </c>
      <c r="G49" s="13">
        <v>128000</v>
      </c>
    </row>
    <row r="50" spans="1:7" x14ac:dyDescent="0.2">
      <c r="A50" s="12" t="s">
        <v>55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">
      <c r="A51" s="12" t="s">
        <v>56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">
      <c r="A52" s="12" t="s">
        <v>57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 x14ac:dyDescent="0.2">
      <c r="A53" s="10" t="s">
        <v>58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x14ac:dyDescent="0.2">
      <c r="A54" s="12" t="s">
        <v>59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1:7" x14ac:dyDescent="0.2">
      <c r="A55" s="12" t="s">
        <v>60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">
      <c r="A56" s="12" t="s">
        <v>61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">
      <c r="A57" s="10" t="s">
        <v>62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x14ac:dyDescent="0.2">
      <c r="A58" s="12" t="s">
        <v>63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">
      <c r="A59" s="12" t="s">
        <v>64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">
      <c r="A60" s="12" t="s">
        <v>65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">
      <c r="A61" s="12" t="s">
        <v>66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">
      <c r="A62" s="12" t="s">
        <v>67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">
      <c r="A63" s="12" t="s">
        <v>68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x14ac:dyDescent="0.2">
      <c r="A64" s="12" t="s">
        <v>69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 x14ac:dyDescent="0.2">
      <c r="A65" s="10" t="s">
        <v>70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x14ac:dyDescent="0.2">
      <c r="A66" s="12" t="s">
        <v>71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">
      <c r="A67" s="12" t="s">
        <v>72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">
      <c r="A68" s="12" t="s">
        <v>73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">
      <c r="A69" s="10" t="s">
        <v>74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x14ac:dyDescent="0.2">
      <c r="A70" s="12" t="s">
        <v>75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1:7" x14ac:dyDescent="0.2">
      <c r="A71" s="12" t="s">
        <v>76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x14ac:dyDescent="0.2">
      <c r="A72" s="12" t="s">
        <v>77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x14ac:dyDescent="0.2">
      <c r="A73" s="12" t="s">
        <v>78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">
      <c r="A74" s="12" t="s">
        <v>79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 x14ac:dyDescent="0.2">
      <c r="A75" s="12" t="s">
        <v>80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">
      <c r="A76" s="15" t="s">
        <v>81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x14ac:dyDescent="0.2">
      <c r="A77" s="17" t="s">
        <v>82</v>
      </c>
      <c r="B77" s="18">
        <f>B5+B13+B23+B33+B43+B57+B65+B69</f>
        <v>109455862.51000001</v>
      </c>
      <c r="C77" s="18">
        <f>C5+C13+C23+C33+C43+C57+C65+C69</f>
        <v>10543957.299999997</v>
      </c>
      <c r="D77" s="18">
        <f t="shared" ref="D77:G77" si="0">D5+D13+D23+D33+D43+D57+D65+D69</f>
        <v>119999819.81</v>
      </c>
      <c r="E77" s="18">
        <f t="shared" si="0"/>
        <v>72241582.149999991</v>
      </c>
      <c r="F77" s="18">
        <f t="shared" si="0"/>
        <v>71808130.409999982</v>
      </c>
      <c r="G77" s="18">
        <f t="shared" si="0"/>
        <v>47758237.660000004</v>
      </c>
    </row>
    <row r="79" spans="1:7" x14ac:dyDescent="0.2">
      <c r="A79" s="1" t="s">
        <v>83</v>
      </c>
    </row>
    <row r="83" spans="1:7" ht="11.25" customHeight="1" x14ac:dyDescent="0.2">
      <c r="A83" s="19" t="s">
        <v>84</v>
      </c>
      <c r="E83" s="64" t="s">
        <v>85</v>
      </c>
      <c r="F83" s="64"/>
      <c r="G83" s="64"/>
    </row>
    <row r="84" spans="1:7" ht="22.5" customHeight="1" x14ac:dyDescent="0.2">
      <c r="A84" s="19" t="s">
        <v>86</v>
      </c>
      <c r="E84" s="65" t="s">
        <v>87</v>
      </c>
      <c r="F84" s="65"/>
      <c r="G84" s="65"/>
    </row>
    <row r="85" spans="1:7" x14ac:dyDescent="0.2">
      <c r="E85" s="65"/>
      <c r="F85" s="65"/>
      <c r="G85" s="65"/>
    </row>
  </sheetData>
  <sheetProtection formatCells="0" formatColumns="0" formatRows="0" autoFilter="0"/>
  <mergeCells count="4">
    <mergeCell ref="A1:G1"/>
    <mergeCell ref="G2:G3"/>
    <mergeCell ref="E83:G83"/>
    <mergeCell ref="E84:G85"/>
  </mergeCells>
  <printOptions horizontalCentered="1"/>
  <pageMargins left="0.70866141732283472" right="0.70866141732283472" top="0.55118110236220474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1A47-9963-44DC-B3A2-87608FF609D0}">
  <sheetPr>
    <pageSetUpPr fitToPage="1"/>
  </sheetPr>
  <dimension ref="A1:G30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5.5" customHeight="1" x14ac:dyDescent="0.2">
      <c r="A1" s="59" t="s">
        <v>143</v>
      </c>
      <c r="B1" s="60"/>
      <c r="C1" s="60"/>
      <c r="D1" s="60"/>
      <c r="E1" s="60"/>
      <c r="F1" s="60"/>
      <c r="G1" s="61"/>
    </row>
    <row r="2" spans="1:7" x14ac:dyDescent="0.2">
      <c r="A2" s="2"/>
      <c r="B2" s="3" t="s">
        <v>0</v>
      </c>
      <c r="C2" s="4"/>
      <c r="D2" s="4"/>
      <c r="E2" s="4"/>
      <c r="F2" s="5"/>
      <c r="G2" s="62" t="s">
        <v>1</v>
      </c>
    </row>
    <row r="3" spans="1:7" ht="24.95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3"/>
    </row>
    <row r="4" spans="1:7" x14ac:dyDescent="0.2">
      <c r="A4" s="8"/>
      <c r="B4" s="9">
        <v>1</v>
      </c>
      <c r="C4" s="9">
        <v>2</v>
      </c>
      <c r="D4" s="9" t="s">
        <v>8</v>
      </c>
      <c r="E4" s="9">
        <v>4</v>
      </c>
      <c r="F4" s="9">
        <v>5</v>
      </c>
      <c r="G4" s="9" t="s">
        <v>9</v>
      </c>
    </row>
    <row r="5" spans="1:7" x14ac:dyDescent="0.2">
      <c r="A5" s="20"/>
      <c r="B5" s="21"/>
      <c r="C5" s="21"/>
      <c r="D5" s="21"/>
      <c r="E5" s="21"/>
      <c r="F5" s="21"/>
      <c r="G5" s="21"/>
    </row>
    <row r="6" spans="1:7" x14ac:dyDescent="0.2">
      <c r="A6" s="20" t="s">
        <v>88</v>
      </c>
      <c r="B6" s="22">
        <v>109330862.51000001</v>
      </c>
      <c r="C6" s="22">
        <v>9767457.3000000007</v>
      </c>
      <c r="D6" s="22">
        <v>119098319.81</v>
      </c>
      <c r="E6" s="22">
        <v>71918939.109999999</v>
      </c>
      <c r="F6" s="22">
        <v>71642808.890000001</v>
      </c>
      <c r="G6" s="22">
        <v>47179380.700000003</v>
      </c>
    </row>
    <row r="7" spans="1:7" x14ac:dyDescent="0.2">
      <c r="A7" s="20"/>
      <c r="B7" s="23"/>
      <c r="C7" s="23"/>
      <c r="D7" s="23"/>
      <c r="E7" s="23"/>
      <c r="F7" s="23"/>
      <c r="G7" s="23"/>
    </row>
    <row r="8" spans="1:7" x14ac:dyDescent="0.2">
      <c r="A8" s="20" t="s">
        <v>89</v>
      </c>
      <c r="B8" s="22">
        <v>125000</v>
      </c>
      <c r="C8" s="22">
        <v>776500</v>
      </c>
      <c r="D8" s="22">
        <v>901500</v>
      </c>
      <c r="E8" s="22">
        <v>322643.03999999998</v>
      </c>
      <c r="F8" s="22">
        <v>165321.51999999999</v>
      </c>
      <c r="G8" s="22">
        <v>578856.95999999996</v>
      </c>
    </row>
    <row r="9" spans="1:7" x14ac:dyDescent="0.2">
      <c r="A9" s="20"/>
      <c r="B9" s="23"/>
      <c r="C9" s="23"/>
      <c r="D9" s="23"/>
      <c r="E9" s="23"/>
      <c r="F9" s="23"/>
      <c r="G9" s="23"/>
    </row>
    <row r="10" spans="1:7" x14ac:dyDescent="0.2">
      <c r="A10" s="20" t="s">
        <v>90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">
      <c r="A11" s="20"/>
      <c r="B11" s="23"/>
      <c r="C11" s="23"/>
      <c r="D11" s="23"/>
      <c r="E11" s="23"/>
      <c r="F11" s="23"/>
      <c r="G11" s="23"/>
    </row>
    <row r="12" spans="1:7" x14ac:dyDescent="0.2">
      <c r="A12" s="20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">
      <c r="A13" s="20"/>
      <c r="B13" s="23"/>
      <c r="C13" s="23"/>
      <c r="D13" s="23"/>
      <c r="E13" s="23"/>
      <c r="F13" s="23"/>
      <c r="G13" s="23"/>
    </row>
    <row r="14" spans="1:7" x14ac:dyDescent="0.2">
      <c r="A14" s="20" t="s">
        <v>71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">
      <c r="A15" s="24"/>
      <c r="B15" s="25"/>
      <c r="C15" s="25"/>
      <c r="D15" s="25"/>
      <c r="E15" s="25"/>
      <c r="F15" s="25"/>
      <c r="G15" s="25"/>
    </row>
    <row r="16" spans="1:7" x14ac:dyDescent="0.2">
      <c r="A16" s="26" t="s">
        <v>82</v>
      </c>
      <c r="B16" s="27">
        <f>SUM(B6:B14)</f>
        <v>109455862.51000001</v>
      </c>
      <c r="C16" s="27">
        <f t="shared" ref="C16:G16" si="0">SUM(C6:C14)</f>
        <v>10543957.300000001</v>
      </c>
      <c r="D16" s="27">
        <f t="shared" si="0"/>
        <v>119999819.81</v>
      </c>
      <c r="E16" s="27">
        <f t="shared" si="0"/>
        <v>72241582.150000006</v>
      </c>
      <c r="F16" s="27">
        <f t="shared" si="0"/>
        <v>71808130.409999996</v>
      </c>
      <c r="G16" s="27">
        <f t="shared" si="0"/>
        <v>47758237.660000004</v>
      </c>
    </row>
    <row r="18" spans="1:7" x14ac:dyDescent="0.2">
      <c r="A18" s="1" t="s">
        <v>83</v>
      </c>
    </row>
    <row r="28" spans="1:7" ht="11.25" customHeight="1" x14ac:dyDescent="0.2">
      <c r="A28" s="19" t="s">
        <v>84</v>
      </c>
      <c r="E28" s="64" t="s">
        <v>85</v>
      </c>
      <c r="F28" s="64"/>
      <c r="G28" s="64"/>
    </row>
    <row r="29" spans="1:7" ht="22.5" customHeight="1" x14ac:dyDescent="0.2">
      <c r="A29" s="19" t="s">
        <v>86</v>
      </c>
      <c r="E29" s="65" t="s">
        <v>87</v>
      </c>
      <c r="F29" s="65"/>
      <c r="G29" s="65"/>
    </row>
    <row r="30" spans="1:7" x14ac:dyDescent="0.2">
      <c r="E30" s="65"/>
      <c r="F30" s="65"/>
      <c r="G30" s="65"/>
    </row>
  </sheetData>
  <sheetProtection formatCells="0" formatColumns="0" formatRows="0" autoFilter="0"/>
  <mergeCells count="4">
    <mergeCell ref="A1:G1"/>
    <mergeCell ref="G2:G3"/>
    <mergeCell ref="E28:G28"/>
    <mergeCell ref="E29:G30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C4130-731E-46D7-8309-F14682F3C353}">
  <sheetPr>
    <pageSetUpPr fitToPage="1"/>
  </sheetPr>
  <dimension ref="A1:G60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57.75" customHeight="1" x14ac:dyDescent="0.2">
      <c r="A1" s="59" t="s">
        <v>144</v>
      </c>
      <c r="B1" s="60"/>
      <c r="C1" s="60"/>
      <c r="D1" s="60"/>
      <c r="E1" s="60"/>
      <c r="F1" s="60"/>
      <c r="G1" s="61"/>
    </row>
    <row r="2" spans="1:7" x14ac:dyDescent="0.2">
      <c r="A2" s="28"/>
      <c r="B2" s="28"/>
      <c r="C2" s="28"/>
      <c r="D2" s="28"/>
      <c r="E2" s="28"/>
      <c r="F2" s="28"/>
      <c r="G2" s="28"/>
    </row>
    <row r="3" spans="1:7" x14ac:dyDescent="0.2">
      <c r="A3" s="2"/>
      <c r="B3" s="3" t="s">
        <v>0</v>
      </c>
      <c r="C3" s="4"/>
      <c r="D3" s="4"/>
      <c r="E3" s="4"/>
      <c r="F3" s="5"/>
      <c r="G3" s="62" t="s">
        <v>1</v>
      </c>
    </row>
    <row r="4" spans="1:7" ht="24.95" customHeight="1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63"/>
    </row>
    <row r="5" spans="1:7" x14ac:dyDescent="0.2">
      <c r="A5" s="8"/>
      <c r="B5" s="9">
        <v>1</v>
      </c>
      <c r="C5" s="9">
        <v>2</v>
      </c>
      <c r="D5" s="9" t="s">
        <v>8</v>
      </c>
      <c r="E5" s="9">
        <v>4</v>
      </c>
      <c r="F5" s="9">
        <v>5</v>
      </c>
      <c r="G5" s="9" t="s">
        <v>9</v>
      </c>
    </row>
    <row r="6" spans="1:7" x14ac:dyDescent="0.2">
      <c r="A6" s="29"/>
      <c r="B6" s="30"/>
      <c r="C6" s="30"/>
      <c r="D6" s="30"/>
      <c r="E6" s="30"/>
      <c r="F6" s="30"/>
      <c r="G6" s="30"/>
    </row>
    <row r="7" spans="1:7" x14ac:dyDescent="0.2">
      <c r="A7" s="31" t="s">
        <v>91</v>
      </c>
      <c r="B7" s="13">
        <v>9095352.3599999994</v>
      </c>
      <c r="C7" s="13">
        <v>2445269.5699999998</v>
      </c>
      <c r="D7" s="13">
        <v>11540621.93</v>
      </c>
      <c r="E7" s="13">
        <v>7154569.9000000004</v>
      </c>
      <c r="F7" s="13">
        <v>7123697.2599999998</v>
      </c>
      <c r="G7" s="13">
        <v>4386052.0299999993</v>
      </c>
    </row>
    <row r="8" spans="1:7" x14ac:dyDescent="0.2">
      <c r="A8" s="32" t="s">
        <v>92</v>
      </c>
      <c r="B8" s="13">
        <v>5063688.8600000003</v>
      </c>
      <c r="C8" s="13">
        <v>2182107.88</v>
      </c>
      <c r="D8" s="13">
        <v>7245796.7400000002</v>
      </c>
      <c r="E8" s="13">
        <v>3766697.06</v>
      </c>
      <c r="F8" s="13">
        <v>3646926.41</v>
      </c>
      <c r="G8" s="13">
        <v>3479099.68</v>
      </c>
    </row>
    <row r="9" spans="1:7" x14ac:dyDescent="0.2">
      <c r="A9" s="32" t="s">
        <v>93</v>
      </c>
      <c r="B9" s="13">
        <v>33786870.600000001</v>
      </c>
      <c r="C9" s="13">
        <v>5900099.4500000002</v>
      </c>
      <c r="D9" s="13">
        <v>39686970.050000004</v>
      </c>
      <c r="E9" s="13">
        <v>24582837.670000002</v>
      </c>
      <c r="F9" s="13">
        <v>24365086.82</v>
      </c>
      <c r="G9" s="13">
        <v>15104132.380000003</v>
      </c>
    </row>
    <row r="10" spans="1:7" x14ac:dyDescent="0.2">
      <c r="A10" s="32" t="s">
        <v>94</v>
      </c>
      <c r="B10" s="13">
        <v>60175273.609999999</v>
      </c>
      <c r="C10" s="13">
        <v>-232260.76</v>
      </c>
      <c r="D10" s="13">
        <v>59943012.850000001</v>
      </c>
      <c r="E10" s="13">
        <v>35883903.539999999</v>
      </c>
      <c r="F10" s="13">
        <v>35818845.939999998</v>
      </c>
      <c r="G10" s="13">
        <v>24059109.310000002</v>
      </c>
    </row>
    <row r="11" spans="1:7" x14ac:dyDescent="0.2">
      <c r="A11" s="32" t="s">
        <v>95</v>
      </c>
      <c r="B11" s="13">
        <v>1334677.08</v>
      </c>
      <c r="C11" s="13">
        <v>248741.16</v>
      </c>
      <c r="D11" s="13">
        <v>1583418.24</v>
      </c>
      <c r="E11" s="13">
        <v>853573.98</v>
      </c>
      <c r="F11" s="13">
        <v>853573.98</v>
      </c>
      <c r="G11" s="13">
        <v>729844.26</v>
      </c>
    </row>
    <row r="12" spans="1:7" x14ac:dyDescent="0.2">
      <c r="A12" s="33" t="s">
        <v>96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">
      <c r="A13" s="33" t="s">
        <v>97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">
      <c r="A14" s="33" t="s">
        <v>98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">
      <c r="A15" s="33"/>
      <c r="B15" s="34"/>
      <c r="C15" s="34"/>
      <c r="D15" s="34"/>
      <c r="E15" s="34"/>
      <c r="F15" s="34"/>
      <c r="G15" s="34"/>
    </row>
    <row r="16" spans="1:7" x14ac:dyDescent="0.2">
      <c r="A16" s="35" t="s">
        <v>82</v>
      </c>
      <c r="B16" s="36">
        <f>SUM(B7:B15)</f>
        <v>109455862.51000001</v>
      </c>
      <c r="C16" s="36">
        <f>SUM(C7:C15)</f>
        <v>10543957.299999999</v>
      </c>
      <c r="D16" s="36">
        <f>SUM(D7:D14)</f>
        <v>119999819.81</v>
      </c>
      <c r="E16" s="36">
        <f t="shared" ref="E16:G16" si="0">SUM(E7:E14)</f>
        <v>72241582.150000006</v>
      </c>
      <c r="F16" s="36">
        <f t="shared" si="0"/>
        <v>71808130.410000011</v>
      </c>
      <c r="G16" s="36">
        <f t="shared" si="0"/>
        <v>47758237.660000004</v>
      </c>
    </row>
    <row r="19" spans="1:7" ht="57" customHeight="1" x14ac:dyDescent="0.2">
      <c r="A19" s="59" t="s">
        <v>145</v>
      </c>
      <c r="B19" s="60"/>
      <c r="C19" s="60"/>
      <c r="D19" s="60"/>
      <c r="E19" s="60"/>
      <c r="F19" s="60"/>
      <c r="G19" s="61"/>
    </row>
    <row r="21" spans="1:7" x14ac:dyDescent="0.2">
      <c r="A21" s="2"/>
      <c r="B21" s="3" t="s">
        <v>0</v>
      </c>
      <c r="C21" s="4"/>
      <c r="D21" s="4"/>
      <c r="E21" s="4"/>
      <c r="F21" s="5"/>
      <c r="G21" s="62" t="s">
        <v>1</v>
      </c>
    </row>
    <row r="22" spans="1:7" ht="22.5" x14ac:dyDescent="0.2">
      <c r="A22" s="6" t="s">
        <v>2</v>
      </c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63"/>
    </row>
    <row r="23" spans="1:7" x14ac:dyDescent="0.2">
      <c r="A23" s="8"/>
      <c r="B23" s="9">
        <v>1</v>
      </c>
      <c r="C23" s="9">
        <v>2</v>
      </c>
      <c r="D23" s="9" t="s">
        <v>8</v>
      </c>
      <c r="E23" s="9">
        <v>4</v>
      </c>
      <c r="F23" s="9">
        <v>5</v>
      </c>
      <c r="G23" s="9" t="s">
        <v>9</v>
      </c>
    </row>
    <row r="24" spans="1:7" x14ac:dyDescent="0.2">
      <c r="A24" s="37"/>
      <c r="B24" s="38"/>
      <c r="C24" s="38"/>
      <c r="D24" s="38"/>
      <c r="E24" s="38"/>
      <c r="F24" s="38"/>
      <c r="G24" s="38"/>
    </row>
    <row r="25" spans="1:7" x14ac:dyDescent="0.2">
      <c r="A25" s="33" t="s">
        <v>99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">
      <c r="A26" s="33" t="s">
        <v>100</v>
      </c>
      <c r="B26" s="13">
        <v>0</v>
      </c>
      <c r="C26" s="13">
        <v>0</v>
      </c>
      <c r="D26" s="39" t="s">
        <v>101</v>
      </c>
      <c r="E26" s="13">
        <v>0</v>
      </c>
      <c r="F26" s="13">
        <v>0</v>
      </c>
      <c r="G26" s="13">
        <v>0</v>
      </c>
    </row>
    <row r="27" spans="1:7" x14ac:dyDescent="0.2">
      <c r="A27" s="33" t="s">
        <v>102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">
      <c r="A28" s="33" t="s">
        <v>103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">
      <c r="A29" s="40"/>
      <c r="B29" s="41"/>
      <c r="C29" s="41"/>
      <c r="D29" s="41"/>
      <c r="E29" s="41"/>
      <c r="F29" s="41"/>
      <c r="G29" s="41"/>
    </row>
    <row r="30" spans="1:7" x14ac:dyDescent="0.2">
      <c r="A30" s="35" t="s">
        <v>82</v>
      </c>
      <c r="B30" s="36">
        <f>SUM(B25:B29)</f>
        <v>0</v>
      </c>
      <c r="C30" s="36">
        <f t="shared" ref="C30:G30" si="1">SUM(C25:C29)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</row>
    <row r="33" spans="1:7" ht="56.25" customHeight="1" x14ac:dyDescent="0.2">
      <c r="A33" s="59" t="s">
        <v>146</v>
      </c>
      <c r="B33" s="60"/>
      <c r="C33" s="60"/>
      <c r="D33" s="60"/>
      <c r="E33" s="60"/>
      <c r="F33" s="60"/>
      <c r="G33" s="61"/>
    </row>
    <row r="34" spans="1:7" x14ac:dyDescent="0.2">
      <c r="A34" s="2"/>
      <c r="B34" s="3" t="s">
        <v>0</v>
      </c>
      <c r="C34" s="4"/>
      <c r="D34" s="4"/>
      <c r="E34" s="4"/>
      <c r="F34" s="5"/>
      <c r="G34" s="62" t="s">
        <v>1</v>
      </c>
    </row>
    <row r="35" spans="1:7" ht="22.5" x14ac:dyDescent="0.2">
      <c r="A35" s="6" t="s">
        <v>2</v>
      </c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63"/>
    </row>
    <row r="36" spans="1:7" x14ac:dyDescent="0.2">
      <c r="A36" s="8"/>
      <c r="B36" s="9">
        <v>1</v>
      </c>
      <c r="C36" s="9">
        <v>2</v>
      </c>
      <c r="D36" s="9" t="s">
        <v>8</v>
      </c>
      <c r="E36" s="9">
        <v>4</v>
      </c>
      <c r="F36" s="9">
        <v>5</v>
      </c>
      <c r="G36" s="9" t="s">
        <v>9</v>
      </c>
    </row>
    <row r="37" spans="1:7" x14ac:dyDescent="0.2">
      <c r="A37" s="42"/>
      <c r="B37" s="38"/>
      <c r="C37" s="38"/>
      <c r="D37" s="38"/>
      <c r="E37" s="38"/>
      <c r="F37" s="38"/>
      <c r="G37" s="38"/>
    </row>
    <row r="38" spans="1:7" ht="22.5" x14ac:dyDescent="0.2">
      <c r="A38" s="43" t="s">
        <v>104</v>
      </c>
      <c r="B38" s="13">
        <v>109455862.51000001</v>
      </c>
      <c r="C38" s="13">
        <v>10543957.300000001</v>
      </c>
      <c r="D38" s="13">
        <v>119999819.81</v>
      </c>
      <c r="E38" s="13">
        <v>72241582.150000006</v>
      </c>
      <c r="F38" s="13">
        <v>71808130.409999996</v>
      </c>
      <c r="G38" s="13">
        <v>47758237.659999996</v>
      </c>
    </row>
    <row r="39" spans="1:7" x14ac:dyDescent="0.2">
      <c r="A39" s="43"/>
      <c r="B39" s="44"/>
      <c r="C39" s="44"/>
      <c r="D39" s="44"/>
      <c r="E39" s="44"/>
      <c r="F39" s="44"/>
      <c r="G39" s="44"/>
    </row>
    <row r="40" spans="1:7" x14ac:dyDescent="0.2">
      <c r="A40" s="43" t="s">
        <v>105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">
      <c r="A41" s="43"/>
      <c r="B41" s="44"/>
      <c r="C41" s="44"/>
      <c r="D41" s="44"/>
      <c r="E41" s="44"/>
      <c r="F41" s="44"/>
      <c r="G41" s="44"/>
    </row>
    <row r="42" spans="1:7" ht="22.5" x14ac:dyDescent="0.2">
      <c r="A42" s="43" t="s">
        <v>106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x14ac:dyDescent="0.2">
      <c r="A43" s="43"/>
      <c r="B43" s="44"/>
      <c r="C43" s="44"/>
      <c r="D43" s="44"/>
      <c r="E43" s="44"/>
      <c r="F43" s="44"/>
      <c r="G43" s="44"/>
    </row>
    <row r="44" spans="1:7" ht="22.5" x14ac:dyDescent="0.2">
      <c r="A44" s="43" t="s">
        <v>107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">
      <c r="A45" s="43"/>
      <c r="B45" s="44"/>
      <c r="C45" s="44"/>
      <c r="D45" s="44"/>
      <c r="E45" s="44"/>
      <c r="F45" s="44"/>
      <c r="G45" s="44"/>
    </row>
    <row r="46" spans="1:7" ht="22.5" x14ac:dyDescent="0.2">
      <c r="A46" s="43" t="s">
        <v>108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">
      <c r="A47" s="43"/>
      <c r="B47" s="44"/>
      <c r="C47" s="44"/>
      <c r="D47" s="44"/>
      <c r="E47" s="44"/>
      <c r="F47" s="44"/>
      <c r="G47" s="44"/>
    </row>
    <row r="48" spans="1:7" ht="22.5" x14ac:dyDescent="0.2">
      <c r="A48" s="43" t="s">
        <v>109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x14ac:dyDescent="0.2">
      <c r="A49" s="43"/>
      <c r="B49" s="44"/>
      <c r="C49" s="44"/>
      <c r="D49" s="44"/>
      <c r="E49" s="44"/>
      <c r="F49" s="44"/>
      <c r="G49" s="44"/>
    </row>
    <row r="50" spans="1:7" x14ac:dyDescent="0.2">
      <c r="A50" s="43" t="s">
        <v>110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">
      <c r="A51" s="45"/>
      <c r="B51" s="41"/>
      <c r="C51" s="41"/>
      <c r="D51" s="41"/>
      <c r="E51" s="41"/>
      <c r="F51" s="41"/>
      <c r="G51" s="41"/>
    </row>
    <row r="52" spans="1:7" x14ac:dyDescent="0.2">
      <c r="A52" s="46" t="s">
        <v>82</v>
      </c>
      <c r="B52" s="36">
        <f>SUM(B38:B51)</f>
        <v>109455862.51000001</v>
      </c>
      <c r="C52" s="36">
        <f t="shared" ref="C52:G52" si="2">SUM(C38:C51)</f>
        <v>10543957.300000001</v>
      </c>
      <c r="D52" s="36">
        <f t="shared" si="2"/>
        <v>119999819.81</v>
      </c>
      <c r="E52" s="36">
        <f t="shared" si="2"/>
        <v>72241582.150000006</v>
      </c>
      <c r="F52" s="36">
        <f t="shared" si="2"/>
        <v>71808130.409999996</v>
      </c>
      <c r="G52" s="36">
        <f t="shared" si="2"/>
        <v>47758237.659999996</v>
      </c>
    </row>
    <row r="54" spans="1:7" x14ac:dyDescent="0.2">
      <c r="A54" s="1" t="s">
        <v>83</v>
      </c>
    </row>
    <row r="58" spans="1:7" ht="11.25" customHeight="1" x14ac:dyDescent="0.2">
      <c r="A58" s="19" t="s">
        <v>84</v>
      </c>
      <c r="E58" s="64" t="s">
        <v>85</v>
      </c>
      <c r="F58" s="64"/>
      <c r="G58" s="64"/>
    </row>
    <row r="59" spans="1:7" ht="22.5" customHeight="1" x14ac:dyDescent="0.2">
      <c r="A59" s="19" t="s">
        <v>86</v>
      </c>
      <c r="E59" s="65" t="s">
        <v>87</v>
      </c>
      <c r="F59" s="65"/>
      <c r="G59" s="65"/>
    </row>
    <row r="60" spans="1:7" x14ac:dyDescent="0.2">
      <c r="E60" s="65"/>
      <c r="F60" s="65"/>
      <c r="G60" s="65"/>
    </row>
  </sheetData>
  <sheetProtection formatCells="0" formatColumns="0" formatRows="0" insertRows="0" deleteRows="0" autoFilter="0"/>
  <mergeCells count="8">
    <mergeCell ref="E58:G58"/>
    <mergeCell ref="E59:G60"/>
    <mergeCell ref="A1:G1"/>
    <mergeCell ref="G3:G4"/>
    <mergeCell ref="A19:G19"/>
    <mergeCell ref="G21:G22"/>
    <mergeCell ref="A33:G33"/>
    <mergeCell ref="G34:G35"/>
  </mergeCells>
  <printOptions horizontalCentered="1"/>
  <pageMargins left="0.70866141732283472" right="0.70866141732283472" top="0.55118110236220474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EAB8-BED9-4DB9-9D57-8C81D1D5E21E}">
  <sheetPr>
    <pageSetUpPr fitToPage="1"/>
  </sheetPr>
  <dimension ref="A1:G52"/>
  <sheetViews>
    <sheetView showGridLines="0" topLeftCell="A7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56.25" customHeight="1" x14ac:dyDescent="0.2">
      <c r="A1" s="59" t="s">
        <v>147</v>
      </c>
      <c r="B1" s="66"/>
      <c r="C1" s="66"/>
      <c r="D1" s="66"/>
      <c r="E1" s="66"/>
      <c r="F1" s="66"/>
      <c r="G1" s="67"/>
    </row>
    <row r="2" spans="1:7" x14ac:dyDescent="0.2">
      <c r="A2" s="2"/>
      <c r="B2" s="3" t="s">
        <v>0</v>
      </c>
      <c r="C2" s="4"/>
      <c r="D2" s="4"/>
      <c r="E2" s="4"/>
      <c r="F2" s="5"/>
      <c r="G2" s="62" t="s">
        <v>1</v>
      </c>
    </row>
    <row r="3" spans="1:7" ht="24.95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3"/>
    </row>
    <row r="4" spans="1:7" x14ac:dyDescent="0.2">
      <c r="A4" s="8"/>
      <c r="B4" s="9">
        <v>1</v>
      </c>
      <c r="C4" s="9">
        <v>2</v>
      </c>
      <c r="D4" s="9" t="s">
        <v>8</v>
      </c>
      <c r="E4" s="9">
        <v>4</v>
      </c>
      <c r="F4" s="9">
        <v>5</v>
      </c>
      <c r="G4" s="9" t="s">
        <v>9</v>
      </c>
    </row>
    <row r="5" spans="1:7" x14ac:dyDescent="0.2">
      <c r="A5" s="47"/>
      <c r="B5" s="48"/>
      <c r="C5" s="48"/>
      <c r="D5" s="48"/>
      <c r="E5" s="49"/>
      <c r="F5" s="49"/>
      <c r="G5" s="49"/>
    </row>
    <row r="6" spans="1:7" x14ac:dyDescent="0.2">
      <c r="A6" s="50" t="s">
        <v>111</v>
      </c>
      <c r="B6" s="51">
        <f t="shared" ref="B6:F6" si="0">SUM(B7:B14)</f>
        <v>1357252.7</v>
      </c>
      <c r="C6" s="51">
        <f t="shared" si="0"/>
        <v>4850220.3580000009</v>
      </c>
      <c r="D6" s="51">
        <f t="shared" si="0"/>
        <v>6207473.0580000011</v>
      </c>
      <c r="E6" s="51">
        <f t="shared" si="0"/>
        <v>33231127.789000005</v>
      </c>
      <c r="F6" s="51">
        <f t="shared" si="0"/>
        <v>33031739.988600001</v>
      </c>
      <c r="G6" s="51">
        <f>SUM(G7:G14)</f>
        <v>-27023654.731000002</v>
      </c>
    </row>
    <row r="7" spans="1:7" x14ac:dyDescent="0.2">
      <c r="A7" s="52" t="s">
        <v>112</v>
      </c>
      <c r="B7" s="53"/>
      <c r="C7" s="53"/>
      <c r="D7" s="53"/>
      <c r="E7" s="22"/>
      <c r="F7" s="22"/>
      <c r="G7" s="22"/>
    </row>
    <row r="8" spans="1:7" x14ac:dyDescent="0.2">
      <c r="A8" s="52" t="s">
        <v>113</v>
      </c>
      <c r="B8" s="53"/>
      <c r="C8" s="53"/>
      <c r="D8" s="53"/>
      <c r="E8" s="22"/>
      <c r="F8" s="22"/>
      <c r="G8" s="22"/>
    </row>
    <row r="9" spans="1:7" x14ac:dyDescent="0.2">
      <c r="A9" s="52" t="s">
        <v>114</v>
      </c>
      <c r="B9" s="54">
        <v>1357252.7</v>
      </c>
      <c r="C9" s="55">
        <f>10543957.3*0.46</f>
        <v>4850220.3580000009</v>
      </c>
      <c r="D9" s="53">
        <f>+B9+C9</f>
        <v>6207473.0580000011</v>
      </c>
      <c r="E9" s="22">
        <f>72241582.15*0.46</f>
        <v>33231127.789000005</v>
      </c>
      <c r="F9" s="22">
        <f>71808130.41*0.46</f>
        <v>33031739.988600001</v>
      </c>
      <c r="G9" s="22">
        <f>D9-E9</f>
        <v>-27023654.731000002</v>
      </c>
    </row>
    <row r="10" spans="1:7" x14ac:dyDescent="0.2">
      <c r="A10" s="52" t="s">
        <v>115</v>
      </c>
      <c r="B10" s="53"/>
      <c r="C10" s="53"/>
      <c r="D10" s="53"/>
      <c r="E10" s="22"/>
      <c r="F10" s="22"/>
      <c r="G10" s="22"/>
    </row>
    <row r="11" spans="1:7" x14ac:dyDescent="0.2">
      <c r="A11" s="52" t="s">
        <v>116</v>
      </c>
      <c r="B11" s="53"/>
      <c r="C11" s="53"/>
      <c r="D11" s="53"/>
      <c r="E11" s="22"/>
      <c r="F11" s="22"/>
      <c r="G11" s="22"/>
    </row>
    <row r="12" spans="1:7" x14ac:dyDescent="0.2">
      <c r="A12" s="52" t="s">
        <v>117</v>
      </c>
      <c r="B12" s="53"/>
      <c r="C12" s="53"/>
      <c r="D12" s="53"/>
      <c r="E12" s="22"/>
      <c r="F12" s="22"/>
      <c r="G12" s="22"/>
    </row>
    <row r="13" spans="1:7" x14ac:dyDescent="0.2">
      <c r="A13" s="52" t="s">
        <v>118</v>
      </c>
      <c r="B13" s="53"/>
      <c r="C13" s="53"/>
      <c r="D13" s="53"/>
      <c r="E13" s="22"/>
      <c r="F13" s="22"/>
      <c r="G13" s="22"/>
    </row>
    <row r="14" spans="1:7" x14ac:dyDescent="0.2">
      <c r="A14" s="52" t="s">
        <v>37</v>
      </c>
      <c r="B14" s="53"/>
      <c r="C14" s="53"/>
      <c r="D14" s="53"/>
      <c r="E14" s="22"/>
      <c r="F14" s="22"/>
      <c r="G14" s="22"/>
    </row>
    <row r="15" spans="1:7" x14ac:dyDescent="0.2">
      <c r="A15" s="56"/>
      <c r="B15" s="53"/>
      <c r="C15" s="53"/>
      <c r="D15" s="53"/>
      <c r="E15" s="22"/>
      <c r="F15" s="22"/>
      <c r="G15" s="22"/>
    </row>
    <row r="16" spans="1:7" x14ac:dyDescent="0.2">
      <c r="A16" s="50" t="s">
        <v>119</v>
      </c>
      <c r="B16" s="51">
        <f>SUM(B17:B21)</f>
        <v>108098609.81</v>
      </c>
      <c r="C16" s="51">
        <f t="shared" ref="C16:G16" si="1">SUM(C17:C21)</f>
        <v>5693736.9420000007</v>
      </c>
      <c r="D16" s="51">
        <f t="shared" si="1"/>
        <v>113792346.752</v>
      </c>
      <c r="E16" s="51">
        <f t="shared" si="1"/>
        <v>39010454.361000009</v>
      </c>
      <c r="F16" s="51">
        <f t="shared" si="1"/>
        <v>38776390.421400003</v>
      </c>
      <c r="G16" s="51">
        <f t="shared" si="1"/>
        <v>74781892.391000003</v>
      </c>
    </row>
    <row r="17" spans="1:7" x14ac:dyDescent="0.2">
      <c r="A17" s="52" t="s">
        <v>120</v>
      </c>
      <c r="B17" s="53"/>
      <c r="C17" s="53"/>
      <c r="D17" s="53"/>
      <c r="E17" s="22"/>
      <c r="F17" s="22"/>
      <c r="G17" s="22"/>
    </row>
    <row r="18" spans="1:7" x14ac:dyDescent="0.2">
      <c r="A18" s="52" t="s">
        <v>121</v>
      </c>
      <c r="B18" s="53"/>
      <c r="C18" s="53"/>
      <c r="D18" s="53"/>
      <c r="E18" s="22"/>
      <c r="F18" s="22"/>
      <c r="G18" s="22"/>
    </row>
    <row r="19" spans="1:7" x14ac:dyDescent="0.2">
      <c r="A19" s="52" t="s">
        <v>122</v>
      </c>
      <c r="B19" s="53"/>
      <c r="C19" s="53"/>
      <c r="D19" s="53"/>
      <c r="E19" s="22"/>
      <c r="F19" s="22"/>
      <c r="G19" s="22"/>
    </row>
    <row r="20" spans="1:7" x14ac:dyDescent="0.2">
      <c r="A20" s="52" t="s">
        <v>123</v>
      </c>
      <c r="B20" s="53"/>
      <c r="C20" s="53"/>
      <c r="D20" s="54"/>
      <c r="E20" s="22"/>
      <c r="F20" s="22"/>
      <c r="G20" s="22"/>
    </row>
    <row r="21" spans="1:7" x14ac:dyDescent="0.2">
      <c r="A21" s="52" t="s">
        <v>124</v>
      </c>
      <c r="B21" s="54">
        <v>108098609.81</v>
      </c>
      <c r="C21" s="55">
        <f>10543957.3*0.54</f>
        <v>5693736.9420000007</v>
      </c>
      <c r="D21" s="54">
        <f>+B21+C21</f>
        <v>113792346.752</v>
      </c>
      <c r="E21" s="22">
        <f>72241582.15*0.54</f>
        <v>39010454.361000009</v>
      </c>
      <c r="F21" s="22">
        <f>71808130.41*0.54</f>
        <v>38776390.421400003</v>
      </c>
      <c r="G21" s="22">
        <f>D21-E21</f>
        <v>74781892.391000003</v>
      </c>
    </row>
    <row r="22" spans="1:7" x14ac:dyDescent="0.2">
      <c r="A22" s="52" t="s">
        <v>125</v>
      </c>
      <c r="B22" s="57"/>
      <c r="C22" s="57"/>
      <c r="D22" s="57"/>
      <c r="E22" s="22"/>
      <c r="F22" s="22"/>
      <c r="G22" s="22"/>
    </row>
    <row r="23" spans="1:7" x14ac:dyDescent="0.2">
      <c r="A23" s="52" t="s">
        <v>126</v>
      </c>
      <c r="B23" s="53"/>
      <c r="C23" s="53"/>
      <c r="D23" s="53"/>
      <c r="E23" s="22"/>
      <c r="F23" s="22"/>
      <c r="G23" s="22"/>
    </row>
    <row r="24" spans="1:7" x14ac:dyDescent="0.2">
      <c r="A24" s="56"/>
      <c r="B24" s="53"/>
      <c r="C24" s="53"/>
      <c r="D24" s="53"/>
      <c r="E24" s="22"/>
      <c r="F24" s="22"/>
      <c r="G24" s="22"/>
    </row>
    <row r="25" spans="1:7" x14ac:dyDescent="0.2">
      <c r="A25" s="50" t="s">
        <v>127</v>
      </c>
      <c r="B25" s="53"/>
      <c r="C25" s="53"/>
      <c r="D25" s="53"/>
      <c r="E25" s="22"/>
      <c r="F25" s="22"/>
      <c r="G25" s="22"/>
    </row>
    <row r="26" spans="1:7" x14ac:dyDescent="0.2">
      <c r="A26" s="52" t="s">
        <v>128</v>
      </c>
      <c r="B26" s="53"/>
      <c r="C26" s="53"/>
      <c r="D26" s="53"/>
      <c r="E26" s="22"/>
      <c r="F26" s="22"/>
      <c r="G26" s="22"/>
    </row>
    <row r="27" spans="1:7" x14ac:dyDescent="0.2">
      <c r="A27" s="52" t="s">
        <v>129</v>
      </c>
      <c r="B27" s="53"/>
      <c r="C27" s="53"/>
      <c r="D27" s="53"/>
      <c r="E27" s="22"/>
      <c r="F27" s="22"/>
      <c r="G27" s="22"/>
    </row>
    <row r="28" spans="1:7" x14ac:dyDescent="0.2">
      <c r="A28" s="52" t="s">
        <v>130</v>
      </c>
      <c r="B28" s="53"/>
      <c r="C28" s="53"/>
      <c r="D28" s="53"/>
      <c r="E28" s="22"/>
      <c r="F28" s="22"/>
      <c r="G28" s="22"/>
    </row>
    <row r="29" spans="1:7" x14ac:dyDescent="0.2">
      <c r="A29" s="52" t="s">
        <v>131</v>
      </c>
      <c r="B29" s="53"/>
      <c r="C29" s="53"/>
      <c r="D29" s="53"/>
      <c r="E29" s="22"/>
      <c r="F29" s="22"/>
      <c r="G29" s="22"/>
    </row>
    <row r="30" spans="1:7" x14ac:dyDescent="0.2">
      <c r="A30" s="52" t="s">
        <v>132</v>
      </c>
      <c r="B30" s="53"/>
      <c r="C30" s="53"/>
      <c r="D30" s="53"/>
      <c r="E30" s="22"/>
      <c r="F30" s="22"/>
      <c r="G30" s="22"/>
    </row>
    <row r="31" spans="1:7" x14ac:dyDescent="0.2">
      <c r="A31" s="52" t="s">
        <v>133</v>
      </c>
      <c r="B31" s="53"/>
      <c r="C31" s="53"/>
      <c r="D31" s="53"/>
      <c r="E31" s="22"/>
      <c r="F31" s="22"/>
      <c r="G31" s="22"/>
    </row>
    <row r="32" spans="1:7" x14ac:dyDescent="0.2">
      <c r="A32" s="52" t="s">
        <v>134</v>
      </c>
      <c r="B32" s="53"/>
      <c r="C32" s="53"/>
      <c r="D32" s="53"/>
      <c r="E32" s="22"/>
      <c r="F32" s="22"/>
      <c r="G32" s="22"/>
    </row>
    <row r="33" spans="1:7" x14ac:dyDescent="0.2">
      <c r="A33" s="52" t="s">
        <v>135</v>
      </c>
      <c r="B33" s="53"/>
      <c r="C33" s="53"/>
      <c r="D33" s="53"/>
      <c r="E33" s="22"/>
      <c r="F33" s="22"/>
      <c r="G33" s="22"/>
    </row>
    <row r="34" spans="1:7" x14ac:dyDescent="0.2">
      <c r="A34" s="52" t="s">
        <v>136</v>
      </c>
      <c r="B34" s="53"/>
      <c r="C34" s="53"/>
      <c r="D34" s="53"/>
      <c r="E34" s="22"/>
      <c r="F34" s="22"/>
      <c r="G34" s="22"/>
    </row>
    <row r="35" spans="1:7" x14ac:dyDescent="0.2">
      <c r="A35" s="56"/>
      <c r="B35" s="53"/>
      <c r="C35" s="53"/>
      <c r="D35" s="53"/>
      <c r="E35" s="22"/>
      <c r="F35" s="22"/>
      <c r="G35" s="22"/>
    </row>
    <row r="36" spans="1:7" x14ac:dyDescent="0.2">
      <c r="A36" s="50" t="s">
        <v>137</v>
      </c>
      <c r="B36" s="53"/>
      <c r="C36" s="53"/>
      <c r="D36" s="53"/>
      <c r="E36" s="22"/>
      <c r="F36" s="22"/>
      <c r="G36" s="22"/>
    </row>
    <row r="37" spans="1:7" x14ac:dyDescent="0.2">
      <c r="A37" s="52" t="s">
        <v>138</v>
      </c>
      <c r="B37" s="53"/>
      <c r="C37" s="53"/>
      <c r="D37" s="53"/>
      <c r="E37" s="22"/>
      <c r="F37" s="22"/>
      <c r="G37" s="22"/>
    </row>
    <row r="38" spans="1:7" ht="22.5" x14ac:dyDescent="0.2">
      <c r="A38" s="52" t="s">
        <v>139</v>
      </c>
      <c r="B38" s="53"/>
      <c r="C38" s="53"/>
      <c r="D38" s="53"/>
      <c r="E38" s="22"/>
      <c r="F38" s="22"/>
      <c r="G38" s="22"/>
    </row>
    <row r="39" spans="1:7" x14ac:dyDescent="0.2">
      <c r="A39" s="52" t="s">
        <v>140</v>
      </c>
      <c r="B39" s="53"/>
      <c r="C39" s="53"/>
      <c r="D39" s="53"/>
      <c r="E39" s="22"/>
      <c r="F39" s="22"/>
      <c r="G39" s="22"/>
    </row>
    <row r="40" spans="1:7" x14ac:dyDescent="0.2">
      <c r="A40" s="52" t="s">
        <v>141</v>
      </c>
      <c r="B40" s="53"/>
      <c r="C40" s="53"/>
      <c r="D40" s="53"/>
      <c r="E40" s="22"/>
      <c r="F40" s="22"/>
      <c r="G40" s="22"/>
    </row>
    <row r="41" spans="1:7" x14ac:dyDescent="0.2">
      <c r="A41" s="56"/>
      <c r="B41" s="53"/>
      <c r="C41" s="53"/>
      <c r="D41" s="53"/>
      <c r="E41" s="22"/>
      <c r="F41" s="22"/>
      <c r="G41" s="22"/>
    </row>
    <row r="42" spans="1:7" x14ac:dyDescent="0.2">
      <c r="A42" s="46" t="s">
        <v>82</v>
      </c>
      <c r="B42" s="58">
        <f>B6+B16</f>
        <v>109455862.51000001</v>
      </c>
      <c r="C42" s="58">
        <f t="shared" ref="C42:F42" si="2">C6+C16</f>
        <v>10543957.300000001</v>
      </c>
      <c r="D42" s="58">
        <f t="shared" si="2"/>
        <v>119999819.81</v>
      </c>
      <c r="E42" s="58">
        <f t="shared" si="2"/>
        <v>72241582.150000006</v>
      </c>
      <c r="F42" s="58">
        <f t="shared" si="2"/>
        <v>71808130.409999996</v>
      </c>
      <c r="G42" s="58">
        <f>G6+G16</f>
        <v>47758237.659999996</v>
      </c>
    </row>
    <row r="44" spans="1:7" x14ac:dyDescent="0.2">
      <c r="A44" s="1" t="s">
        <v>83</v>
      </c>
    </row>
    <row r="50" spans="1:7" ht="11.25" customHeight="1" x14ac:dyDescent="0.2">
      <c r="A50" s="19" t="s">
        <v>84</v>
      </c>
      <c r="E50" s="64" t="s">
        <v>85</v>
      </c>
      <c r="F50" s="64"/>
      <c r="G50" s="64"/>
    </row>
    <row r="51" spans="1:7" ht="11.25" customHeight="1" x14ac:dyDescent="0.2">
      <c r="A51" s="19" t="s">
        <v>86</v>
      </c>
      <c r="E51" s="65" t="s">
        <v>87</v>
      </c>
      <c r="F51" s="65"/>
      <c r="G51" s="65"/>
    </row>
    <row r="52" spans="1:7" x14ac:dyDescent="0.2">
      <c r="E52" s="65"/>
      <c r="F52" s="65"/>
      <c r="G52" s="65"/>
    </row>
  </sheetData>
  <sheetProtection formatCells="0" formatColumns="0" formatRows="0" autoFilter="0"/>
  <mergeCells count="4">
    <mergeCell ref="A1:G1"/>
    <mergeCell ref="G2:G3"/>
    <mergeCell ref="E50:G50"/>
    <mergeCell ref="E51:G52"/>
  </mergeCells>
  <printOptions horizontalCentered="1"/>
  <pageMargins left="0.70866141732283472" right="0.70866141732283472" top="0.55118110236220474" bottom="0.55118110236220474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2023-10-24T21:23:51Z</cp:lastPrinted>
  <dcterms:created xsi:type="dcterms:W3CDTF">2023-10-24T16:48:47Z</dcterms:created>
  <dcterms:modified xsi:type="dcterms:W3CDTF">2023-10-24T21:24:04Z</dcterms:modified>
</cp:coreProperties>
</file>