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mc:AlternateContent xmlns:mc="http://schemas.openxmlformats.org/markup-compatibility/2006">
    <mc:Choice Requires="x15">
      <x15ac:absPath xmlns:x15ac="http://schemas.microsoft.com/office/spreadsheetml/2010/11/ac" url="C:\Users\Octavio\Desktop\INFORMES 2023\PUBLICACIÓN EN LA PÁGINA\3-IPRE\"/>
    </mc:Choice>
  </mc:AlternateContent>
  <xr:revisionPtr revIDLastSave="0" documentId="8_{083B85FF-DD63-4A08-8B56-19D2AA16AD6E}" xr6:coauthVersionLast="36" xr6:coauthVersionMax="36" xr10:uidLastSave="{00000000-0000-0000-0000-000000000000}"/>
  <bookViews>
    <workbookView xWindow="0" yWindow="0" windowWidth="28800" windowHeight="12330" activeTab="2" xr2:uid="{00000000-000D-0000-FFFF-FFFF00000000}"/>
  </bookViews>
  <sheets>
    <sheet name="EAI " sheetId="16" r:id="rId1"/>
    <sheet name="Hoja1" sheetId="25" r:id="rId2"/>
    <sheet name="CA " sheetId="22" r:id="rId3"/>
    <sheet name="COG" sheetId="34" r:id="rId4"/>
    <sheet name="CTG" sheetId="14" r:id="rId5"/>
    <sheet name="CFG" sheetId="15" r:id="rId6"/>
    <sheet name="EN" sheetId="6" r:id="rId7"/>
    <sheet name="ID" sheetId="5" r:id="rId8"/>
    <sheet name="IPF" sheetId="24" r:id="rId9"/>
    <sheet name="GCP" sheetId="18" r:id="rId10"/>
    <sheet name="PyPI" sheetId="35" r:id="rId11"/>
    <sheet name="IR" sheetId="1" r:id="rId12"/>
  </sheets>
  <definedNames>
    <definedName name="_xlnm._FilterDatabase" localSheetId="5" hidden="1">CFG!$A$3:$H$40</definedName>
    <definedName name="_xlnm._FilterDatabase" localSheetId="0" hidden="1">'EAI '!$B$3:$I$4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9" i="35" l="1"/>
  <c r="J29" i="35"/>
  <c r="M27" i="35"/>
  <c r="L27" i="35"/>
  <c r="K27" i="35"/>
  <c r="J27" i="35"/>
  <c r="I27" i="35"/>
  <c r="H27" i="35"/>
  <c r="G27" i="35"/>
  <c r="K20" i="35"/>
  <c r="J20" i="35"/>
  <c r="I20" i="35"/>
  <c r="I29" i="35" s="1"/>
  <c r="H20" i="35"/>
  <c r="H29" i="35" s="1"/>
  <c r="M17" i="35"/>
  <c r="L17" i="35"/>
  <c r="G17" i="35"/>
  <c r="M16" i="35"/>
  <c r="L16" i="35"/>
  <c r="G16" i="35"/>
  <c r="M15" i="35"/>
  <c r="L15" i="35"/>
  <c r="G15" i="35"/>
  <c r="M14" i="35"/>
  <c r="L14" i="35"/>
  <c r="G14" i="35"/>
  <c r="M13" i="35"/>
  <c r="L13" i="35"/>
  <c r="G13" i="35"/>
  <c r="M12" i="35"/>
  <c r="L12" i="35"/>
  <c r="G12" i="35"/>
  <c r="M11" i="35"/>
  <c r="L11" i="35"/>
  <c r="G11" i="35"/>
  <c r="M10" i="35"/>
  <c r="L10" i="35"/>
  <c r="G10" i="35"/>
  <c r="M9" i="35"/>
  <c r="L9" i="35"/>
  <c r="G9" i="35"/>
  <c r="G20" i="35" s="1"/>
  <c r="G29" i="35" s="1"/>
  <c r="M29" i="35" l="1"/>
  <c r="L20" i="35"/>
  <c r="M20" i="35"/>
  <c r="L29" i="35"/>
  <c r="G9" i="15"/>
  <c r="I13" i="18" l="1"/>
  <c r="I14" i="18"/>
  <c r="F7" i="18"/>
  <c r="F6" i="18" s="1"/>
  <c r="F19" i="18"/>
  <c r="I19" i="18" s="1"/>
  <c r="I18" i="18" s="1"/>
  <c r="F11" i="18"/>
  <c r="I11" i="18" s="1"/>
  <c r="F12" i="18"/>
  <c r="I12" i="18" s="1"/>
  <c r="F10" i="18"/>
  <c r="E18" i="18"/>
  <c r="G18" i="18"/>
  <c r="H18" i="18"/>
  <c r="E6" i="18"/>
  <c r="G6" i="18"/>
  <c r="H6" i="18"/>
  <c r="H9" i="18"/>
  <c r="G9" i="18"/>
  <c r="E9" i="18"/>
  <c r="D18" i="18"/>
  <c r="D9" i="18"/>
  <c r="D6" i="18"/>
  <c r="F18" i="18" l="1"/>
  <c r="D35" i="18"/>
  <c r="E35" i="18"/>
  <c r="F9" i="18"/>
  <c r="I7" i="18"/>
  <c r="I6" i="18" s="1"/>
  <c r="I10" i="18"/>
  <c r="I9" i="18" s="1"/>
  <c r="H35" i="18"/>
  <c r="G35" i="18"/>
  <c r="D31" i="16"/>
  <c r="E31" i="16"/>
  <c r="I36" i="16"/>
  <c r="F35" i="18" l="1"/>
  <c r="I35" i="18"/>
  <c r="H21" i="25"/>
  <c r="G21" i="25"/>
  <c r="E21" i="25"/>
  <c r="D21" i="25"/>
  <c r="I12" i="25"/>
  <c r="F12" i="25"/>
  <c r="F21" i="25" s="1"/>
  <c r="D9" i="24" l="1"/>
  <c r="E9" i="24"/>
  <c r="C9" i="24"/>
  <c r="D5" i="24"/>
  <c r="E5" i="24"/>
  <c r="C5" i="24"/>
  <c r="D5" i="15"/>
  <c r="F5" i="15"/>
  <c r="G5" i="15"/>
  <c r="D16" i="15"/>
  <c r="F16" i="15"/>
  <c r="G16" i="15"/>
  <c r="C16" i="15"/>
  <c r="H31" i="16"/>
  <c r="G31" i="16"/>
  <c r="D42" i="15" l="1"/>
  <c r="C13" i="24"/>
  <c r="E13" i="24"/>
  <c r="D13" i="24"/>
  <c r="F42" i="15"/>
  <c r="G42" i="15"/>
  <c r="G39" i="22"/>
  <c r="F39" i="22"/>
  <c r="D39" i="22"/>
  <c r="C39" i="22"/>
  <c r="E38" i="22"/>
  <c r="H38" i="22" s="1"/>
  <c r="E37" i="22"/>
  <c r="H37" i="22" s="1"/>
  <c r="E36" i="22"/>
  <c r="H36" i="22" s="1"/>
  <c r="E35" i="22"/>
  <c r="H35" i="22" s="1"/>
  <c r="E34" i="22"/>
  <c r="H34" i="22" s="1"/>
  <c r="E33" i="22"/>
  <c r="H33" i="22" s="1"/>
  <c r="E32" i="22"/>
  <c r="H32" i="22" s="1"/>
  <c r="G25" i="22"/>
  <c r="F25" i="22"/>
  <c r="D25" i="22"/>
  <c r="C25" i="22"/>
  <c r="E24" i="22"/>
  <c r="H24" i="22" s="1"/>
  <c r="H23" i="22"/>
  <c r="E21" i="22"/>
  <c r="H21" i="22" s="1"/>
  <c r="G14" i="22"/>
  <c r="F14" i="22"/>
  <c r="D14" i="22"/>
  <c r="C14" i="22"/>
  <c r="E12" i="22"/>
  <c r="H12" i="22" s="1"/>
  <c r="E11" i="22"/>
  <c r="H11" i="22" s="1"/>
  <c r="E10" i="22"/>
  <c r="H10" i="22" s="1"/>
  <c r="E9" i="22"/>
  <c r="H9" i="22" s="1"/>
  <c r="E8" i="22"/>
  <c r="H8" i="22" s="1"/>
  <c r="E7" i="22"/>
  <c r="H7" i="22" s="1"/>
  <c r="E6" i="22"/>
  <c r="H6" i="22" s="1"/>
  <c r="E17" i="24" l="1"/>
  <c r="E21" i="24" s="1"/>
  <c r="E24" i="24"/>
  <c r="E29" i="24" s="1"/>
  <c r="D17" i="24"/>
  <c r="D21" i="24" s="1"/>
  <c r="D24" i="24"/>
  <c r="D29" i="24" s="1"/>
  <c r="C17" i="24"/>
  <c r="C21" i="24" s="1"/>
  <c r="C24" i="24"/>
  <c r="C29" i="24" s="1"/>
  <c r="E25" i="22"/>
  <c r="H39" i="22"/>
  <c r="H14" i="22"/>
  <c r="E39" i="22"/>
  <c r="H22" i="22"/>
  <c r="H25" i="22" s="1"/>
  <c r="E14" i="22"/>
  <c r="F31" i="16"/>
  <c r="H39" i="16" l="1"/>
  <c r="G39" i="16"/>
  <c r="E39" i="16"/>
  <c r="D39" i="16"/>
  <c r="I38" i="16"/>
  <c r="F38" i="16"/>
  <c r="I37" i="16"/>
  <c r="F37" i="16"/>
  <c r="F36" i="16"/>
  <c r="I35" i="16"/>
  <c r="F35" i="16"/>
  <c r="I34" i="16"/>
  <c r="F34" i="16"/>
  <c r="H16" i="16"/>
  <c r="G16" i="16"/>
  <c r="E16" i="16"/>
  <c r="D16" i="16"/>
  <c r="I15" i="16"/>
  <c r="F15" i="16"/>
  <c r="I14" i="16"/>
  <c r="F14" i="16"/>
  <c r="I13" i="16"/>
  <c r="F13" i="16"/>
  <c r="I12" i="16"/>
  <c r="F12" i="16"/>
  <c r="I11" i="16"/>
  <c r="F11" i="16"/>
  <c r="I31" i="16" l="1"/>
  <c r="F39" i="16"/>
  <c r="F16" i="16"/>
  <c r="E8" i="14" l="1"/>
  <c r="H8" i="14" s="1"/>
  <c r="E6" i="14"/>
  <c r="H6" i="14" s="1"/>
  <c r="D16" i="14"/>
  <c r="F16" i="14"/>
  <c r="G16" i="14"/>
  <c r="C16" i="14"/>
  <c r="E21" i="15"/>
  <c r="E16" i="15" s="1"/>
  <c r="F31" i="6"/>
  <c r="D31" i="6"/>
  <c r="H30" i="6"/>
  <c r="H29" i="6"/>
  <c r="H28" i="6"/>
  <c r="H27" i="6"/>
  <c r="H26" i="6"/>
  <c r="H25" i="6"/>
  <c r="H24" i="6"/>
  <c r="H23" i="6"/>
  <c r="F19" i="6"/>
  <c r="D19" i="6"/>
  <c r="H18" i="6"/>
  <c r="H17" i="6"/>
  <c r="H16" i="6"/>
  <c r="H15" i="6"/>
  <c r="H14" i="6"/>
  <c r="H13" i="6"/>
  <c r="H12" i="6"/>
  <c r="H11" i="6"/>
  <c r="H10" i="6"/>
  <c r="F31" i="5"/>
  <c r="D31" i="5"/>
  <c r="H30" i="5"/>
  <c r="H29" i="5"/>
  <c r="H28" i="5"/>
  <c r="H27" i="5"/>
  <c r="H26" i="5"/>
  <c r="H25" i="5"/>
  <c r="H24" i="5"/>
  <c r="H23" i="5"/>
  <c r="F19" i="5"/>
  <c r="D19" i="5"/>
  <c r="H18" i="5"/>
  <c r="H17" i="5"/>
  <c r="H16" i="5"/>
  <c r="H15" i="5"/>
  <c r="H14" i="5"/>
  <c r="H13" i="5"/>
  <c r="H12" i="5"/>
  <c r="H11" i="5"/>
  <c r="H10" i="5"/>
  <c r="W58" i="1"/>
  <c r="W55" i="1"/>
  <c r="W52" i="1"/>
  <c r="W51" i="1"/>
  <c r="W50" i="1"/>
  <c r="W45" i="1"/>
  <c r="W39" i="1"/>
  <c r="W37" i="1"/>
  <c r="W36" i="1"/>
  <c r="W35" i="1"/>
  <c r="W17" i="1"/>
  <c r="W16" i="1"/>
  <c r="W13" i="1"/>
  <c r="W12" i="1"/>
  <c r="W11" i="1"/>
  <c r="W10" i="1"/>
  <c r="W9" i="1"/>
  <c r="H31" i="6" l="1"/>
  <c r="H31" i="5"/>
  <c r="F33" i="6"/>
  <c r="F33" i="5"/>
  <c r="D33" i="5"/>
  <c r="H19" i="6"/>
  <c r="H19" i="5"/>
  <c r="D33" i="6"/>
  <c r="H21" i="15"/>
  <c r="H16" i="15" s="1"/>
  <c r="H16" i="14"/>
  <c r="E16" i="14"/>
  <c r="C5" i="15"/>
  <c r="C42" i="15" s="1"/>
  <c r="E9" i="15"/>
  <c r="E5" i="15" s="1"/>
  <c r="E42" i="15" s="1"/>
  <c r="H33" i="5" l="1"/>
  <c r="H33" i="6"/>
  <c r="H9" i="15"/>
  <c r="H5" i="15" s="1"/>
  <c r="H42" i="15" s="1"/>
</calcChain>
</file>

<file path=xl/sharedStrings.xml><?xml version="1.0" encoding="utf-8"?>
<sst xmlns="http://schemas.openxmlformats.org/spreadsheetml/2006/main" count="1166" uniqueCount="513">
  <si>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</si>
  <si>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</si>
  <si>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</si>
  <si>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</si>
  <si>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</si>
  <si>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</si>
  <si>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</si>
  <si>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</si>
  <si>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</si>
  <si>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</si>
  <si>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</si>
  <si>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</si>
  <si>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</si>
  <si>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</si>
  <si>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</si>
  <si>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</si>
  <si>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</si>
  <si>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</si>
  <si>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</si>
  <si>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</si>
  <si>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</si>
  <si>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</si>
  <si>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</si>
  <si>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</si>
  <si>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</si>
  <si>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</si>
  <si>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</si>
  <si>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</si>
  <si>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</si>
  <si>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</si>
  <si>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</si>
  <si>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</si>
  <si>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</si>
  <si>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</si>
  <si>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</si>
  <si>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</si>
  <si>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</si>
  <si>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</si>
  <si>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</si>
  <si>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</si>
  <si>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</si>
  <si>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</si>
  <si>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</si>
  <si>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</si>
  <si>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</si>
  <si>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</si>
  <si>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</si>
  <si>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</si>
  <si>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</si>
  <si>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</si>
  <si>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</si>
  <si>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</si>
  <si>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</si>
  <si>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</si>
  <si>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</si>
  <si>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</si>
  <si>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</si>
  <si>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</si>
  <si>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</si>
  <si>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</si>
  <si>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</si>
  <si>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</si>
  <si>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</si>
  <si>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</si>
  <si>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</si>
  <si>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</si>
  <si>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</si>
  <si>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</si>
  <si>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</si>
  <si>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</si>
  <si>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</si>
  <si>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</si>
  <si>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</si>
  <si>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</si>
  <si>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</si>
  <si>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</si>
  <si>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</si>
  <si>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</si>
  <si>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</si>
  <si>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</si>
  <si>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</si>
  <si>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</si>
  <si>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</si>
  <si>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</si>
  <si>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</si>
  <si>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</si>
  <si>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</si>
  <si>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</si>
  <si>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</si>
  <si>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</si>
  <si>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</si>
  <si>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</si>
  <si>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</si>
  <si>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</si>
  <si>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</si>
  <si>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</si>
  <si>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</si>
  <si>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</si>
  <si>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</si>
  <si>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</si>
  <si>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</si>
  <si>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</si>
  <si>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</si>
  <si>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</si>
  <si>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</si>
  <si>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</si>
  <si>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</si>
  <si>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</si>
  <si>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</si>
  <si>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</si>
  <si>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</si>
  <si>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</si>
  <si>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</si>
  <si>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</si>
  <si>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</si>
  <si>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</si>
  <si>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</si>
  <si>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</si>
  <si>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</si>
  <si>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</si>
  <si>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</si>
  <si>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</si>
  <si>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</si>
  <si>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</si>
  <si>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</si>
  <si>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</si>
  <si>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</si>
  <si>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</si>
  <si>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</si>
  <si>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</si>
  <si>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</si>
  <si>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</si>
  <si>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</si>
  <si>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</si>
  <si>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</si>
  <si>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</si>
  <si>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</si>
  <si>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</si>
  <si>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</si>
  <si>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</si>
  <si>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</si>
  <si>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</si>
  <si>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</si>
  <si>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</si>
  <si>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</si>
  <si>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</si>
  <si>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</si>
  <si>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</si>
  <si>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</si>
  <si>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</si>
  <si>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</si>
  <si>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</si>
  <si>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</si>
  <si>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</si>
  <si>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</si>
  <si>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</si>
  <si>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</si>
  <si>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</si>
  <si>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</si>
  <si>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</si>
  <si>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</si>
  <si>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</si>
  <si>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</si>
  <si>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</si>
  <si>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</si>
  <si>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</si>
  <si>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</si>
  <si>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</si>
  <si>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</si>
  <si>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</si>
  <si>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</si>
  <si>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</si>
  <si>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</si>
  <si>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</si>
  <si>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</si>
  <si>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</si>
  <si>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</si>
  <si>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</si>
  <si>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</si>
  <si>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</si>
  <si>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</si>
  <si>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</si>
  <si>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</si>
  <si>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</si>
  <si>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</si>
  <si>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</si>
  <si>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</si>
  <si>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</si>
  <si>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</si>
  <si>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</si>
  <si>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</si>
  <si>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</si>
  <si>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PROGRAMAS Y PROYECTOS DE INVERSIÓN</t>
  </si>
  <si>
    <t>UNIVERSIDAD TECNOLÓGICA DEL NORTE DE GUANAJUATO</t>
  </si>
  <si>
    <t>Egresos</t>
  </si>
  <si>
    <t>Subejercicio</t>
  </si>
  <si>
    <t>Aprobado</t>
  </si>
  <si>
    <t>Ampliaciones/ (Reducciones)</t>
  </si>
  <si>
    <t>Modificado</t>
  </si>
  <si>
    <t>Devengado</t>
  </si>
  <si>
    <t>Pagado</t>
  </si>
  <si>
    <t>3 = (1 + 2 )</t>
  </si>
  <si>
    <t>Total del Gasto</t>
  </si>
  <si>
    <t>Bajo protesta de decir verdad declaramos que los Estados Financieros y sus Notas son razonablemente correctos y responsabilidad del emisor</t>
  </si>
  <si>
    <t>Concepto</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</si>
  <si>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</si>
  <si>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</si>
  <si>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</si>
  <si>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</si>
  <si>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</si>
  <si>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</si>
  <si>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</si>
  <si>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</si>
  <si>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</si>
  <si>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</si>
  <si>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</si>
  <si>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</si>
  <si>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</si>
  <si>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</si>
  <si>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</si>
  <si>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</si>
  <si>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</si>
  <si>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</si>
  <si>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</si>
  <si>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</si>
  <si>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</si>
  <si>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</si>
  <si>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</si>
  <si>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</si>
  <si>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</si>
  <si>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Gasto Federalizado</t>
  </si>
  <si>
    <t>ESTADO ANALÍTICO DEL EJERCICIO DEL PRESUPUESTO DE EGRESOS</t>
  </si>
  <si>
    <t>Estimado</t>
  </si>
  <si>
    <t>I. Ingresos Presupuestarios (I=1+2)</t>
  </si>
  <si>
    <t>II. Egresos Presupuestarios (II=3+4)</t>
  </si>
  <si>
    <t>C. Endeudamiento ó desendeudamiento (C = A - B)</t>
  </si>
  <si>
    <t>INTERES DE LA DEUDA</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</si>
  <si>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</si>
  <si>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</si>
  <si>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</si>
  <si>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</si>
  <si>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</si>
  <si>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</si>
  <si>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</si>
  <si>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</si>
  <si>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</si>
  <si>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</si>
  <si>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</si>
  <si>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t>
  </si>
  <si>
    <t>ENDEUDAMIENTO NETO</t>
  </si>
  <si>
    <t>Gobierno</t>
  </si>
  <si>
    <t>Legislación</t>
  </si>
  <si>
    <t>Justicia</t>
  </si>
  <si>
    <t>Relaciones Exteriores</t>
  </si>
  <si>
    <t>Asuntos Financieros y Hacendarios</t>
  </si>
  <si>
    <t>Seguridad Nacional</t>
  </si>
  <si>
    <t>Asuntos de Orden Público y de Seguridad Interior</t>
  </si>
  <si>
    <t>Otros Servicios Generales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</si>
  <si>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</si>
  <si>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</si>
  <si>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</si>
  <si>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</si>
  <si>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</si>
  <si>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</si>
  <si>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</si>
  <si>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</si>
  <si>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</si>
  <si>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</si>
  <si>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</si>
  <si>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</si>
  <si>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</si>
  <si>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</si>
  <si>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</si>
  <si>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</si>
  <si>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</si>
  <si>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</si>
  <si>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</si>
  <si>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Saneamiento del Sistema Financiero</t>
  </si>
  <si>
    <t>Adeudos de Ejercicios Fiscales Anteriores</t>
  </si>
  <si>
    <t>Gasto Corriente</t>
  </si>
  <si>
    <t>Gasto de Capital</t>
  </si>
  <si>
    <t>Servicios Personales</t>
  </si>
  <si>
    <t>Remuneraciones al Personal de Carácter Transitorio</t>
  </si>
  <si>
    <t>Combustibles, Lubricantes y Aditivos</t>
  </si>
  <si>
    <t>Servicios Generales</t>
  </si>
  <si>
    <t>Servicios Básicos</t>
  </si>
  <si>
    <t>Servicios Oficiales</t>
  </si>
  <si>
    <t>Subsidios y Subvenciones</t>
  </si>
  <si>
    <t>Rubro de Ingresos</t>
  </si>
  <si>
    <t>Diferencia</t>
  </si>
  <si>
    <t>Ampliaciones y Reducciones</t>
  </si>
  <si>
    <t>Recaudado</t>
  </si>
  <si>
    <t>(1)</t>
  </si>
  <si>
    <t>(2)</t>
  </si>
  <si>
    <t>(4)</t>
  </si>
  <si>
    <t>Impuestos</t>
  </si>
  <si>
    <t>Cuotas y Aportaciones de Seguridad Social</t>
  </si>
  <si>
    <t>Contribuciones de Mejoras</t>
  </si>
  <si>
    <t>Derechos</t>
  </si>
  <si>
    <t>Productos</t>
  </si>
  <si>
    <t>Aprovechamientos</t>
  </si>
  <si>
    <t>Ingresos Derivados de Financiamientos</t>
  </si>
  <si>
    <t>Total</t>
  </si>
  <si>
    <t>P2851 Formación Dual Escuela-Empresa</t>
  </si>
  <si>
    <t>E038-C10. PROGRAMAS DE FORMACIÓN DUAL ESCUELA-EMPRESA, OFERTAOS EN EDUACIÓN SUPERIOR.</t>
  </si>
  <si>
    <t>6 = ( 3 - 4 )</t>
  </si>
  <si>
    <t>Remuneraciones al Personal de Carácter Permanente</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</si>
  <si>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</si>
  <si>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</si>
  <si>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</si>
  <si>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</si>
  <si>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</si>
  <si>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</si>
  <si>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</si>
  <si>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</si>
  <si>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</si>
  <si>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</si>
  <si>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Vestuario, Blancos, Prendas de Protección y Artículos Deportivos</t>
  </si>
  <si>
    <t>Materiales y Suministros Para Seguridad</t>
  </si>
  <si>
    <t>Herramientas, Refacciones y Accesorios Menores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</si>
  <si>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</si>
  <si>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</si>
  <si>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</si>
  <si>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</si>
  <si>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</si>
  <si>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</si>
  <si>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Transferencias Internas y Asignaciones al Sector Público</t>
  </si>
  <si>
    <t>Transferencias al Resto del Sector Público</t>
  </si>
  <si>
    <t>Ayudas Sociales</t>
  </si>
  <si>
    <t>Pensiones y Jubilaciones</t>
  </si>
  <si>
    <t>Transferencias a Fideicomisos, Mandatos y Otros Análogos</t>
  </si>
  <si>
    <t>Transferencias a la Seguridad Social</t>
  </si>
  <si>
    <t>Donativos</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</si>
  <si>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</si>
  <si>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</si>
  <si>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</si>
  <si>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</si>
  <si>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</si>
  <si>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</si>
  <si>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</si>
  <si>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</si>
  <si>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</si>
  <si>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</si>
  <si>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</si>
  <si>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</si>
  <si>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</si>
  <si>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</si>
  <si>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</si>
  <si>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</si>
  <si>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</si>
  <si>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</si>
  <si>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</si>
  <si>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</si>
  <si>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</si>
  <si>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</si>
  <si>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</si>
  <si>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</si>
  <si>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</si>
  <si>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</si>
  <si>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</si>
  <si>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</si>
  <si>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</si>
  <si>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</si>
  <si>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</si>
  <si>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</si>
  <si>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Dependencia o Unidad Administrativa 6</t>
  </si>
  <si>
    <t>Dependencia o Unidad Administrativa 7</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</si>
  <si>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</si>
  <si>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</si>
  <si>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</si>
  <si>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</si>
  <si>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</si>
  <si>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</si>
  <si>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</si>
  <si>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Amortización de la Deuda y Disminución de Pasivos</t>
  </si>
  <si>
    <t>Coordinación de la Politica de Gobierno</t>
  </si>
  <si>
    <t>Transacciones de la Deuda Pública / Costo Financiero de la Deuda</t>
  </si>
  <si>
    <t>Transferencias, Participaciones y Aportaciones Entre Diferentes Niveles y Ordenes de Gobierno</t>
  </si>
  <si>
    <t>Ingresos</t>
  </si>
  <si>
    <t>(3 = 1 + 2)</t>
  </si>
  <si>
    <t>(6 = 5 - 1)</t>
  </si>
  <si>
    <t>Ingresos Excedentes</t>
  </si>
  <si>
    <t>Estado Analítico de Ingresos Por Fuente de Financiamiento</t>
  </si>
  <si>
    <t>________________________________________</t>
  </si>
  <si>
    <t>_________________________________</t>
  </si>
  <si>
    <t>M. EN C. ANDRÉS SALVADOR CASILLAS BARAJAS</t>
  </si>
  <si>
    <t>M. en C. ANDRÉS SALVADOR CASILLAS BARAJAS</t>
  </si>
  <si>
    <t>_____________________________________</t>
  </si>
  <si>
    <t>_____________________________</t>
  </si>
  <si>
    <t>ENCARGADO DE RECTORÍA</t>
  </si>
  <si>
    <t>P2914 Gestión de proyectos de investigación, innovación y desarrollo tecnológico de la UTNG</t>
  </si>
  <si>
    <t>Poder Ejecutivo</t>
  </si>
  <si>
    <t>Poder Legislativo</t>
  </si>
  <si>
    <t>Poder Judicial</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</si>
  <si>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</si>
  <si>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</si>
  <si>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</si>
  <si>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</si>
  <si>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</si>
  <si>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</si>
  <si>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</si>
  <si>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t>Ingresos de los Entes Públicos de los Poderes Legislativo y Judicial, de los Órganos Autónomos y del Sector Paraestatal o Paramunicipal, asi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</si>
  <si>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</si>
  <si>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</si>
  <si>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</si>
  <si>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MAE. LOTH MARIANO PÉREZ CAMACHO</t>
  </si>
  <si>
    <t>“Bajo protesta de decir verdad declaramos que los Estados Financieros y sus notas, son razonablemente correctos y son responsabilidad del emisor”</t>
  </si>
  <si>
    <t>Órganismos Autónomos</t>
  </si>
  <si>
    <t>___________________________________________</t>
  </si>
  <si>
    <r>
      <t xml:space="preserve">Pagado </t>
    </r>
    <r>
      <rPr>
        <b/>
        <vertAlign val="superscript"/>
        <sz val="8"/>
        <rFont val="Arial"/>
        <family val="2"/>
      </rPr>
      <t>3</t>
    </r>
  </si>
  <si>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</si>
  <si>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</si>
  <si>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</si>
  <si>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</si>
  <si>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</si>
  <si>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</si>
  <si>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</si>
  <si>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</si>
  <si>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</si>
  <si>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</si>
  <si>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_________________________________________</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</si>
  <si>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</si>
  <si>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</si>
  <si>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</si>
  <si>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 xml:space="preserve"> UNIVERSIDAD TECNOLÓGICA DEL NORTE DE GUANAJUATO
</t>
  </si>
  <si>
    <t>NO APLICA</t>
  </si>
  <si>
    <t>S</t>
  </si>
  <si>
    <t>U</t>
  </si>
  <si>
    <t>E</t>
  </si>
  <si>
    <t>P</t>
  </si>
  <si>
    <t>F</t>
  </si>
  <si>
    <t>G</t>
  </si>
  <si>
    <t>R</t>
  </si>
  <si>
    <t>K</t>
  </si>
  <si>
    <t>M</t>
  </si>
  <si>
    <t>O</t>
  </si>
  <si>
    <t>W</t>
  </si>
  <si>
    <t>L</t>
  </si>
  <si>
    <t>N</t>
  </si>
  <si>
    <t>J</t>
  </si>
  <si>
    <t>T</t>
  </si>
  <si>
    <t>Y</t>
  </si>
  <si>
    <t>Z</t>
  </si>
  <si>
    <t>Programas de Gasto Federalizado (Gobierno Federal)</t>
  </si>
  <si>
    <t>I</t>
  </si>
  <si>
    <t>C</t>
  </si>
  <si>
    <t>Participaciones a Entidades Federativas y Municipios</t>
  </si>
  <si>
    <t>D</t>
  </si>
  <si>
    <t>Costo Financiero, Deuda o Apoyos a Deudores y Ahorradores de la Banca</t>
  </si>
  <si>
    <t>H</t>
  </si>
  <si>
    <t>“Bajo protesta de decir verdad declaramos que los Estados Financieros y sus notas, son razonablemente correctos y son responsabilidad del emisor”.</t>
  </si>
  <si>
    <t>_______________________________________</t>
  </si>
  <si>
    <t>DENOMINACIÓN PROGRAMA/PROYECTO</t>
  </si>
  <si>
    <t>PATIDA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</si>
  <si>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</si>
  <si>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</si>
  <si>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</si>
  <si>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</si>
  <si>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</si>
  <si>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</si>
  <si>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</si>
  <si>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</si>
  <si>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</si>
  <si>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</si>
  <si>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</si>
  <si>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</si>
  <si>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TOTAL PROGRAMA DE INVERSIÓN DE ADQUISICIONES</t>
  </si>
  <si>
    <t>PROYECTOS DE INVERSIÓN</t>
  </si>
  <si>
    <t>PROGRAMA DE INVERSIÓN DE INFRAESTRUCTURA</t>
  </si>
  <si>
    <t>TOTAL PROYECTOS DE INVERSIÓN DE INFRAESTRUCTURA</t>
  </si>
  <si>
    <t xml:space="preserve">TOTAL PROGRAMAS Y PROYECTOS DE INVERSIÓN </t>
  </si>
  <si>
    <t>21121300701020 21121300701000</t>
  </si>
  <si>
    <t>21121300702000 21121300701020 2112130070</t>
  </si>
  <si>
    <t>21121300703000 21121300702000 2112130070</t>
  </si>
  <si>
    <t>211213007A1000 21121300703000 2112130070</t>
  </si>
  <si>
    <t>ENCARGADO DE LA DIRECCIÓN DE ADMINISTRACIÓN Y FINANZAS</t>
  </si>
  <si>
    <t>____________________________________________</t>
  </si>
  <si>
    <t>E017PB0405</t>
  </si>
  <si>
    <t>E038PB0410</t>
  </si>
  <si>
    <t>E038PB04102299</t>
  </si>
  <si>
    <t>MANTENIMIENTO DE LA INFRAESTRUCTURA DE LA UTNG.</t>
  </si>
  <si>
    <t>IMPULSO AL EMPRENDIMIENTO E INCUBACIÓN DE EMPRESAS EN LA UTNG</t>
  </si>
  <si>
    <t>ACCIÓN DE REFRENDO EJERCICIO 2022</t>
  </si>
  <si>
    <t>EQUIPOS DE GENERACION ELECTRICA, APARATOS Y ACCESO</t>
  </si>
  <si>
    <t>HERRAMIENTAS Y MAQUINAS-HERRAMIENTA</t>
  </si>
  <si>
    <t>EQUIPO DE COMPUTO Y DE TECNOLOGIAS DE LA INFORMACI</t>
  </si>
  <si>
    <t>P000GB1038</t>
  </si>
  <si>
    <t>ADMINISTRACIÓN DE LOS RECURSOS HUMANOS, MATERIALES, FINANCIEROS Y DE SERVICIOS DE LA UTNG.</t>
  </si>
  <si>
    <t>OTROS MOBILIARIOS Y EQUIPOS DE ADMINISTRACION</t>
  </si>
  <si>
    <r>
      <rPr>
        <vertAlign val="superscript"/>
        <sz val="8"/>
        <color theme="1"/>
        <rFont val="Arial"/>
        <family val="2"/>
      </rPr>
      <t>1</t>
    </r>
    <r>
      <rPr>
        <sz val="8"/>
        <color theme="1"/>
        <rFont val="Arial"/>
        <family val="2"/>
      </rPr>
      <t xml:space="preserve"> Incluye intereses que generan las cuentas bancarias de los entes públicos en productos.</t>
    </r>
  </si>
  <si>
    <r>
      <rPr>
        <vertAlign val="superscript"/>
        <sz val="8"/>
        <color theme="1"/>
        <rFont val="Arial"/>
        <family val="2"/>
      </rPr>
      <t>2</t>
    </r>
    <r>
      <rPr>
        <sz val="8"/>
        <color theme="1"/>
        <rFont val="Arial"/>
        <family val="2"/>
      </rPr>
      <t xml:space="preserve"> Incluye donativos en efectivo del Poder Ejecutivo, entre otros aprovechamientos.</t>
    </r>
  </si>
  <si>
    <r>
      <rPr>
        <vertAlign val="superscript"/>
        <sz val="8"/>
        <color theme="1"/>
        <rFont val="Arial"/>
        <family val="2"/>
      </rPr>
      <t>3</t>
    </r>
    <r>
      <rPr>
        <sz val="8"/>
        <color theme="1"/>
        <rFont val="Arial"/>
        <family val="2"/>
      </rPr>
      <t xml:space="preserve"> Se refiere a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 efectivo, entre otros.</t>
    </r>
  </si>
  <si>
    <t>UNIVERSIDAD TECNOLOGICA DEL NORTE DE GUANAJUATO
Estado Analítico del Ejercicio del Presupuesto de Egresos
Clasificación Administrativa(Sector Paraestatal)
Del 1 de Enero al 31 de marzo de 2023</t>
  </si>
  <si>
    <t>UNIVERSIDAD TECNOLÓGICA DEL NORTE DE GUANAJUATO
Estado Analítico del Ejercicio del Presupuesto de Egresos
Clasificación Administrativa(Sector Paraestatal)
Del 1 de enero al 31 de marzo de 2023</t>
  </si>
  <si>
    <t>UNIVERSIDAD TECNOLOGICA DEL NORTE DE GUANAJUATO
Estado Analítico del Ejercicio del Presupuesto de Egresos
Clasificación Administrativa (Sector Paraestatal)
Del 1 de Enero al 31 de marzo de 2023</t>
  </si>
  <si>
    <t>Universidad Tecnológica del Norte de Guanajuato
Estado Analítico del Ejercicio del Presupuesto de Egresos
Clasificación Económica (por Tipo de Gasto)
Del 01 de enero al 31 de marzo de 2023</t>
  </si>
  <si>
    <t>Universidad Tecnológica del Norte de Guanajuato
Estado Analítico del Ejercicio del Presupuesto de Egresos
Clasificación Funcional (Finalidad y Función)
Del 01 de enero al 31 de marzo de 2023</t>
  </si>
  <si>
    <t>UNIVERSIDAD TECNOLOGICA DEL NORTE DE GUANAJUATO
Estado Analítico del Ejercicio del Presupuesto de Egresos
Clasificación por Objeto del Gasto (Capítulo y Concepto)
Del 1 de Enero al 31 de Marzo de 2023</t>
  </si>
  <si>
    <t>Del 01 de enero al 31 de marzo de 2023</t>
  </si>
  <si>
    <t>UNIVERSIDAD TECNOLOGICA DEL NORTE DE GUANAJUATO
Programas y Proyectos de Inversión
Del 1 de Enero al 31 de Marzo de 2023</t>
  </si>
  <si>
    <t>E017PB0398</t>
  </si>
  <si>
    <t>ADMINISTRACIÓN E IMPARTICIÓN DE LOS SERVICIOS EDUCATIVOS EXISTENTES DE LA UTNG.</t>
  </si>
  <si>
    <t>EQUIPO Y APARATOS AUDIOVISUALES</t>
  </si>
  <si>
    <t>Universidad Tecnológica del Norte de Guanajuato
Estado Analítico Complementario de Ingresos
Del 01 de enero al 31 de marzo de 2023</t>
  </si>
  <si>
    <t>Universidad Tecnológica del Norte de Guanajuato
Estado Analítico de Ingresos
DEL 01 de enero AL 31  de marzo de 2023</t>
  </si>
  <si>
    <t xml:space="preserve">                                                                                                                                Del 01 de enero al 31 de marzo de 2023</t>
  </si>
  <si>
    <t>UNIVERSIDAD TECNOLOGICA DEL NORTE DE GUANAJUATO
INDICADORES DE POSTURA FISCAL
Del 1 de Enero al 31 de marzo de 2023</t>
  </si>
  <si>
    <t>UNIVERSIDAD TECNOLOGICA DEL NORTE DE GUANAJUATO
Gasto por Categoría Programática
Del 1 de Enero al 31 de marzo de 2023</t>
  </si>
  <si>
    <t>Materiales y Suministros</t>
  </si>
  <si>
    <t>Transferencias, Asignaciones, Subsidios y Otras Ayudas</t>
  </si>
  <si>
    <t>Bienes Muebles, Inmuebles e Intangibles</t>
  </si>
  <si>
    <t>Inversiones Financieras y Otras Provisiones</t>
  </si>
  <si>
    <t>Participaciones y Aportaciones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</si>
</sst>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0.0"/>
    <numFmt numFmtId="165" formatCode="_-[$€-2]* #,##0.00_-;\-[$€-2]* #,##0.00_-;_-[$€-2]* &quot;-&quot;??_-"/>
    <numFmt numFmtId="166" formatCode="_-* #,##0_-;\-* #,##0_-;_-* &quot;-&quot;??_-;_-@_-"/>
    <numFmt numFmtId="167" formatCode="General_)"/>
    <numFmt numFmtId="168" formatCode="_(* #,##0.00_);_(* \(#,##0.00\);_(* &quot;-&quot;??_);_(@_)"/>
  </numFmts>
  <fonts count="24" x14ac:knownFonts="1">
    <font>
      <sz val="11"/>
      <color theme="1"/>
      <name val="Calibri"/>
      <family val="2"/>
      <scheme val="minor"/>
    </font>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
      <b/>
      <sz val="10"/>
      <color theme="1"/>
      <name val="Arial"/>
      <family val="2"/>
    </font>
    <font>
      <sz val="8"/>
      <color theme="1"/>
      <name val="Arial"/>
      <family val="2"/>
    </font>
    <font>
      <sz val="8"/>
      <name val="Arial"/>
      <family val="2"/>
    </font>
    <font>
      <b/>
      <sz val="8"/>
      <name val="Arial"/>
      <family val="2"/>
    </font>
    <font>
      <sz val="10"/>
      <color theme="1"/>
      <name val="Times New Roman"/>
      <family val="2"/>
    </font>
    <font>
      <b/>
      <sz val="8"/>
      <color theme="1"/>
      <name val="Arial"/>
      <family val="2"/>
    </font>
    <font>
      <sz val="8"/>
      <color theme="0"/>
      <name val="Arial"/>
      <family val="2"/>
    </font>
    <font>
      <vertAlign val="superscript"/>
      <sz val="8"/>
      <name val="Arial"/>
      <family val="2"/>
    </font>
    <font>
      <vertAlign val="superscript"/>
      <sz val="8"/>
      <color rgb="FF0070C0"/>
      <name val="Arial"/>
      <family val="2"/>
    </font>
    <font>
      <sz val="11"/>
      <color indexed="8"/>
      <name val="Calibri"/>
      <family val="2"/>
    </font>
    <font>
      <b/>
      <vertAlign val="superscript"/>
      <sz val="8"/>
      <name val="Arial"/>
      <family val="2"/>
    </font>
    <font>
      <sz val="8"/>
      <color rgb="FF000000"/>
      <name val="Arial"/>
      <family val="2"/>
    </font>
    <font>
      <b/>
      <sz val="12"/>
      <name val="Arial"/>
      <family val="2"/>
    </font>
    <font>
      <b/>
      <sz val="9"/>
      <color indexed="8"/>
      <name val="Calibri"/>
      <family val="2"/>
      <scheme val="minor"/>
    </font>
    <font>
      <b/>
      <sz val="8"/>
      <color indexed="8"/>
      <name val="Arial"/>
      <family val="2"/>
    </font>
    <font>
      <sz val="8"/>
      <color indexed="8"/>
      <name val="Arial"/>
      <family val="2"/>
    </font>
    <font>
      <vertAlign val="superscript"/>
      <sz val="8"/>
      <color theme="1"/>
      <name val="Arial"/>
      <family val="2"/>
    </font>
  </fonts>
  <fills count="1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0" tint="-4.9989318521683403E-2"/>
        <bgColor indexed="64"/>
      </patternFill>
    </fill>
    <fill>
      <patternFill patternType="solid">
        <fgColor indexed="9"/>
        <bgColor indexed="64"/>
      </patternFill>
    </fill>
    <fill>
      <patternFill patternType="solid">
        <fgColor theme="2"/>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s>
  <cellStyleXfs count="143">
    <xf numFmtId="0" fontId="0" fillId="0" borderId="0"/>
    <xf numFmtId="9" fontId="1" fillId="0" borderId="0" applyFont="0" applyFill="0" applyBorder="0" applyAlignment="0" applyProtection="0"/>
    <xf numFmtId="0" fontId="4" fillId="0" borderId="0"/>
    <xf numFmtId="0" fontId="4" fillId="0" borderId="0"/>
    <xf numFmtId="0" fontId="1" fillId="0" borderId="0"/>
    <xf numFmtId="0" fontId="11" fillId="0" borderId="0"/>
    <xf numFmtId="0" fontId="8" fillId="0" borderId="0"/>
    <xf numFmtId="43" fontId="8" fillId="0" borderId="0" applyFont="0" applyFill="0" applyBorder="0" applyAlignment="0" applyProtection="0"/>
    <xf numFmtId="0" fontId="1" fillId="0" borderId="0"/>
    <xf numFmtId="0" fontId="4" fillId="0" borderId="0"/>
    <xf numFmtId="165"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1" fillId="0" borderId="0"/>
    <xf numFmtId="0" fontId="1" fillId="0" borderId="0"/>
    <xf numFmtId="9" fontId="4" fillId="0" borderId="0" applyFont="0" applyFill="0" applyBorder="0" applyAlignment="0" applyProtection="0"/>
    <xf numFmtId="167" fontId="4" fillId="0" borderId="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1" fillId="0" borderId="0"/>
    <xf numFmtId="9" fontId="1" fillId="0" borderId="0" applyFont="0" applyFill="0" applyBorder="0" applyAlignment="0" applyProtection="0"/>
    <xf numFmtId="0" fontId="8" fillId="0" borderId="0"/>
    <xf numFmtId="43" fontId="8" fillId="0" borderId="0" applyFont="0" applyFill="0" applyBorder="0" applyAlignment="0" applyProtection="0"/>
    <xf numFmtId="0" fontId="1" fillId="0" borderId="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cellStyleXfs>
  <cellXfs count="495">
    <xf numFmtId="0" fontId="0" fillId="0" borderId="0" xfId="0"/>
    <xf numFmtId="0" fontId="0" fillId="0" borderId="0" xfId="0" applyFont="1" applyProtection="1"/>
    <xf numFmtId="0" fontId="0" fillId="0" borderId="0" xfId="0" applyFont="1"/>
    <xf numFmtId="0" fontId="3" fillId="4" borderId="2" xfId="0" applyFont="1" applyFill="1" applyBorder="1" applyAlignment="1">
      <alignment horizontal="center" vertical="center" wrapText="1"/>
    </xf>
    <xf numFmtId="0" fontId="3" fillId="4" borderId="2" xfId="2" applyFont="1" applyFill="1" applyBorder="1" applyAlignment="1">
      <alignment horizontal="center" vertical="center" wrapText="1"/>
    </xf>
    <xf numFmtId="0" fontId="3" fillId="4" borderId="3" xfId="2" applyFont="1" applyFill="1" applyBorder="1" applyAlignment="1">
      <alignment horizontal="center" vertical="center" wrapText="1"/>
    </xf>
    <xf numFmtId="0" fontId="3" fillId="4" borderId="4" xfId="2" applyFont="1" applyFill="1" applyBorder="1" applyAlignment="1">
      <alignment horizontal="center" vertical="center" wrapText="1"/>
    </xf>
    <xf numFmtId="4" fontId="3" fillId="4" borderId="4" xfId="2"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3"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3"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3"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3"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3" fillId="5" borderId="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3"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3"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3"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6" fillId="3" borderId="0" xfId="0" applyFont="1" applyFill="1"/>
    <xf numFmtId="0" fontId="6" fillId="0" borderId="0" xfId="0" applyFont="1"/>
    <xf numFmtId="4" fontId="0" fillId="0" borderId="0" xfId="0" applyNumberFormat="1"/>
    <xf numFmtId="0" fontId="8" fillId="3" borderId="0" xfId="0" applyFont="1" applyFill="1"/>
    <xf numFmtId="0" fontId="6" fillId="0" borderId="0" xfId="0" applyFont="1" applyBorder="1"/>
    <xf numFmtId="0" fontId="6" fillId="0" borderId="0" xfId="0" applyFont="1" applyBorder="1" applyAlignment="1"/>
    <xf numFmtId="0" fontId="6" fillId="0" borderId="1" xfId="0" applyFont="1" applyBorder="1"/>
    <xf numFmtId="0" fontId="5" fillId="0" borderId="0" xfId="0" applyFont="1" applyAlignment="1">
      <alignment horizontal="center"/>
    </xf>
    <xf numFmtId="0" fontId="5" fillId="0" borderId="0" xfId="0" applyFont="1" applyBorder="1" applyAlignment="1"/>
    <xf numFmtId="0" fontId="5" fillId="0" borderId="0" xfId="0" applyFont="1" applyAlignment="1"/>
    <xf numFmtId="0" fontId="8" fillId="0" borderId="0" xfId="6" applyProtection="1">
      <protection locked="0"/>
    </xf>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0" fontId="9" fillId="0" borderId="12" xfId="6" applyFont="1" applyFill="1" applyBorder="1" applyAlignment="1" applyProtection="1">
      <alignment horizontal="center"/>
    </xf>
    <xf numFmtId="4" fontId="9" fillId="0" borderId="9" xfId="6" applyNumberFormat="1" applyFont="1" applyFill="1" applyBorder="1" applyProtection="1">
      <protection locked="0"/>
    </xf>
    <xf numFmtId="0" fontId="9" fillId="0" borderId="14" xfId="6" applyFont="1" applyFill="1" applyBorder="1" applyAlignment="1" applyProtection="1">
      <alignment horizontal="center"/>
    </xf>
    <xf numFmtId="0" fontId="10" fillId="0" borderId="1" xfId="6" applyFont="1" applyFill="1" applyBorder="1" applyAlignment="1" applyProtection="1">
      <alignment horizontal="left"/>
      <protection locked="0"/>
    </xf>
    <xf numFmtId="4" fontId="10" fillId="0" borderId="10" xfId="6" applyNumberFormat="1" applyFont="1" applyFill="1" applyBorder="1" applyProtection="1">
      <protection locked="0"/>
    </xf>
    <xf numFmtId="0" fontId="8" fillId="0" borderId="0" xfId="6" applyFont="1" applyFill="1" applyProtection="1">
      <protection locked="0"/>
    </xf>
    <xf numFmtId="0" fontId="8" fillId="0" borderId="3" xfId="6" applyBorder="1" applyProtection="1">
      <protection locked="0"/>
    </xf>
    <xf numFmtId="0" fontId="9" fillId="0" borderId="4" xfId="5" applyFont="1" applyFill="1" applyBorder="1" applyAlignment="1">
      <alignment horizontal="center" vertical="center"/>
    </xf>
    <xf numFmtId="4" fontId="9" fillId="0" borderId="2" xfId="5" applyNumberFormat="1" applyFont="1" applyFill="1" applyBorder="1" applyAlignment="1">
      <alignment horizontal="center" vertical="center" wrapText="1"/>
    </xf>
    <xf numFmtId="0" fontId="8" fillId="0" borderId="12" xfId="6" applyBorder="1" applyProtection="1">
      <protection locked="0"/>
    </xf>
    <xf numFmtId="0" fontId="9" fillId="0" borderId="13" xfId="6" applyFont="1" applyFill="1" applyBorder="1" applyProtection="1">
      <protection locked="0"/>
    </xf>
    <xf numFmtId="0" fontId="8" fillId="0" borderId="5" xfId="6" applyBorder="1" applyProtection="1">
      <protection locked="0"/>
    </xf>
    <xf numFmtId="0" fontId="10" fillId="0" borderId="7" xfId="6" applyFont="1" applyFill="1" applyBorder="1" applyAlignment="1" applyProtection="1">
      <alignment horizontal="left"/>
      <protection locked="0"/>
    </xf>
    <xf numFmtId="4" fontId="10" fillId="0" borderId="6" xfId="6" applyNumberFormat="1" applyFont="1" applyFill="1" applyBorder="1" applyProtection="1">
      <protection locked="0"/>
    </xf>
    <xf numFmtId="0" fontId="8" fillId="0" borderId="0" xfId="6" applyBorder="1" applyAlignment="1" applyProtection="1">
      <alignment wrapText="1"/>
      <protection locked="0"/>
    </xf>
    <xf numFmtId="0" fontId="9" fillId="0" borderId="0" xfId="6" applyFont="1" applyBorder="1" applyProtection="1"/>
    <xf numFmtId="0" fontId="9" fillId="0" borderId="2" xfId="6" applyFont="1" applyBorder="1" applyProtection="1">
      <protection locked="0"/>
    </xf>
    <xf numFmtId="4" fontId="9" fillId="0" borderId="9" xfId="6" applyNumberFormat="1" applyFont="1" applyBorder="1" applyProtection="1">
      <protection locked="0"/>
    </xf>
    <xf numFmtId="0" fontId="9" fillId="0" borderId="1" xfId="6" applyFont="1" applyBorder="1" applyProtection="1"/>
    <xf numFmtId="0" fontId="10" fillId="0" borderId="14" xfId="6" applyFont="1" applyFill="1" applyBorder="1" applyProtection="1">
      <protection locked="0"/>
    </xf>
    <xf numFmtId="0" fontId="8" fillId="0" borderId="0" xfId="6" applyFont="1" applyProtection="1">
      <protection locked="0"/>
    </xf>
    <xf numFmtId="0" fontId="9" fillId="0" borderId="12" xfId="6" applyFont="1" applyFill="1" applyBorder="1" applyAlignment="1">
      <alignment horizontal="left" vertical="center"/>
    </xf>
    <xf numFmtId="0" fontId="9" fillId="0" borderId="0" xfId="6" applyFont="1" applyFill="1" applyBorder="1" applyAlignment="1">
      <alignment wrapText="1"/>
    </xf>
    <xf numFmtId="0" fontId="10" fillId="0" borderId="12" xfId="6" applyFont="1" applyFill="1" applyBorder="1" applyAlignment="1">
      <alignment horizontal="left" vertical="center"/>
    </xf>
    <xf numFmtId="0" fontId="10" fillId="0" borderId="0" xfId="6" applyFont="1" applyFill="1" applyBorder="1" applyAlignment="1">
      <alignment wrapText="1"/>
    </xf>
    <xf numFmtId="0" fontId="10" fillId="0" borderId="12" xfId="6" applyFont="1" applyFill="1" applyBorder="1" applyAlignment="1">
      <alignment horizontal="center" vertical="center"/>
    </xf>
    <xf numFmtId="0" fontId="9" fillId="0" borderId="0" xfId="6" applyFont="1" applyFill="1" applyBorder="1" applyAlignment="1">
      <alignment horizontal="left" wrapText="1"/>
    </xf>
    <xf numFmtId="0" fontId="9" fillId="0" borderId="12" xfId="6" applyFont="1" applyFill="1" applyBorder="1" applyAlignment="1">
      <alignment horizontal="center" vertical="center"/>
    </xf>
    <xf numFmtId="0" fontId="10" fillId="0" borderId="0" xfId="6" applyFont="1" applyFill="1" applyBorder="1" applyAlignment="1">
      <alignment horizontal="left" wrapText="1"/>
    </xf>
    <xf numFmtId="0" fontId="10" fillId="0" borderId="5" xfId="6" applyFont="1" applyFill="1" applyBorder="1" applyProtection="1">
      <protection locked="0"/>
    </xf>
    <xf numFmtId="0" fontId="10" fillId="4" borderId="8" xfId="8" applyFont="1" applyFill="1" applyBorder="1" applyAlignment="1">
      <alignment horizontal="center" vertical="center" wrapText="1"/>
    </xf>
    <xf numFmtId="0" fontId="10" fillId="4" borderId="6" xfId="8" applyFont="1" applyFill="1" applyBorder="1" applyAlignment="1">
      <alignment horizontal="center" vertical="center" wrapText="1"/>
    </xf>
    <xf numFmtId="0" fontId="10" fillId="4" borderId="5" xfId="8" applyFont="1" applyFill="1" applyBorder="1" applyAlignment="1">
      <alignment horizontal="center" vertical="center" wrapText="1"/>
    </xf>
    <xf numFmtId="0" fontId="10" fillId="4" borderId="8" xfId="8" quotePrefix="1" applyFont="1" applyFill="1" applyBorder="1" applyAlignment="1">
      <alignment horizontal="center" vertical="center" wrapText="1"/>
    </xf>
    <xf numFmtId="0" fontId="10" fillId="4" borderId="6" xfId="8" quotePrefix="1" applyFont="1" applyFill="1" applyBorder="1" applyAlignment="1">
      <alignment horizontal="center" vertical="center" wrapText="1"/>
    </xf>
    <xf numFmtId="0" fontId="0" fillId="0" borderId="0" xfId="0" applyFont="1" applyAlignment="1" applyProtection="1">
      <alignment horizontal="right"/>
      <protection locked="0"/>
    </xf>
    <xf numFmtId="0" fontId="0" fillId="0" borderId="13" xfId="0" applyFont="1" applyBorder="1" applyProtection="1"/>
    <xf numFmtId="0" fontId="8" fillId="0" borderId="0" xfId="6" applyBorder="1" applyProtection="1">
      <protection locked="0"/>
    </xf>
    <xf numFmtId="0" fontId="8" fillId="0" borderId="0" xfId="0" applyFont="1" applyProtection="1">
      <protection locked="0"/>
    </xf>
    <xf numFmtId="4" fontId="8" fillId="0" borderId="0" xfId="0" applyNumberFormat="1" applyFont="1" applyProtection="1">
      <protection locked="0"/>
    </xf>
    <xf numFmtId="0" fontId="8" fillId="0" borderId="0" xfId="0" applyFont="1" applyBorder="1" applyAlignment="1"/>
    <xf numFmtId="0" fontId="12" fillId="0" borderId="0" xfId="8" applyFont="1" applyAlignment="1" applyProtection="1">
      <alignment vertical="top"/>
      <protection locked="0"/>
    </xf>
    <xf numFmtId="0" fontId="8" fillId="0" borderId="0" xfId="8" applyFont="1" applyAlignment="1" applyProtection="1">
      <alignment horizontal="center" vertical="top"/>
      <protection locked="0"/>
    </xf>
    <xf numFmtId="0" fontId="8" fillId="0" borderId="12" xfId="8" applyFont="1" applyBorder="1" applyAlignment="1" applyProtection="1">
      <alignment vertical="top"/>
      <protection locked="0"/>
    </xf>
    <xf numFmtId="0" fontId="8" fillId="0" borderId="0" xfId="8" applyFont="1" applyAlignment="1" applyProtection="1">
      <alignment vertical="top" wrapText="1"/>
      <protection locked="0"/>
    </xf>
    <xf numFmtId="4" fontId="8" fillId="0" borderId="2" xfId="8" applyNumberFormat="1" applyFont="1" applyBorder="1" applyAlignment="1" applyProtection="1">
      <alignment vertical="top"/>
      <protection locked="0"/>
    </xf>
    <xf numFmtId="0" fontId="8" fillId="0" borderId="0" xfId="8" applyFont="1" applyAlignment="1" applyProtection="1">
      <alignment vertical="top"/>
      <protection locked="0"/>
    </xf>
    <xf numFmtId="0" fontId="9" fillId="0" borderId="12" xfId="8" applyFont="1" applyBorder="1" applyAlignment="1" applyProtection="1">
      <alignment vertical="top"/>
      <protection locked="0"/>
    </xf>
    <xf numFmtId="0" fontId="9" fillId="0" borderId="0" xfId="8" applyFont="1" applyAlignment="1" applyProtection="1">
      <alignment vertical="top" wrapText="1"/>
      <protection locked="0"/>
    </xf>
    <xf numFmtId="4" fontId="8" fillId="0" borderId="9" xfId="8" applyNumberFormat="1" applyFont="1" applyBorder="1" applyAlignment="1" applyProtection="1">
      <alignment vertical="top"/>
      <protection locked="0"/>
    </xf>
    <xf numFmtId="0" fontId="0" fillId="0" borderId="12" xfId="8" applyFont="1" applyBorder="1" applyAlignment="1" applyProtection="1">
      <alignment vertical="top"/>
      <protection locked="0"/>
    </xf>
    <xf numFmtId="4" fontId="8" fillId="0" borderId="9" xfId="9" applyNumberFormat="1" applyFont="1" applyFill="1" applyBorder="1" applyAlignment="1" applyProtection="1">
      <alignment vertical="top"/>
      <protection locked="0"/>
    </xf>
    <xf numFmtId="4" fontId="8" fillId="0" borderId="10" xfId="8" applyNumberFormat="1" applyFont="1" applyBorder="1" applyAlignment="1" applyProtection="1">
      <alignment vertical="top"/>
      <protection locked="0"/>
    </xf>
    <xf numFmtId="0" fontId="9" fillId="0" borderId="5" xfId="8" quotePrefix="1" applyFont="1" applyBorder="1" applyAlignment="1" applyProtection="1">
      <alignment horizontal="center" vertical="top"/>
      <protection locked="0"/>
    </xf>
    <xf numFmtId="0" fontId="10" fillId="0" borderId="7" xfId="8" applyFont="1" applyBorder="1" applyAlignment="1" applyProtection="1">
      <alignment horizontal="left" vertical="top" indent="3"/>
      <protection locked="0"/>
    </xf>
    <xf numFmtId="4" fontId="9" fillId="0" borderId="6" xfId="8" applyNumberFormat="1" applyFont="1" applyBorder="1" applyAlignment="1" applyProtection="1">
      <alignment vertical="top"/>
      <protection locked="0"/>
    </xf>
    <xf numFmtId="4" fontId="9" fillId="0" borderId="7" xfId="8" applyNumberFormat="1" applyFont="1" applyBorder="1" applyAlignment="1" applyProtection="1">
      <alignment vertical="top"/>
      <protection locked="0"/>
    </xf>
    <xf numFmtId="4" fontId="9" fillId="0" borderId="2" xfId="8" applyNumberFormat="1" applyFont="1" applyBorder="1" applyAlignment="1" applyProtection="1">
      <alignment vertical="top"/>
      <protection locked="0"/>
    </xf>
    <xf numFmtId="0" fontId="9" fillId="0" borderId="3" xfId="8" quotePrefix="1" applyFont="1" applyBorder="1" applyAlignment="1" applyProtection="1">
      <alignment horizontal="center" vertical="top"/>
      <protection locked="0"/>
    </xf>
    <xf numFmtId="0" fontId="9" fillId="0" borderId="11" xfId="8" applyFont="1" applyBorder="1" applyAlignment="1" applyProtection="1">
      <alignment vertical="top"/>
      <protection locked="0"/>
    </xf>
    <xf numFmtId="4" fontId="9" fillId="0" borderId="11" xfId="8" applyNumberFormat="1" applyFont="1" applyBorder="1" applyAlignment="1" applyProtection="1">
      <alignment vertical="top"/>
      <protection locked="0"/>
    </xf>
    <xf numFmtId="4" fontId="9" fillId="0" borderId="4" xfId="8" applyNumberFormat="1" applyFont="1" applyBorder="1" applyAlignment="1" applyProtection="1">
      <alignment vertical="top"/>
      <protection locked="0"/>
    </xf>
    <xf numFmtId="4" fontId="10" fillId="0" borderId="5" xfId="8" applyNumberFormat="1" applyFont="1" applyBorder="1" applyAlignment="1" applyProtection="1">
      <alignment vertical="top"/>
      <protection locked="0"/>
    </xf>
    <xf numFmtId="4" fontId="10" fillId="0" borderId="7" xfId="8" applyNumberFormat="1" applyFont="1" applyBorder="1" applyAlignment="1" applyProtection="1">
      <alignment vertical="top"/>
      <protection locked="0"/>
    </xf>
    <xf numFmtId="4" fontId="9" fillId="0" borderId="10" xfId="8" applyNumberFormat="1" applyFont="1" applyBorder="1" applyAlignment="1" applyProtection="1">
      <alignment vertical="top"/>
      <protection locked="0"/>
    </xf>
    <xf numFmtId="0" fontId="10" fillId="0" borderId="12" xfId="8" applyFont="1" applyBorder="1" applyAlignment="1">
      <alignment horizontal="left" vertical="top"/>
    </xf>
    <xf numFmtId="0" fontId="10" fillId="0" borderId="0" xfId="8" applyFont="1" applyAlignment="1">
      <alignment horizontal="justify" vertical="top" wrapText="1"/>
    </xf>
    <xf numFmtId="4" fontId="10" fillId="0" borderId="2" xfId="8" applyNumberFormat="1" applyFont="1" applyBorder="1" applyAlignment="1" applyProtection="1">
      <alignment vertical="top"/>
      <protection locked="0"/>
    </xf>
    <xf numFmtId="0" fontId="9" fillId="0" borderId="12" xfId="8" applyFont="1" applyBorder="1" applyAlignment="1">
      <alignment horizontal="center" vertical="top"/>
    </xf>
    <xf numFmtId="0" fontId="9" fillId="0" borderId="0" xfId="8" applyFont="1" applyAlignment="1">
      <alignment horizontal="left" vertical="top" wrapText="1"/>
    </xf>
    <xf numFmtId="4" fontId="9" fillId="0" borderId="9" xfId="8" applyNumberFormat="1" applyFont="1" applyBorder="1" applyAlignment="1" applyProtection="1">
      <alignment vertical="top"/>
      <protection locked="0"/>
    </xf>
    <xf numFmtId="4" fontId="10" fillId="0" borderId="9" xfId="8" applyNumberFormat="1" applyFont="1" applyBorder="1" applyAlignment="1" applyProtection="1">
      <alignment vertical="top"/>
      <protection locked="0"/>
    </xf>
    <xf numFmtId="4" fontId="9" fillId="0" borderId="9" xfId="9" applyNumberFormat="1" applyFont="1" applyFill="1" applyBorder="1" applyAlignment="1" applyProtection="1">
      <alignment vertical="top"/>
      <protection locked="0"/>
    </xf>
    <xf numFmtId="0" fontId="10" fillId="0" borderId="12" xfId="8" applyFont="1" applyBorder="1" applyAlignment="1">
      <alignment vertical="top"/>
    </xf>
    <xf numFmtId="0" fontId="10" fillId="0" borderId="0" xfId="8" applyFont="1" applyAlignment="1">
      <alignment vertical="top"/>
    </xf>
    <xf numFmtId="0" fontId="10" fillId="0" borderId="12" xfId="9" applyFont="1" applyBorder="1" applyAlignment="1">
      <alignment horizontal="center" vertical="top"/>
    </xf>
    <xf numFmtId="0" fontId="9" fillId="0" borderId="5" xfId="8" quotePrefix="1" applyFont="1" applyBorder="1" applyAlignment="1">
      <alignment horizontal="center" vertical="top"/>
    </xf>
    <xf numFmtId="0" fontId="10" fillId="0" borderId="7" xfId="8" applyFont="1" applyBorder="1" applyAlignment="1">
      <alignment horizontal="center" vertical="top" wrapText="1"/>
    </xf>
    <xf numFmtId="0" fontId="9" fillId="0" borderId="11" xfId="8" quotePrefix="1" applyFont="1" applyBorder="1" applyAlignment="1" applyProtection="1">
      <alignment horizontal="center" vertical="top"/>
      <protection locked="0"/>
    </xf>
    <xf numFmtId="4" fontId="10" fillId="0" borderId="8" xfId="8" applyNumberFormat="1" applyFont="1" applyBorder="1" applyAlignment="1" applyProtection="1">
      <alignment vertical="top"/>
      <protection locked="0"/>
    </xf>
    <xf numFmtId="0" fontId="8" fillId="0" borderId="0" xfId="9" applyFont="1" applyFill="1" applyBorder="1" applyAlignment="1" applyProtection="1">
      <alignment vertical="top"/>
      <protection locked="0"/>
    </xf>
    <xf numFmtId="0" fontId="0" fillId="0" borderId="0" xfId="8" applyFont="1" applyAlignment="1" applyProtection="1">
      <alignment vertical="top"/>
      <protection locked="0"/>
    </xf>
    <xf numFmtId="0" fontId="6" fillId="0" borderId="0" xfId="0" applyFont="1" applyBorder="1" applyAlignment="1">
      <alignment horizontal="center"/>
    </xf>
    <xf numFmtId="0" fontId="10" fillId="0" borderId="7" xfId="6" applyFont="1" applyFill="1" applyBorder="1" applyAlignment="1" applyProtection="1">
      <alignment horizontal="center"/>
      <protection locked="0"/>
    </xf>
    <xf numFmtId="4" fontId="10" fillId="0" borderId="2" xfId="6" applyNumberFormat="1" applyFont="1" applyFill="1" applyBorder="1" applyProtection="1">
      <protection locked="0"/>
    </xf>
    <xf numFmtId="4" fontId="10" fillId="0" borderId="9" xfId="6" applyNumberFormat="1" applyFont="1" applyFill="1" applyBorder="1" applyProtection="1">
      <protection locked="0"/>
    </xf>
    <xf numFmtId="4" fontId="9" fillId="0" borderId="9" xfId="0" applyNumberFormat="1" applyFont="1" applyBorder="1" applyProtection="1">
      <protection locked="0"/>
    </xf>
    <xf numFmtId="166" fontId="9" fillId="0" borderId="9" xfId="6" applyNumberFormat="1" applyFont="1" applyFill="1" applyBorder="1" applyProtection="1">
      <protection locked="0"/>
    </xf>
    <xf numFmtId="4" fontId="9" fillId="0" borderId="10" xfId="6" applyNumberFormat="1" applyFont="1" applyBorder="1" applyProtection="1">
      <protection locked="0"/>
    </xf>
    <xf numFmtId="43" fontId="6" fillId="3" borderId="6" xfId="7" applyNumberFormat="1" applyFont="1" applyFill="1" applyBorder="1" applyAlignment="1">
      <alignment horizontal="right" vertical="top" wrapText="1"/>
    </xf>
    <xf numFmtId="166" fontId="4" fillId="0" borderId="9" xfId="6" applyNumberFormat="1" applyFont="1" applyFill="1" applyBorder="1" applyProtection="1">
      <protection locked="0"/>
    </xf>
    <xf numFmtId="0" fontId="10" fillId="0" borderId="1" xfId="0" applyFont="1" applyFill="1" applyBorder="1" applyAlignment="1">
      <alignment horizontal="left" vertical="center" wrapText="1"/>
    </xf>
    <xf numFmtId="4" fontId="10" fillId="0" borderId="1" xfId="0" applyNumberFormat="1" applyFont="1" applyFill="1" applyBorder="1" applyAlignment="1" applyProtection="1">
      <alignment horizontal="right" vertical="center" wrapText="1"/>
      <protection locked="0"/>
    </xf>
    <xf numFmtId="0" fontId="9" fillId="0" borderId="3" xfId="8" applyFont="1" applyFill="1" applyBorder="1" applyAlignment="1">
      <alignment horizontal="center" vertical="center"/>
    </xf>
    <xf numFmtId="0" fontId="10" fillId="0" borderId="7" xfId="0" applyFont="1" applyFill="1" applyBorder="1" applyAlignment="1" applyProtection="1">
      <alignment horizontal="center" vertical="center" wrapText="1"/>
      <protection locked="0"/>
    </xf>
    <xf numFmtId="0" fontId="10" fillId="4" borderId="6" xfId="8" applyFont="1" applyFill="1" applyBorder="1" applyAlignment="1">
      <alignment horizontal="center" vertical="center" wrapText="1"/>
    </xf>
    <xf numFmtId="4" fontId="10"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0" fontId="10" fillId="0" borderId="8" xfId="0" applyFont="1" applyFill="1" applyBorder="1" applyAlignment="1">
      <alignment horizontal="left" vertical="center" wrapText="1"/>
    </xf>
    <xf numFmtId="0" fontId="9" fillId="0" borderId="4" xfId="8" applyFont="1" applyFill="1" applyBorder="1" applyAlignment="1">
      <alignment horizontal="center" vertical="center"/>
    </xf>
    <xf numFmtId="0" fontId="9" fillId="0" borderId="2" xfId="8" applyFont="1" applyFill="1" applyBorder="1" applyAlignment="1">
      <alignment horizontal="center" vertical="center" wrapText="1"/>
    </xf>
    <xf numFmtId="4" fontId="9" fillId="0" borderId="10" xfId="0" applyNumberFormat="1" applyFont="1" applyFill="1" applyBorder="1" applyAlignment="1" applyProtection="1">
      <alignment horizontal="right" vertical="center" wrapText="1"/>
      <protection locked="0"/>
    </xf>
    <xf numFmtId="0" fontId="10" fillId="0" borderId="17" xfId="0" applyFont="1" applyFill="1" applyBorder="1" applyAlignment="1" applyProtection="1">
      <alignment horizontal="left" vertical="center" wrapText="1"/>
    </xf>
    <xf numFmtId="4" fontId="10" fillId="0" borderId="18" xfId="0" applyNumberFormat="1" applyFont="1" applyFill="1" applyBorder="1" applyAlignment="1" applyProtection="1">
      <alignment horizontal="right" vertical="center" wrapText="1"/>
      <protection locked="0"/>
    </xf>
    <xf numFmtId="0" fontId="10" fillId="0" borderId="16" xfId="0" applyFont="1" applyFill="1" applyBorder="1" applyAlignment="1" applyProtection="1">
      <alignment horizontal="left" vertical="center"/>
      <protection hidden="1"/>
    </xf>
    <xf numFmtId="0" fontId="10" fillId="0" borderId="14"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10" fillId="0" borderId="5" xfId="0" applyFont="1" applyFill="1" applyBorder="1" applyAlignment="1" applyProtection="1">
      <alignment horizontal="left" vertical="center"/>
      <protection hidden="1"/>
    </xf>
    <xf numFmtId="0" fontId="10" fillId="0" borderId="15" xfId="0" applyFont="1" applyFill="1" applyBorder="1" applyAlignment="1">
      <alignment horizontal="left" vertical="center" wrapText="1"/>
    </xf>
    <xf numFmtId="0" fontId="10" fillId="0" borderId="3" xfId="0" applyFont="1" applyFill="1" applyBorder="1" applyAlignment="1" applyProtection="1">
      <alignment vertical="center"/>
      <protection hidden="1"/>
    </xf>
    <xf numFmtId="0" fontId="9" fillId="0" borderId="4" xfId="0" applyFont="1" applyFill="1" applyBorder="1" applyAlignment="1">
      <alignment horizontal="left" vertical="center" wrapText="1"/>
    </xf>
    <xf numFmtId="4" fontId="9" fillId="0" borderId="2" xfId="0" applyNumberFormat="1" applyFont="1" applyFill="1" applyBorder="1" applyAlignment="1" applyProtection="1">
      <alignment horizontal="right" vertical="center" wrapText="1"/>
      <protection locked="0"/>
    </xf>
    <xf numFmtId="0" fontId="10" fillId="0" borderId="17" xfId="0" applyFont="1" applyFill="1" applyBorder="1" applyAlignment="1">
      <alignment horizontal="left" vertical="center" wrapText="1"/>
    </xf>
    <xf numFmtId="0" fontId="10" fillId="0" borderId="1" xfId="0" applyFont="1" applyFill="1" applyBorder="1" applyAlignment="1" applyProtection="1">
      <alignment vertical="center"/>
      <protection hidden="1"/>
    </xf>
    <xf numFmtId="0" fontId="10" fillId="0" borderId="4" xfId="0" applyFont="1" applyFill="1" applyBorder="1" applyAlignment="1">
      <alignment horizontal="left" vertical="center" wrapText="1"/>
    </xf>
    <xf numFmtId="4" fontId="8" fillId="0" borderId="9" xfId="8" applyNumberFormat="1" applyFont="1" applyFill="1" applyBorder="1" applyAlignment="1" applyProtection="1">
      <alignment vertical="top"/>
      <protection locked="0"/>
    </xf>
    <xf numFmtId="4" fontId="10" fillId="0" borderId="18" xfId="0" applyNumberFormat="1" applyFont="1" applyFill="1" applyBorder="1" applyAlignment="1" applyProtection="1">
      <alignment horizontal="right" vertical="center" wrapText="1"/>
      <protection locked="0"/>
    </xf>
    <xf numFmtId="4" fontId="10" fillId="0" borderId="6" xfId="0" applyNumberFormat="1" applyFont="1" applyFill="1" applyBorder="1" applyAlignment="1" applyProtection="1">
      <alignment horizontal="right" vertical="center" wrapText="1"/>
      <protection locked="0"/>
    </xf>
    <xf numFmtId="4" fontId="10" fillId="0" borderId="18" xfId="0" applyNumberFormat="1" applyFont="1" applyFill="1" applyBorder="1" applyAlignment="1" applyProtection="1">
      <alignment horizontal="right" vertical="center" wrapText="1"/>
      <protection locked="0"/>
    </xf>
    <xf numFmtId="4" fontId="8" fillId="0" borderId="2" xfId="8" applyNumberFormat="1" applyFont="1" applyFill="1" applyBorder="1" applyAlignment="1" applyProtection="1">
      <alignment vertical="top"/>
      <protection locked="0"/>
    </xf>
    <xf numFmtId="0" fontId="13" fillId="0" borderId="12" xfId="8" applyFont="1" applyFill="1" applyBorder="1" applyAlignment="1" applyProtection="1">
      <alignment horizontal="center" vertical="top"/>
      <protection locked="0"/>
    </xf>
    <xf numFmtId="0" fontId="8" fillId="0" borderId="0" xfId="8" applyFont="1" applyFill="1" applyBorder="1" applyAlignment="1" applyProtection="1">
      <alignment horizontal="left" vertical="top" wrapText="1"/>
      <protection locked="0"/>
    </xf>
    <xf numFmtId="0" fontId="8" fillId="0" borderId="12" xfId="8" applyFont="1" applyFill="1" applyBorder="1" applyAlignment="1" applyProtection="1">
      <alignment vertical="top"/>
      <protection locked="0"/>
    </xf>
    <xf numFmtId="0" fontId="8" fillId="0" borderId="0" xfId="8" applyFont="1" applyFill="1" applyBorder="1" applyAlignment="1" applyProtection="1">
      <alignment vertical="top"/>
      <protection locked="0"/>
    </xf>
    <xf numFmtId="0" fontId="8" fillId="0" borderId="14" xfId="8" applyFont="1" applyFill="1" applyBorder="1" applyAlignment="1" applyProtection="1">
      <alignment vertical="top"/>
      <protection locked="0"/>
    </xf>
    <xf numFmtId="4" fontId="8" fillId="0" borderId="10" xfId="8" applyNumberFormat="1" applyFont="1" applyFill="1" applyBorder="1" applyAlignment="1" applyProtection="1">
      <alignment vertical="top"/>
      <protection locked="0"/>
    </xf>
    <xf numFmtId="0" fontId="9" fillId="0" borderId="5" xfId="8" quotePrefix="1" applyFont="1" applyFill="1" applyBorder="1" applyAlignment="1" applyProtection="1">
      <alignment horizontal="center" vertical="top"/>
      <protection locked="0"/>
    </xf>
    <xf numFmtId="0" fontId="10" fillId="0" borderId="7" xfId="8" applyFont="1" applyFill="1" applyBorder="1" applyAlignment="1" applyProtection="1">
      <alignment horizontal="left" vertical="top" indent="3"/>
      <protection locked="0"/>
    </xf>
    <xf numFmtId="43" fontId="18" fillId="3" borderId="9" xfId="7" applyFont="1" applyFill="1" applyBorder="1" applyAlignment="1">
      <alignment vertical="center" wrapText="1"/>
    </xf>
    <xf numFmtId="4" fontId="9" fillId="0" borderId="2" xfId="8" applyNumberFormat="1" applyFont="1" applyFill="1" applyBorder="1" applyAlignment="1" applyProtection="1">
      <alignment vertical="top"/>
      <protection locked="0"/>
    </xf>
    <xf numFmtId="0" fontId="8" fillId="0" borderId="11" xfId="8" quotePrefix="1" applyFont="1" applyFill="1" applyBorder="1" applyAlignment="1" applyProtection="1">
      <alignment horizontal="center" vertical="top"/>
      <protection locked="0"/>
    </xf>
    <xf numFmtId="0" fontId="8" fillId="0" borderId="11" xfId="8" applyFont="1" applyFill="1" applyBorder="1" applyAlignment="1" applyProtection="1">
      <alignment vertical="top"/>
      <protection locked="0"/>
    </xf>
    <xf numFmtId="4" fontId="8" fillId="0" borderId="11" xfId="8" applyNumberFormat="1" applyFont="1" applyFill="1" applyBorder="1" applyAlignment="1" applyProtection="1">
      <alignment vertical="top"/>
      <protection locked="0"/>
    </xf>
    <xf numFmtId="4" fontId="8" fillId="0" borderId="4" xfId="8" applyNumberFormat="1" applyFont="1" applyFill="1" applyBorder="1" applyAlignment="1" applyProtection="1">
      <alignment vertical="top"/>
      <protection locked="0"/>
    </xf>
    <xf numFmtId="4" fontId="12" fillId="0" borderId="5" xfId="8" applyNumberFormat="1" applyFont="1" applyFill="1" applyBorder="1" applyAlignment="1" applyProtection="1">
      <alignment vertical="top"/>
      <protection locked="0"/>
    </xf>
    <xf numFmtId="4" fontId="12" fillId="0" borderId="7"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8" fillId="0" borderId="9" xfId="8" applyNumberFormat="1" applyFont="1" applyFill="1" applyBorder="1" applyAlignment="1" applyProtection="1">
      <alignment vertical="top"/>
      <protection locked="0"/>
    </xf>
    <xf numFmtId="0" fontId="8" fillId="0" borderId="0" xfId="6" applyAlignment="1" applyProtection="1">
      <alignment horizontal="center"/>
      <protection locked="0"/>
    </xf>
    <xf numFmtId="0" fontId="8" fillId="0" borderId="0" xfId="6" applyAlignment="1" applyProtection="1">
      <protection locked="0"/>
    </xf>
    <xf numFmtId="0" fontId="8" fillId="0" borderId="0" xfId="6" applyBorder="1" applyAlignment="1" applyProtection="1">
      <alignment horizontal="center" vertical="center"/>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0" fontId="10" fillId="4" borderId="1" xfId="0" applyFont="1" applyFill="1" applyBorder="1" applyAlignment="1">
      <alignment horizontal="center"/>
    </xf>
    <xf numFmtId="0" fontId="10" fillId="4" borderId="15" xfId="0" applyFont="1" applyFill="1" applyBorder="1" applyAlignment="1">
      <alignment horizontal="center"/>
    </xf>
    <xf numFmtId="43" fontId="8" fillId="0" borderId="0" xfId="8" applyNumberFormat="1" applyFont="1" applyAlignment="1" applyProtection="1">
      <alignment vertical="top"/>
      <protection locked="0"/>
    </xf>
    <xf numFmtId="4" fontId="9" fillId="0" borderId="9" xfId="16" applyNumberFormat="1" applyFont="1" applyBorder="1" applyProtection="1">
      <protection locked="0"/>
    </xf>
    <xf numFmtId="9" fontId="21" fillId="3" borderId="7" xfId="1" applyFont="1" applyFill="1" applyBorder="1" applyAlignment="1" applyProtection="1">
      <alignment horizontal="center" vertical="top" wrapText="1"/>
    </xf>
    <xf numFmtId="0" fontId="22" fillId="17" borderId="0" xfId="0" applyFont="1" applyFill="1" applyBorder="1" applyAlignment="1" applyProtection="1">
      <alignment horizontal="left" vertical="top" wrapText="1"/>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10" fillId="0" borderId="18" xfId="0" applyNumberFormat="1" applyFont="1" applyFill="1" applyBorder="1" applyAlignment="1" applyProtection="1">
      <alignment horizontal="right" vertical="center" wrapText="1"/>
      <protection locked="0"/>
    </xf>
    <xf numFmtId="43" fontId="21" fillId="3" borderId="7" xfId="0" applyNumberFormat="1" applyFont="1" applyFill="1" applyBorder="1" applyAlignment="1" applyProtection="1">
      <alignment horizontal="right" vertical="center" wrapText="1"/>
    </xf>
    <xf numFmtId="0" fontId="22" fillId="17" borderId="0" xfId="0" applyFont="1" applyFill="1" applyBorder="1" applyAlignment="1" applyProtection="1">
      <alignment horizontal="center" vertical="top" wrapText="1"/>
    </xf>
    <xf numFmtId="0" fontId="9" fillId="0" borderId="0" xfId="0" applyFont="1" applyBorder="1"/>
    <xf numFmtId="0" fontId="9" fillId="0" borderId="12" xfId="0" applyFont="1" applyBorder="1"/>
    <xf numFmtId="0" fontId="22" fillId="17" borderId="13" xfId="0" applyFont="1" applyFill="1" applyBorder="1" applyAlignment="1" applyProtection="1">
      <alignment horizontal="left" vertical="top" wrapText="1"/>
    </xf>
    <xf numFmtId="0" fontId="0" fillId="0" borderId="0" xfId="0"/>
    <xf numFmtId="0" fontId="8" fillId="0" borderId="0" xfId="0" applyFont="1" applyProtection="1">
      <protection locked="0"/>
    </xf>
    <xf numFmtId="0" fontId="9" fillId="0" borderId="0" xfId="0" applyFont="1" applyFill="1" applyBorder="1" applyAlignment="1" applyProtection="1">
      <alignment horizontal="left"/>
    </xf>
    <xf numFmtId="0" fontId="10" fillId="4" borderId="6" xfId="5" applyNumberFormat="1" applyFont="1" applyFill="1" applyBorder="1" applyAlignment="1">
      <alignment horizontal="center" vertical="center" wrapText="1"/>
    </xf>
    <xf numFmtId="4" fontId="10" fillId="4" borderId="6" xfId="5" applyNumberFormat="1" applyFont="1" applyFill="1" applyBorder="1" applyAlignment="1">
      <alignment horizontal="center" vertical="center" wrapText="1"/>
    </xf>
    <xf numFmtId="0" fontId="9" fillId="0" borderId="0" xfId="0" applyFont="1" applyFill="1" applyBorder="1" applyAlignment="1" applyProtection="1">
      <alignment horizontal="center"/>
    </xf>
    <xf numFmtId="4" fontId="10" fillId="0" borderId="9" xfId="0" applyNumberFormat="1" applyFont="1" applyFill="1" applyBorder="1" applyAlignment="1" applyProtection="1">
      <alignment horizontal="right"/>
      <protection locked="0"/>
    </xf>
    <xf numFmtId="0" fontId="10" fillId="0" borderId="0" xfId="0" applyFont="1" applyFill="1" applyBorder="1" applyAlignment="1" applyProtection="1">
      <alignment horizontal="left"/>
    </xf>
    <xf numFmtId="4" fontId="10" fillId="4" borderId="8" xfId="5" applyNumberFormat="1" applyFont="1" applyFill="1" applyBorder="1" applyAlignment="1">
      <alignment horizontal="center" vertical="center" wrapText="1"/>
    </xf>
    <xf numFmtId="4" fontId="10" fillId="4" borderId="5" xfId="5" applyNumberFormat="1" applyFont="1" applyFill="1" applyBorder="1" applyAlignment="1">
      <alignment horizontal="center" vertical="center" wrapText="1"/>
    </xf>
    <xf numFmtId="0" fontId="9" fillId="0" borderId="0" xfId="5" applyFont="1" applyFill="1" applyBorder="1" applyAlignment="1" applyProtection="1">
      <protection hidden="1"/>
    </xf>
    <xf numFmtId="0" fontId="8" fillId="0" borderId="0" xfId="0" applyFont="1" applyBorder="1" applyProtection="1">
      <protection locked="0"/>
    </xf>
    <xf numFmtId="0" fontId="13" fillId="0" borderId="0" xfId="0" applyFont="1" applyBorder="1" applyProtection="1">
      <protection locked="0" hidden="1"/>
    </xf>
    <xf numFmtId="4" fontId="10" fillId="0" borderId="9" xfId="0" applyNumberFormat="1" applyFont="1" applyFill="1" applyBorder="1" applyProtection="1">
      <protection locked="0"/>
    </xf>
    <xf numFmtId="4" fontId="9" fillId="0" borderId="9" xfId="0" applyNumberFormat="1" applyFont="1" applyFill="1" applyBorder="1" applyProtection="1">
      <protection locked="0"/>
    </xf>
    <xf numFmtId="4" fontId="10" fillId="0" borderId="6" xfId="0" applyNumberFormat="1" applyFont="1" applyFill="1" applyBorder="1" applyProtection="1">
      <protection locked="0"/>
    </xf>
    <xf numFmtId="9" fontId="21" fillId="3" borderId="8" xfId="1" applyFont="1" applyFill="1" applyBorder="1" applyAlignment="1" applyProtection="1">
      <alignment horizontal="center" vertical="top" wrapText="1"/>
    </xf>
    <xf numFmtId="43" fontId="21" fillId="18" borderId="7" xfId="0" applyNumberFormat="1" applyFont="1" applyFill="1" applyBorder="1" applyAlignment="1" applyProtection="1">
      <alignment horizontal="right" vertical="center" wrapText="1"/>
    </xf>
    <xf numFmtId="9" fontId="21" fillId="16" borderId="7" xfId="1" applyFont="1" applyFill="1" applyBorder="1" applyAlignment="1" applyProtection="1">
      <alignment horizontal="center" vertical="top" wrapText="1"/>
    </xf>
    <xf numFmtId="9" fontId="21" fillId="16" borderId="8" xfId="1" applyFont="1" applyFill="1" applyBorder="1" applyAlignment="1" applyProtection="1">
      <alignment horizontal="center" vertical="top" wrapText="1"/>
    </xf>
    <xf numFmtId="0" fontId="4" fillId="0" borderId="14" xfId="0" applyFont="1" applyBorder="1"/>
    <xf numFmtId="0" fontId="4" fillId="0" borderId="1" xfId="0" applyFont="1" applyBorder="1"/>
    <xf numFmtId="0" fontId="4" fillId="0" borderId="1" xfId="0" applyFont="1" applyBorder="1" applyAlignment="1">
      <alignment horizontal="center"/>
    </xf>
    <xf numFmtId="0" fontId="4" fillId="0" borderId="15" xfId="0" applyFont="1" applyBorder="1"/>
    <xf numFmtId="0" fontId="9" fillId="0" borderId="0" xfId="0" applyFont="1" applyProtection="1">
      <protection locked="0"/>
    </xf>
    <xf numFmtId="0" fontId="0" fillId="0" borderId="0" xfId="0" applyProtection="1">
      <protection locked="0"/>
    </xf>
    <xf numFmtId="0" fontId="0" fillId="0" borderId="0" xfId="0" applyAlignment="1" applyProtection="1">
      <alignment horizontal="center"/>
      <protection locked="0"/>
    </xf>
    <xf numFmtId="0" fontId="20"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21" fillId="0" borderId="13" xfId="0" applyFont="1" applyFill="1" applyBorder="1" applyAlignment="1" applyProtection="1">
      <alignment horizontal="right" vertical="center" wrapText="1"/>
    </xf>
    <xf numFmtId="0" fontId="4" fillId="0" borderId="12" xfId="0" applyFont="1" applyFill="1" applyBorder="1"/>
    <xf numFmtId="0" fontId="20" fillId="0" borderId="0" xfId="0" applyFont="1" applyFill="1" applyBorder="1" applyAlignment="1" applyProtection="1">
      <alignment vertical="center" wrapText="1"/>
    </xf>
    <xf numFmtId="0" fontId="22" fillId="0" borderId="0" xfId="0" applyFont="1" applyFill="1" applyBorder="1" applyAlignment="1" applyProtection="1">
      <alignment horizontal="left" vertical="top" wrapText="1"/>
    </xf>
    <xf numFmtId="0" fontId="22" fillId="0" borderId="13" xfId="0" applyFont="1" applyFill="1" applyBorder="1" applyAlignment="1" applyProtection="1">
      <alignment horizontal="left" vertical="top" wrapText="1"/>
    </xf>
    <xf numFmtId="0" fontId="9" fillId="0" borderId="0" xfId="0" applyFont="1" applyFill="1" applyBorder="1"/>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top" wrapText="1"/>
    </xf>
    <xf numFmtId="0" fontId="21" fillId="0" borderId="12"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9" fillId="0" borderId="14" xfId="0" applyFont="1" applyFill="1" applyBorder="1"/>
    <xf numFmtId="0" fontId="9" fillId="0" borderId="1" xfId="0" applyFont="1" applyFill="1" applyBorder="1"/>
    <xf numFmtId="0" fontId="22" fillId="0" borderId="1" xfId="0" applyFont="1" applyFill="1" applyBorder="1" applyAlignment="1" applyProtection="1">
      <alignment horizontal="left" vertical="top" wrapText="1"/>
    </xf>
    <xf numFmtId="0" fontId="22" fillId="0" borderId="1" xfId="0" applyFont="1" applyFill="1" applyBorder="1" applyAlignment="1" applyProtection="1">
      <alignment horizontal="center" vertical="top" wrapText="1"/>
    </xf>
    <xf numFmtId="0" fontId="22" fillId="0" borderId="15" xfId="0" applyFont="1" applyFill="1" applyBorder="1" applyAlignment="1" applyProtection="1">
      <alignment horizontal="left" vertical="top" wrapText="1"/>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0" fontId="9" fillId="0" borderId="13" xfId="16" applyFont="1" applyFill="1" applyBorder="1" applyProtection="1">
      <protection locked="0"/>
    </xf>
    <xf numFmtId="4" fontId="9" fillId="0" borderId="9" xfId="16" applyNumberFormat="1" applyFont="1" applyFill="1" applyBorder="1" applyProtection="1">
      <protection locked="0"/>
    </xf>
    <xf numFmtId="43" fontId="8" fillId="0" borderId="0" xfId="6" applyNumberFormat="1" applyFont="1" applyProtection="1">
      <protection locked="0"/>
    </xf>
    <xf numFmtId="4" fontId="9" fillId="0" borderId="9" xfId="16" applyNumberFormat="1" applyFont="1" applyFill="1" applyBorder="1" applyProtection="1">
      <protection locked="0"/>
    </xf>
    <xf numFmtId="4" fontId="8" fillId="0" borderId="0" xfId="6" applyNumberFormat="1" applyFont="1" applyProtection="1">
      <protection locked="0"/>
    </xf>
    <xf numFmtId="43" fontId="8" fillId="0" borderId="0" xfId="66" applyFont="1" applyProtection="1">
      <protection locked="0"/>
    </xf>
    <xf numFmtId="43" fontId="22" fillId="0" borderId="0" xfId="66" applyFont="1" applyFill="1" applyBorder="1" applyAlignment="1" applyProtection="1">
      <alignment horizontal="left" vertical="top" wrapText="1"/>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10" fillId="0" borderId="9" xfId="0" applyNumberFormat="1" applyFont="1" applyFill="1" applyBorder="1" applyProtection="1">
      <protection locked="0"/>
    </xf>
    <xf numFmtId="4" fontId="9" fillId="0" borderId="9" xfId="0" applyNumberFormat="1" applyFont="1" applyFill="1" applyBorder="1" applyProtection="1">
      <protection locked="0"/>
    </xf>
    <xf numFmtId="4" fontId="10" fillId="0" borderId="6" xfId="0" applyNumberFormat="1" applyFont="1" applyFill="1" applyBorder="1" applyProtection="1">
      <protection locked="0"/>
    </xf>
    <xf numFmtId="4" fontId="10" fillId="0" borderId="9" xfId="0" applyNumberFormat="1" applyFont="1" applyFill="1" applyBorder="1" applyProtection="1">
      <protection locked="0"/>
    </xf>
    <xf numFmtId="4" fontId="9" fillId="0" borderId="9" xfId="0" applyNumberFormat="1" applyFont="1" applyFill="1" applyBorder="1" applyProtection="1">
      <protection locked="0"/>
    </xf>
    <xf numFmtId="4" fontId="10" fillId="0" borderId="6" xfId="0" applyNumberFormat="1" applyFont="1" applyFill="1" applyBorder="1" applyProtection="1">
      <protection locked="0"/>
    </xf>
    <xf numFmtId="0" fontId="4" fillId="0" borderId="0" xfId="0" applyFont="1" applyFill="1" applyBorder="1"/>
    <xf numFmtId="9" fontId="21" fillId="0" borderId="0" xfId="1" applyFont="1" applyFill="1" applyBorder="1" applyAlignment="1" applyProtection="1">
      <alignment horizontal="center" vertical="top" wrapText="1"/>
    </xf>
    <xf numFmtId="9" fontId="21" fillId="0" borderId="13" xfId="1" applyFont="1" applyFill="1" applyBorder="1" applyAlignment="1" applyProtection="1">
      <alignment horizontal="center" vertical="top" wrapText="1"/>
    </xf>
    <xf numFmtId="44" fontId="21" fillId="0" borderId="0" xfId="67" applyFont="1" applyFill="1" applyBorder="1" applyAlignment="1" applyProtection="1">
      <alignment horizontal="left" vertical="top" wrapText="1"/>
    </xf>
    <xf numFmtId="4" fontId="9" fillId="0" borderId="6" xfId="0" applyNumberFormat="1" applyFont="1" applyFill="1" applyBorder="1" applyAlignment="1" applyProtection="1">
      <alignment horizontal="right" vertical="center" wrapText="1"/>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6" xfId="0" applyNumberFormat="1" applyFont="1" applyFill="1" applyBorder="1" applyAlignment="1" applyProtection="1">
      <alignment horizontal="right" vertical="center" wrapText="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0" fontId="9" fillId="0" borderId="12" xfId="0" applyFont="1" applyFill="1" applyBorder="1"/>
    <xf numFmtId="0" fontId="22" fillId="0" borderId="0" xfId="0" applyFont="1" applyFill="1" applyBorder="1" applyAlignment="1" applyProtection="1">
      <alignment horizontal="left" wrapText="1"/>
    </xf>
    <xf numFmtId="0" fontId="22"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0" fontId="9" fillId="0" borderId="0" xfId="5" applyFont="1" applyFill="1" applyBorder="1" applyAlignment="1" applyProtection="1"/>
    <xf numFmtId="0" fontId="9" fillId="0" borderId="0" xfId="9" applyFont="1" applyFill="1" applyBorder="1" applyAlignment="1" applyProtection="1">
      <alignment horizontal="left" vertical="top"/>
      <protection hidden="1"/>
    </xf>
    <xf numFmtId="0" fontId="8" fillId="0" borderId="0" xfId="6" applyAlignment="1" applyProtection="1">
      <alignment horizontal="center"/>
      <protection locked="0"/>
    </xf>
    <xf numFmtId="0" fontId="6" fillId="0" borderId="0" xfId="0" applyFont="1" applyBorder="1" applyAlignment="1">
      <alignment horizontal="center"/>
    </xf>
    <xf numFmtId="0" fontId="8" fillId="0" borderId="0" xfId="6" applyAlignment="1" applyProtection="1">
      <alignment horizontal="center" vertical="center"/>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0" fontId="8" fillId="0" borderId="0" xfId="16"/>
    <xf numFmtId="0" fontId="8" fillId="0" borderId="0" xfId="16" applyProtection="1">
      <protection locked="0"/>
    </xf>
    <xf numFmtId="0" fontId="10" fillId="0" borderId="0" xfId="16" applyFont="1" applyFill="1" applyBorder="1" applyProtection="1"/>
    <xf numFmtId="0" fontId="9" fillId="0" borderId="14" xfId="16" applyFont="1" applyFill="1" applyBorder="1" applyProtection="1">
      <protection locked="0"/>
    </xf>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0" fontId="9" fillId="0" borderId="0" xfId="16" applyFont="1" applyFill="1" applyBorder="1" applyAlignment="1" applyProtection="1">
      <alignment horizontal="left"/>
    </xf>
    <xf numFmtId="0" fontId="9" fillId="0" borderId="1" xfId="16" applyFont="1" applyFill="1" applyBorder="1" applyAlignment="1" applyProtection="1">
      <alignment horizontal="left"/>
    </xf>
    <xf numFmtId="4" fontId="9" fillId="0" borderId="9" xfId="16" applyNumberFormat="1" applyFont="1" applyFill="1" applyBorder="1" applyProtection="1">
      <protection locked="0"/>
    </xf>
    <xf numFmtId="0" fontId="13" fillId="0" borderId="12" xfId="16" applyFont="1" applyBorder="1" applyAlignment="1">
      <alignment horizontal="center" vertical="center" wrapText="1"/>
    </xf>
    <xf numFmtId="0" fontId="10" fillId="0" borderId="12" xfId="16" applyFont="1" applyFill="1" applyBorder="1" applyAlignment="1" applyProtection="1">
      <alignment horizontal="left"/>
    </xf>
    <xf numFmtId="0" fontId="10" fillId="0" borderId="1" xfId="16" applyFont="1" applyFill="1" applyBorder="1" applyAlignment="1" applyProtection="1">
      <alignment horizontal="center"/>
      <protection locked="0"/>
    </xf>
    <xf numFmtId="0" fontId="13" fillId="0" borderId="14" xfId="16" applyFont="1" applyBorder="1" applyAlignment="1">
      <alignment horizontal="center" vertical="center" wrapText="1"/>
    </xf>
    <xf numFmtId="4" fontId="10" fillId="0" borderId="2" xfId="16" applyNumberFormat="1" applyFont="1" applyFill="1" applyBorder="1" applyProtection="1">
      <protection locked="0"/>
    </xf>
    <xf numFmtId="4" fontId="10" fillId="0" borderId="9" xfId="16" applyNumberFormat="1" applyFont="1" applyFill="1" applyBorder="1" applyProtection="1">
      <protection locked="0"/>
    </xf>
    <xf numFmtId="4" fontId="9" fillId="0" borderId="10" xfId="16" applyNumberFormat="1" applyFont="1" applyFill="1" applyBorder="1" applyProtection="1">
      <protection locked="0"/>
    </xf>
    <xf numFmtId="4" fontId="10" fillId="0" borderId="10" xfId="16" applyNumberFormat="1" applyFont="1" applyFill="1" applyBorder="1" applyProtection="1">
      <protection locked="0"/>
    </xf>
    <xf numFmtId="4" fontId="9"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0" fontId="4" fillId="0" borderId="0" xfId="0" applyFont="1"/>
    <xf numFmtId="168" fontId="21" fillId="0" borderId="0" xfId="0" applyNumberFormat="1" applyFont="1" applyFill="1" applyBorder="1" applyAlignment="1" applyProtection="1">
      <alignment horizontal="left" vertical="top" wrapText="1"/>
    </xf>
    <xf numFmtId="168" fontId="22" fillId="0" borderId="0" xfId="0" applyNumberFormat="1" applyFont="1" applyFill="1" applyBorder="1" applyAlignment="1" applyProtection="1">
      <alignment horizontal="left" vertical="top" wrapText="1"/>
    </xf>
    <xf numFmtId="44" fontId="22" fillId="0" borderId="0" xfId="67" applyFont="1" applyFill="1" applyBorder="1" applyAlignment="1" applyProtection="1">
      <alignment vertical="top" wrapText="1"/>
    </xf>
    <xf numFmtId="9" fontId="22" fillId="0" borderId="0" xfId="1" applyFont="1" applyFill="1" applyBorder="1" applyAlignment="1" applyProtection="1">
      <alignment horizontal="center" vertical="top" wrapText="1"/>
    </xf>
    <xf numFmtId="9" fontId="22" fillId="0" borderId="13" xfId="1" applyFont="1" applyFill="1" applyBorder="1" applyAlignment="1" applyProtection="1">
      <alignment horizontal="center" vertical="top" wrapText="1"/>
    </xf>
    <xf numFmtId="0" fontId="21" fillId="0" borderId="0" xfId="0" applyFont="1" applyFill="1" applyBorder="1" applyAlignment="1" applyProtection="1">
      <alignment vertical="center" wrapText="1"/>
    </xf>
    <xf numFmtId="43" fontId="22" fillId="0" borderId="13" xfId="66" applyFont="1" applyFill="1" applyBorder="1" applyAlignment="1" applyProtection="1">
      <alignment horizontal="left" vertical="top" wrapText="1"/>
    </xf>
    <xf numFmtId="0" fontId="4" fillId="0" borderId="0" xfId="0" applyFont="1" applyAlignment="1">
      <alignment horizontal="center"/>
    </xf>
    <xf numFmtId="0" fontId="10" fillId="4" borderId="14" xfId="8" applyFont="1" applyFill="1" applyBorder="1" applyAlignment="1" applyProtection="1">
      <alignment horizontal="center" vertical="center" wrapText="1"/>
      <protection locked="0"/>
    </xf>
    <xf numFmtId="0" fontId="10" fillId="4" borderId="1" xfId="8" applyFont="1" applyFill="1" applyBorder="1" applyAlignment="1" applyProtection="1">
      <alignment horizontal="center" vertical="center" wrapText="1"/>
      <protection locked="0"/>
    </xf>
    <xf numFmtId="0" fontId="10" fillId="4" borderId="15" xfId="8" applyFont="1" applyFill="1" applyBorder="1" applyAlignment="1" applyProtection="1">
      <alignment horizontal="center" vertical="center" wrapText="1"/>
      <protection locked="0"/>
    </xf>
    <xf numFmtId="0" fontId="10" fillId="4" borderId="3" xfId="8" applyFont="1" applyFill="1" applyBorder="1" applyAlignment="1">
      <alignment horizontal="center" vertical="center"/>
    </xf>
    <xf numFmtId="0" fontId="10" fillId="4" borderId="4" xfId="8" applyFont="1" applyFill="1" applyBorder="1" applyAlignment="1">
      <alignment horizontal="center" vertical="center"/>
    </xf>
    <xf numFmtId="0" fontId="10" fillId="4" borderId="12" xfId="8" applyFont="1" applyFill="1" applyBorder="1" applyAlignment="1">
      <alignment horizontal="center" vertical="center"/>
    </xf>
    <xf numFmtId="0" fontId="10" fillId="4" borderId="13" xfId="8" applyFont="1" applyFill="1" applyBorder="1" applyAlignment="1">
      <alignment horizontal="center" vertical="center"/>
    </xf>
    <xf numFmtId="0" fontId="10" fillId="4" borderId="14" xfId="8" applyFont="1" applyFill="1" applyBorder="1" applyAlignment="1">
      <alignment horizontal="center" vertical="center"/>
    </xf>
    <xf numFmtId="0" fontId="10" fillId="4" borderId="15" xfId="8" applyFont="1" applyFill="1" applyBorder="1" applyAlignment="1">
      <alignment horizontal="center" vertical="center"/>
    </xf>
    <xf numFmtId="0" fontId="10" fillId="4" borderId="7" xfId="8" applyFont="1" applyFill="1" applyBorder="1" applyAlignment="1" applyProtection="1">
      <alignment horizontal="center" vertical="center" wrapText="1"/>
      <protection locked="0"/>
    </xf>
    <xf numFmtId="0" fontId="10" fillId="4" borderId="2" xfId="8" applyFont="1" applyFill="1" applyBorder="1" applyAlignment="1">
      <alignment horizontal="center" vertical="center" wrapText="1"/>
    </xf>
    <xf numFmtId="0" fontId="10" fillId="4" borderId="10" xfId="8" applyFont="1" applyFill="1" applyBorder="1" applyAlignment="1">
      <alignment horizontal="center" vertical="center" wrapText="1"/>
    </xf>
    <xf numFmtId="0" fontId="10" fillId="4" borderId="3" xfId="8" applyFont="1" applyFill="1" applyBorder="1" applyAlignment="1">
      <alignment horizontal="center" vertical="center" wrapText="1"/>
    </xf>
    <xf numFmtId="0" fontId="10" fillId="4" borderId="4" xfId="8" applyFont="1" applyFill="1" applyBorder="1" applyAlignment="1">
      <alignment horizontal="center" vertical="center" wrapText="1"/>
    </xf>
    <xf numFmtId="0" fontId="10" fillId="4" borderId="12" xfId="8" applyFont="1" applyFill="1" applyBorder="1" applyAlignment="1">
      <alignment horizontal="center" vertical="center" wrapText="1"/>
    </xf>
    <xf numFmtId="0" fontId="10" fillId="4" borderId="13" xfId="8" applyFont="1" applyFill="1" applyBorder="1" applyAlignment="1">
      <alignment horizontal="center" vertical="center" wrapText="1"/>
    </xf>
    <xf numFmtId="0" fontId="10" fillId="4" borderId="14" xfId="8" applyFont="1" applyFill="1" applyBorder="1" applyAlignment="1">
      <alignment horizontal="center" vertical="center" wrapText="1"/>
    </xf>
    <xf numFmtId="0" fontId="10" fillId="4" borderId="15" xfId="8" applyFont="1" applyFill="1" applyBorder="1" applyAlignment="1">
      <alignment horizontal="center" vertical="center" wrapText="1"/>
    </xf>
    <xf numFmtId="0" fontId="8" fillId="0" borderId="0" xfId="6" applyAlignment="1" applyProtection="1">
      <alignment horizontal="center"/>
      <protection locked="0"/>
    </xf>
    <xf numFmtId="0" fontId="10" fillId="0" borderId="12" xfId="8" applyFont="1" applyBorder="1" applyAlignment="1">
      <alignment horizontal="left" vertical="top" wrapText="1"/>
    </xf>
    <xf numFmtId="0" fontId="10" fillId="0" borderId="13" xfId="8" applyFont="1" applyBorder="1" applyAlignment="1">
      <alignment horizontal="left" vertical="top" wrapText="1"/>
    </xf>
    <xf numFmtId="0" fontId="8" fillId="0" borderId="1" xfId="6" applyBorder="1" applyAlignment="1" applyProtection="1">
      <alignment horizontal="center"/>
      <protection locked="0"/>
    </xf>
    <xf numFmtId="0" fontId="8" fillId="0" borderId="0" xfId="8" applyFont="1" applyAlignment="1" applyProtection="1">
      <alignment horizontal="left" vertical="top" wrapText="1"/>
      <protection locked="0"/>
    </xf>
    <xf numFmtId="0" fontId="7" fillId="0" borderId="12" xfId="8" applyFont="1" applyFill="1" applyBorder="1" applyAlignment="1" applyProtection="1">
      <alignment horizontal="justify" vertical="top" wrapText="1"/>
      <protection locked="0"/>
    </xf>
    <xf numFmtId="0" fontId="7" fillId="0" borderId="13" xfId="8" applyFont="1" applyFill="1" applyBorder="1" applyAlignment="1" applyProtection="1">
      <alignment horizontal="justify" vertical="top" wrapText="1"/>
      <protection locked="0"/>
    </xf>
    <xf numFmtId="0" fontId="2" fillId="4" borderId="3" xfId="8" applyFont="1" applyFill="1" applyBorder="1" applyAlignment="1">
      <alignment horizontal="center" vertical="center" wrapText="1"/>
    </xf>
    <xf numFmtId="0" fontId="2" fillId="4" borderId="4" xfId="8" applyFont="1" applyFill="1" applyBorder="1" applyAlignment="1">
      <alignment horizontal="center" vertical="center" wrapText="1"/>
    </xf>
    <xf numFmtId="0" fontId="2" fillId="4" borderId="12" xfId="8" applyFont="1" applyFill="1" applyBorder="1" applyAlignment="1">
      <alignment horizontal="center" vertical="center" wrapText="1"/>
    </xf>
    <xf numFmtId="0" fontId="2" fillId="4" borderId="13" xfId="8" applyFont="1" applyFill="1" applyBorder="1" applyAlignment="1">
      <alignment horizontal="center" vertical="center" wrapText="1"/>
    </xf>
    <xf numFmtId="0" fontId="2" fillId="4" borderId="14" xfId="8" applyFont="1" applyFill="1" applyBorder="1" applyAlignment="1">
      <alignment horizontal="center" vertical="center" wrapText="1"/>
    </xf>
    <xf numFmtId="0" fontId="2" fillId="4" borderId="15" xfId="8" applyFont="1" applyFill="1" applyBorder="1" applyAlignment="1">
      <alignment horizontal="center" vertical="center" wrapText="1"/>
    </xf>
    <xf numFmtId="0" fontId="7" fillId="0" borderId="3" xfId="8" applyFont="1" applyFill="1" applyBorder="1" applyAlignment="1" applyProtection="1">
      <alignment horizontal="justify" vertical="center" wrapText="1"/>
      <protection locked="0"/>
    </xf>
    <xf numFmtId="0" fontId="7" fillId="0" borderId="4" xfId="8" applyFont="1" applyFill="1" applyBorder="1" applyAlignment="1" applyProtection="1">
      <alignment horizontal="justify" vertical="center" wrapText="1"/>
      <protection locked="0"/>
    </xf>
    <xf numFmtId="0" fontId="7" fillId="0" borderId="12" xfId="8" applyFont="1" applyFill="1" applyBorder="1" applyAlignment="1" applyProtection="1">
      <alignment horizontal="justify" vertical="center" wrapText="1"/>
      <protection locked="0"/>
    </xf>
    <xf numFmtId="0" fontId="7" fillId="0" borderId="13" xfId="8" applyFont="1" applyFill="1" applyBorder="1" applyAlignment="1" applyProtection="1">
      <alignment horizontal="justify" vertical="center" wrapText="1"/>
      <protection locked="0"/>
    </xf>
    <xf numFmtId="0" fontId="8" fillId="0" borderId="1" xfId="8" applyFont="1" applyFill="1" applyBorder="1" applyAlignment="1" applyProtection="1">
      <alignment horizontal="center" vertical="top"/>
      <protection locked="0"/>
    </xf>
    <xf numFmtId="0" fontId="10" fillId="4" borderId="3" xfId="5" applyFont="1" applyFill="1" applyBorder="1" applyAlignment="1">
      <alignment horizontal="center" vertical="center"/>
    </xf>
    <xf numFmtId="0" fontId="10" fillId="4" borderId="4" xfId="5" applyFont="1" applyFill="1" applyBorder="1" applyAlignment="1">
      <alignment horizontal="center" vertical="center"/>
    </xf>
    <xf numFmtId="0" fontId="10" fillId="4" borderId="12" xfId="5" applyFont="1" applyFill="1" applyBorder="1" applyAlignment="1">
      <alignment horizontal="center" vertical="center"/>
    </xf>
    <xf numFmtId="0" fontId="10" fillId="4" borderId="13" xfId="5" applyFont="1" applyFill="1" applyBorder="1" applyAlignment="1">
      <alignment horizontal="center" vertical="center"/>
    </xf>
    <xf numFmtId="0" fontId="10" fillId="4" borderId="14" xfId="5" applyFont="1" applyFill="1" applyBorder="1" applyAlignment="1">
      <alignment horizontal="center" vertical="center"/>
    </xf>
    <xf numFmtId="0" fontId="10" fillId="4" borderId="15" xfId="5" applyFont="1" applyFill="1" applyBorder="1" applyAlignment="1">
      <alignment horizontal="center" vertical="center"/>
    </xf>
    <xf numFmtId="0" fontId="10" fillId="4" borderId="5" xfId="5" applyFont="1" applyFill="1" applyBorder="1" applyAlignment="1" applyProtection="1">
      <alignment horizontal="center" vertical="center" wrapText="1"/>
      <protection locked="0"/>
    </xf>
    <xf numFmtId="0" fontId="10" fillId="4" borderId="7" xfId="5" applyFont="1" applyFill="1" applyBorder="1" applyAlignment="1" applyProtection="1">
      <alignment horizontal="center" vertical="center" wrapText="1"/>
      <protection locked="0"/>
    </xf>
    <xf numFmtId="0" fontId="10" fillId="4" borderId="8" xfId="5" applyFont="1" applyFill="1" applyBorder="1" applyAlignment="1" applyProtection="1">
      <alignment horizontal="center" vertical="center" wrapText="1"/>
      <protection locked="0"/>
    </xf>
    <xf numFmtId="4" fontId="10" fillId="4" borderId="2" xfId="5" applyNumberFormat="1" applyFont="1" applyFill="1" applyBorder="1" applyAlignment="1">
      <alignment horizontal="center" vertical="center" wrapText="1"/>
    </xf>
    <xf numFmtId="4" fontId="10" fillId="4" borderId="10" xfId="5" applyNumberFormat="1" applyFont="1" applyFill="1" applyBorder="1" applyAlignment="1">
      <alignment horizontal="center" vertical="center" wrapText="1"/>
    </xf>
    <xf numFmtId="0" fontId="10" fillId="4" borderId="14" xfId="5" applyFont="1" applyFill="1" applyBorder="1" applyAlignment="1" applyProtection="1">
      <alignment horizontal="center" vertical="center" wrapText="1"/>
      <protection locked="0"/>
    </xf>
    <xf numFmtId="0" fontId="10" fillId="4" borderId="1" xfId="5" applyFont="1" applyFill="1" applyBorder="1" applyAlignment="1" applyProtection="1">
      <alignment horizontal="center" vertical="center" wrapText="1"/>
      <protection locked="0"/>
    </xf>
    <xf numFmtId="0" fontId="10" fillId="4" borderId="15" xfId="5" applyFont="1" applyFill="1" applyBorder="1" applyAlignment="1" applyProtection="1">
      <alignment horizontal="center" vertical="center" wrapText="1"/>
      <protection locked="0"/>
    </xf>
    <xf numFmtId="4" fontId="19" fillId="0" borderId="12" xfId="6" applyNumberFormat="1" applyFont="1" applyFill="1" applyBorder="1" applyAlignment="1" applyProtection="1">
      <alignment horizontal="center" vertical="center" wrapText="1"/>
      <protection locked="0"/>
    </xf>
    <xf numFmtId="4" fontId="19" fillId="0" borderId="0" xfId="6" applyNumberFormat="1" applyFont="1" applyFill="1" applyBorder="1" applyAlignment="1" applyProtection="1">
      <alignment horizontal="center" vertical="center" wrapText="1"/>
      <protection locked="0"/>
    </xf>
    <xf numFmtId="4" fontId="19" fillId="0" borderId="13" xfId="6" applyNumberFormat="1" applyFont="1" applyFill="1" applyBorder="1" applyAlignment="1" applyProtection="1">
      <alignment horizontal="center" vertical="center" wrapText="1"/>
      <protection locked="0"/>
    </xf>
    <xf numFmtId="0" fontId="8" fillId="0" borderId="0" xfId="6" applyAlignment="1" applyProtection="1">
      <alignment horizontal="center" wrapText="1"/>
      <protection locked="0"/>
    </xf>
    <xf numFmtId="0" fontId="8" fillId="0" borderId="0" xfId="6" applyBorder="1" applyAlignment="1" applyProtection="1">
      <alignment horizontal="center"/>
      <protection locked="0"/>
    </xf>
    <xf numFmtId="0" fontId="12" fillId="4" borderId="0" xfId="0" applyFont="1" applyFill="1" applyAlignment="1">
      <alignment horizontal="center"/>
    </xf>
    <xf numFmtId="0" fontId="6" fillId="0" borderId="0" xfId="0" applyFont="1" applyBorder="1" applyAlignment="1">
      <alignment horizontal="center"/>
    </xf>
    <xf numFmtId="0" fontId="8" fillId="0" borderId="0" xfId="0" applyFont="1" applyBorder="1" applyAlignment="1">
      <alignment horizontal="center"/>
    </xf>
    <xf numFmtId="0" fontId="6" fillId="3" borderId="6" xfId="0" applyFont="1" applyFill="1" applyBorder="1" applyAlignment="1">
      <alignment horizontal="center"/>
    </xf>
    <xf numFmtId="0" fontId="6" fillId="3" borderId="6" xfId="0" applyFont="1" applyFill="1" applyBorder="1" applyAlignment="1">
      <alignment horizontal="right"/>
    </xf>
    <xf numFmtId="0" fontId="6" fillId="3" borderId="5" xfId="0" applyFont="1" applyFill="1" applyBorder="1" applyAlignment="1">
      <alignment horizontal="center"/>
    </xf>
    <xf numFmtId="0" fontId="6" fillId="3" borderId="8" xfId="0" applyFont="1" applyFill="1" applyBorder="1" applyAlignment="1">
      <alignment horizontal="center"/>
    </xf>
    <xf numFmtId="0" fontId="6" fillId="3" borderId="5" xfId="0" applyFont="1" applyFill="1" applyBorder="1" applyAlignment="1">
      <alignment horizontal="right"/>
    </xf>
    <xf numFmtId="0" fontId="6" fillId="3" borderId="8" xfId="0" applyFont="1" applyFill="1" applyBorder="1" applyAlignment="1">
      <alignment horizontal="right"/>
    </xf>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13" xfId="0" applyFont="1" applyFill="1" applyBorder="1" applyAlignment="1">
      <alignment horizontal="center"/>
    </xf>
    <xf numFmtId="0" fontId="2" fillId="2" borderId="6" xfId="3" applyFont="1" applyFill="1" applyBorder="1" applyAlignment="1">
      <alignment horizontal="center"/>
    </xf>
    <xf numFmtId="0" fontId="10" fillId="4" borderId="0" xfId="0" applyFont="1" applyFill="1" applyBorder="1" applyAlignment="1">
      <alignment horizontal="center"/>
    </xf>
    <xf numFmtId="0" fontId="7" fillId="4" borderId="0" xfId="0" applyFont="1" applyFill="1" applyAlignment="1">
      <alignment horizontal="center"/>
    </xf>
    <xf numFmtId="0" fontId="6" fillId="0" borderId="1" xfId="0" applyFont="1" applyBorder="1" applyAlignment="1">
      <alignment horizontal="center"/>
    </xf>
    <xf numFmtId="0" fontId="8" fillId="0" borderId="11" xfId="0" applyFont="1" applyBorder="1" applyAlignment="1">
      <alignment horizontal="center"/>
    </xf>
    <xf numFmtId="0" fontId="2" fillId="4" borderId="0" xfId="0" applyFont="1" applyFill="1" applyBorder="1" applyAlignment="1">
      <alignment horizontal="center"/>
    </xf>
    <xf numFmtId="0" fontId="8" fillId="0" borderId="0" xfId="6" applyAlignment="1" applyProtection="1">
      <alignment horizontal="center" vertical="center"/>
      <protection locked="0"/>
    </xf>
    <xf numFmtId="0" fontId="10" fillId="4" borderId="14"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0" fontId="10" fillId="4" borderId="15" xfId="0" applyFont="1" applyFill="1" applyBorder="1" applyAlignment="1" applyProtection="1">
      <alignment horizontal="center" vertical="center" wrapText="1"/>
      <protection locked="0"/>
    </xf>
    <xf numFmtId="0" fontId="10" fillId="4" borderId="5" xfId="8" applyFont="1" applyFill="1" applyBorder="1" applyAlignment="1">
      <alignment horizontal="center" vertical="center"/>
    </xf>
    <xf numFmtId="0" fontId="10" fillId="4" borderId="8" xfId="8" applyFont="1" applyFill="1" applyBorder="1" applyAlignment="1">
      <alignment horizontal="center" vertical="center"/>
    </xf>
    <xf numFmtId="0" fontId="6" fillId="0" borderId="0" xfId="0" applyFont="1" applyAlignment="1">
      <alignment horizontal="center"/>
    </xf>
    <xf numFmtId="0" fontId="10" fillId="4" borderId="11" xfId="5" applyFont="1" applyFill="1" applyBorder="1" applyAlignment="1">
      <alignment horizontal="center" vertical="center"/>
    </xf>
    <xf numFmtId="0" fontId="10" fillId="4" borderId="0" xfId="5" applyFont="1" applyFill="1" applyBorder="1" applyAlignment="1">
      <alignment horizontal="center" vertical="center"/>
    </xf>
    <xf numFmtId="0" fontId="10" fillId="4" borderId="1" xfId="5" applyFont="1" applyFill="1" applyBorder="1" applyAlignment="1">
      <alignment horizontal="center" vertical="center"/>
    </xf>
    <xf numFmtId="0" fontId="10" fillId="0" borderId="5" xfId="0" applyFont="1" applyFill="1" applyBorder="1" applyAlignment="1" applyProtection="1">
      <alignment horizontal="center"/>
      <protection locked="0"/>
    </xf>
    <xf numFmtId="0" fontId="0" fillId="0" borderId="8" xfId="0" applyBorder="1" applyAlignment="1">
      <alignment horizontal="center"/>
    </xf>
    <xf numFmtId="0" fontId="10" fillId="4" borderId="3" xfId="5" applyFont="1" applyFill="1" applyBorder="1" applyAlignment="1" applyProtection="1">
      <alignment horizontal="center" vertical="center" wrapText="1"/>
      <protection locked="0"/>
    </xf>
    <xf numFmtId="0" fontId="10" fillId="4" borderId="11" xfId="5" applyFont="1" applyFill="1" applyBorder="1" applyAlignment="1" applyProtection="1">
      <alignment horizontal="center" vertical="center" wrapText="1"/>
      <protection locked="0"/>
    </xf>
    <xf numFmtId="0" fontId="10" fillId="4" borderId="4" xfId="5" applyFont="1" applyFill="1" applyBorder="1" applyAlignment="1" applyProtection="1">
      <alignment horizontal="center" vertical="center" wrapText="1"/>
      <protection locked="0"/>
    </xf>
    <xf numFmtId="0" fontId="9" fillId="16" borderId="3" xfId="0" applyFont="1" applyFill="1" applyBorder="1" applyAlignment="1" applyProtection="1">
      <alignment horizontal="center" vertical="center" wrapText="1"/>
    </xf>
    <xf numFmtId="0" fontId="9" fillId="16" borderId="4" xfId="0" applyFont="1" applyFill="1" applyBorder="1" applyAlignment="1" applyProtection="1">
      <alignment horizontal="center" vertical="center" wrapText="1"/>
    </xf>
    <xf numFmtId="0" fontId="9" fillId="16" borderId="12" xfId="0" applyFont="1" applyFill="1" applyBorder="1" applyAlignment="1" applyProtection="1">
      <alignment horizontal="center" vertical="center" wrapText="1"/>
    </xf>
    <xf numFmtId="0" fontId="9" fillId="16" borderId="13" xfId="0" applyFont="1" applyFill="1" applyBorder="1" applyAlignment="1" applyProtection="1">
      <alignment horizontal="center" vertical="center" wrapText="1"/>
    </xf>
    <xf numFmtId="0" fontId="9" fillId="16" borderId="14" xfId="0" applyFont="1" applyFill="1" applyBorder="1" applyAlignment="1" applyProtection="1">
      <alignment horizontal="center" vertical="center" wrapText="1"/>
    </xf>
    <xf numFmtId="0" fontId="9" fillId="16" borderId="15" xfId="0" applyFont="1" applyFill="1" applyBorder="1" applyAlignment="1" applyProtection="1">
      <alignment horizontal="center" vertical="center" wrapText="1"/>
    </xf>
    <xf numFmtId="0" fontId="9" fillId="16" borderId="2" xfId="0" applyFont="1" applyFill="1" applyBorder="1" applyAlignment="1" applyProtection="1">
      <alignment horizontal="center" vertical="center" wrapText="1"/>
    </xf>
    <xf numFmtId="0" fontId="9" fillId="16" borderId="9" xfId="0" applyFont="1" applyFill="1" applyBorder="1" applyAlignment="1" applyProtection="1">
      <alignment horizontal="center" vertical="center" wrapText="1"/>
    </xf>
    <xf numFmtId="0" fontId="9" fillId="16" borderId="10" xfId="0" applyFont="1" applyFill="1" applyBorder="1" applyAlignment="1" applyProtection="1">
      <alignment horizontal="center" vertical="center" wrapText="1"/>
    </xf>
    <xf numFmtId="0" fontId="9" fillId="16" borderId="19" xfId="0" applyFont="1" applyFill="1" applyBorder="1" applyAlignment="1" applyProtection="1">
      <alignment horizontal="center" vertical="center" wrapText="1"/>
    </xf>
    <xf numFmtId="0" fontId="9" fillId="16" borderId="20" xfId="0" applyFont="1" applyFill="1" applyBorder="1" applyAlignment="1" applyProtection="1">
      <alignment horizontal="center" vertical="center" wrapText="1"/>
    </xf>
    <xf numFmtId="0" fontId="9" fillId="16" borderId="21" xfId="0" applyFont="1" applyFill="1" applyBorder="1" applyAlignment="1" applyProtection="1">
      <alignment horizontal="center" vertical="center" wrapText="1"/>
    </xf>
    <xf numFmtId="0" fontId="9" fillId="16" borderId="22" xfId="0" applyFont="1" applyFill="1" applyBorder="1" applyAlignment="1" applyProtection="1">
      <alignment horizontal="center" vertical="center" wrapText="1"/>
    </xf>
    <xf numFmtId="0" fontId="9" fillId="16" borderId="30" xfId="0" applyFont="1" applyFill="1" applyBorder="1" applyAlignment="1" applyProtection="1">
      <alignment horizontal="center" vertical="center" wrapText="1"/>
    </xf>
    <xf numFmtId="0" fontId="9" fillId="16" borderId="23" xfId="0" applyFont="1" applyFill="1" applyBorder="1" applyAlignment="1" applyProtection="1">
      <alignment horizontal="center" vertical="center" wrapText="1"/>
    </xf>
    <xf numFmtId="0" fontId="9" fillId="16" borderId="26" xfId="0" applyFont="1" applyFill="1" applyBorder="1" applyAlignment="1" applyProtection="1">
      <alignment horizontal="center" vertical="center" wrapText="1"/>
    </xf>
    <xf numFmtId="0" fontId="9" fillId="16" borderId="28" xfId="0" applyFont="1" applyFill="1" applyBorder="1" applyAlignment="1" applyProtection="1">
      <alignment horizontal="center" vertical="center" wrapText="1"/>
    </xf>
    <xf numFmtId="0" fontId="9" fillId="16" borderId="24" xfId="0" applyFont="1" applyFill="1" applyBorder="1" applyAlignment="1" applyProtection="1">
      <alignment horizontal="center" vertical="center" wrapText="1"/>
    </xf>
    <xf numFmtId="0" fontId="9" fillId="16" borderId="0" xfId="0" applyFont="1" applyFill="1" applyBorder="1" applyAlignment="1" applyProtection="1">
      <alignment horizontal="center" vertical="center" wrapText="1"/>
    </xf>
    <xf numFmtId="0" fontId="9" fillId="16" borderId="31" xfId="0" applyFont="1" applyFill="1" applyBorder="1" applyAlignment="1" applyProtection="1">
      <alignment horizontal="center" vertical="center" wrapText="1"/>
    </xf>
    <xf numFmtId="0" fontId="21" fillId="18" borderId="5" xfId="0" applyFont="1" applyFill="1" applyBorder="1" applyAlignment="1" applyProtection="1">
      <alignment horizontal="left" vertical="center" wrapText="1"/>
    </xf>
    <xf numFmtId="0" fontId="21" fillId="18" borderId="7" xfId="0" applyFont="1" applyFill="1" applyBorder="1" applyAlignment="1" applyProtection="1">
      <alignment horizontal="left" vertical="center" wrapText="1"/>
    </xf>
    <xf numFmtId="0" fontId="9" fillId="16" borderId="27" xfId="0" applyFont="1" applyFill="1" applyBorder="1" applyAlignment="1" applyProtection="1">
      <alignment horizontal="center" vertical="center" wrapText="1"/>
    </xf>
    <xf numFmtId="0" fontId="9" fillId="16" borderId="32" xfId="0" applyFont="1" applyFill="1" applyBorder="1" applyAlignment="1" applyProtection="1">
      <alignment horizontal="center" vertical="center" wrapText="1"/>
    </xf>
    <xf numFmtId="0" fontId="9" fillId="16" borderId="5" xfId="0" applyFont="1" applyFill="1" applyBorder="1" applyAlignment="1" applyProtection="1">
      <alignment horizontal="center" vertical="center" wrapText="1"/>
    </xf>
    <xf numFmtId="0" fontId="9" fillId="16" borderId="25" xfId="0" applyFont="1" applyFill="1" applyBorder="1" applyAlignment="1" applyProtection="1">
      <alignment horizontal="center" vertical="center" wrapText="1"/>
    </xf>
    <xf numFmtId="0" fontId="9" fillId="16" borderId="33" xfId="0" applyFont="1" applyFill="1" applyBorder="1" applyAlignment="1" applyProtection="1">
      <alignment horizontal="center" vertical="center" wrapText="1"/>
    </xf>
    <xf numFmtId="0" fontId="9" fillId="16" borderId="29" xfId="0" applyFont="1" applyFill="1" applyBorder="1" applyAlignment="1" applyProtection="1">
      <alignment horizontal="center" vertical="center" wrapText="1"/>
    </xf>
    <xf numFmtId="0" fontId="9" fillId="16" borderId="34" xfId="0" applyFont="1" applyFill="1" applyBorder="1" applyAlignment="1" applyProtection="1">
      <alignment horizontal="center" vertical="center" wrapText="1"/>
    </xf>
    <xf numFmtId="0" fontId="20" fillId="0" borderId="3" xfId="0" applyFont="1" applyFill="1" applyBorder="1" applyAlignment="1" applyProtection="1">
      <alignment horizontal="left" vertical="center" wrapText="1"/>
    </xf>
    <xf numFmtId="0" fontId="20" fillId="0" borderId="11" xfId="0" applyFont="1" applyFill="1" applyBorder="1" applyAlignment="1" applyProtection="1">
      <alignment horizontal="left" vertical="center" wrapText="1"/>
    </xf>
    <xf numFmtId="0" fontId="21" fillId="0" borderId="24" xfId="0" applyFont="1" applyFill="1" applyBorder="1" applyAlignment="1" applyProtection="1">
      <alignment horizontal="right" vertical="center" wrapText="1"/>
    </xf>
    <xf numFmtId="0" fontId="20" fillId="0" borderId="0" xfId="0" applyFont="1" applyFill="1" applyBorder="1" applyAlignment="1" applyProtection="1">
      <alignment horizontal="left" vertical="center" wrapText="1"/>
    </xf>
    <xf numFmtId="0" fontId="21" fillId="3" borderId="5" xfId="0" applyFont="1" applyFill="1" applyBorder="1" applyAlignment="1" applyProtection="1">
      <alignment horizontal="left" vertical="center" wrapText="1"/>
    </xf>
    <xf numFmtId="0" fontId="21" fillId="3" borderId="7" xfId="0" applyFont="1" applyFill="1" applyBorder="1" applyAlignment="1" applyProtection="1">
      <alignment horizontal="left" vertical="center" wrapText="1"/>
    </xf>
    <xf numFmtId="0" fontId="20" fillId="0" borderId="12" xfId="0" applyFont="1" applyFill="1" applyBorder="1" applyAlignment="1" applyProtection="1">
      <alignment horizontal="left" vertical="center" wrapText="1"/>
    </xf>
    <xf numFmtId="0" fontId="12" fillId="4" borderId="3" xfId="0" applyFont="1" applyFill="1" applyBorder="1" applyAlignment="1" applyProtection="1">
      <alignment horizontal="center"/>
      <protection locked="0"/>
    </xf>
    <xf numFmtId="0" fontId="12" fillId="4" borderId="11" xfId="0" applyFont="1" applyFill="1" applyBorder="1" applyAlignment="1" applyProtection="1">
      <alignment horizontal="center"/>
      <protection locked="0"/>
    </xf>
    <xf numFmtId="0" fontId="12" fillId="4" borderId="4" xfId="0" applyFont="1" applyFill="1" applyBorder="1" applyAlignment="1" applyProtection="1">
      <alignment horizontal="center"/>
      <protection locked="0"/>
    </xf>
    <xf numFmtId="0" fontId="12" fillId="4" borderId="12" xfId="0" applyFont="1" applyFill="1" applyBorder="1" applyAlignment="1" applyProtection="1">
      <alignment horizontal="center" vertical="center" wrapText="1"/>
      <protection locked="0"/>
    </xf>
    <xf numFmtId="0" fontId="12" fillId="4" borderId="0" xfId="0" applyFont="1" applyFill="1" applyBorder="1" applyAlignment="1" applyProtection="1">
      <alignment horizontal="center" vertical="center"/>
      <protection locked="0"/>
    </xf>
    <xf numFmtId="0" fontId="12" fillId="4" borderId="13" xfId="0" applyFont="1" applyFill="1" applyBorder="1" applyAlignment="1" applyProtection="1">
      <alignment horizontal="center" vertical="center"/>
      <protection locked="0"/>
    </xf>
    <xf numFmtId="0" fontId="10" fillId="4" borderId="12"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cellXfs>
  <cellStyles count="143">
    <cellStyle name="=C:\WINNT\SYSTEM32\COMMAND.COM" xfId="24" xr:uid="{00000000-0005-0000-0000-000000000000}"/>
    <cellStyle name="Euro" xfId="10" xr:uid="{00000000-0005-0000-0000-000001000000}"/>
    <cellStyle name="Millares" xfId="66" builtinId="3"/>
    <cellStyle name="Millares 2" xfId="7" xr:uid="{00000000-0005-0000-0000-000003000000}"/>
    <cellStyle name="Millares 2 10" xfId="50" xr:uid="{00000000-0005-0000-0000-000004000000}"/>
    <cellStyle name="Millares 2 10 2" xfId="111" xr:uid="{00000000-0005-0000-0000-000004000000}"/>
    <cellStyle name="Millares 2 11" xfId="55" xr:uid="{00000000-0005-0000-0000-000005000000}"/>
    <cellStyle name="Millares 2 11 2" xfId="116" xr:uid="{00000000-0005-0000-0000-000005000000}"/>
    <cellStyle name="Millares 2 12" xfId="60" xr:uid="{00000000-0005-0000-0000-000002000000}"/>
    <cellStyle name="Millares 2 12 2" xfId="121" xr:uid="{00000000-0005-0000-0000-000002000000}"/>
    <cellStyle name="Millares 2 13" xfId="69" xr:uid="{00000000-0005-0000-0000-000002000000}"/>
    <cellStyle name="Millares 2 14" xfId="77" xr:uid="{00000000-0005-0000-0000-000003000000}"/>
    <cellStyle name="Millares 2 15" xfId="127" xr:uid="{00000000-0005-0000-0000-000002000000}"/>
    <cellStyle name="Millares 2 16" xfId="133" xr:uid="{00000000-0005-0000-0000-000002000000}"/>
    <cellStyle name="Millares 2 17" xfId="138" xr:uid="{00000000-0005-0000-0000-000001000000}"/>
    <cellStyle name="Millares 2 2" xfId="12" xr:uid="{00000000-0005-0000-0000-000006000000}"/>
    <cellStyle name="Millares 2 2 10" xfId="70" xr:uid="{00000000-0005-0000-0000-000003000000}"/>
    <cellStyle name="Millares 2 2 11" xfId="80" xr:uid="{00000000-0005-0000-0000-000006000000}"/>
    <cellStyle name="Millares 2 2 12" xfId="128" xr:uid="{00000000-0005-0000-0000-000003000000}"/>
    <cellStyle name="Millares 2 2 13" xfId="134" xr:uid="{00000000-0005-0000-0000-000003000000}"/>
    <cellStyle name="Millares 2 2 14" xfId="139" xr:uid="{00000000-0005-0000-0000-000002000000}"/>
    <cellStyle name="Millares 2 2 2" xfId="26" xr:uid="{00000000-0005-0000-0000-000007000000}"/>
    <cellStyle name="Millares 2 2 2 2" xfId="87" xr:uid="{00000000-0005-0000-0000-000007000000}"/>
    <cellStyle name="Millares 2 2 3" xfId="31" xr:uid="{00000000-0005-0000-0000-000008000000}"/>
    <cellStyle name="Millares 2 2 3 2" xfId="92" xr:uid="{00000000-0005-0000-0000-000008000000}"/>
    <cellStyle name="Millares 2 2 4" xfId="36" xr:uid="{00000000-0005-0000-0000-000009000000}"/>
    <cellStyle name="Millares 2 2 4 2" xfId="97" xr:uid="{00000000-0005-0000-0000-000009000000}"/>
    <cellStyle name="Millares 2 2 5" xfId="41" xr:uid="{00000000-0005-0000-0000-00000A000000}"/>
    <cellStyle name="Millares 2 2 5 2" xfId="102" xr:uid="{00000000-0005-0000-0000-00000A000000}"/>
    <cellStyle name="Millares 2 2 6" xfId="46" xr:uid="{00000000-0005-0000-0000-00000B000000}"/>
    <cellStyle name="Millares 2 2 6 2" xfId="107" xr:uid="{00000000-0005-0000-0000-00000B000000}"/>
    <cellStyle name="Millares 2 2 7" xfId="51" xr:uid="{00000000-0005-0000-0000-00000C000000}"/>
    <cellStyle name="Millares 2 2 7 2" xfId="112" xr:uid="{00000000-0005-0000-0000-00000C000000}"/>
    <cellStyle name="Millares 2 2 8" xfId="56" xr:uid="{00000000-0005-0000-0000-00000D000000}"/>
    <cellStyle name="Millares 2 2 8 2" xfId="117" xr:uid="{00000000-0005-0000-0000-00000D000000}"/>
    <cellStyle name="Millares 2 2 9" xfId="61" xr:uid="{00000000-0005-0000-0000-000003000000}"/>
    <cellStyle name="Millares 2 2 9 2" xfId="122" xr:uid="{00000000-0005-0000-0000-000003000000}"/>
    <cellStyle name="Millares 2 3" xfId="13" xr:uid="{00000000-0005-0000-0000-00000E000000}"/>
    <cellStyle name="Millares 2 3 10" xfId="71" xr:uid="{00000000-0005-0000-0000-000004000000}"/>
    <cellStyle name="Millares 2 3 11" xfId="81" xr:uid="{00000000-0005-0000-0000-00000E000000}"/>
    <cellStyle name="Millares 2 3 12" xfId="129" xr:uid="{00000000-0005-0000-0000-000004000000}"/>
    <cellStyle name="Millares 2 3 13" xfId="135" xr:uid="{00000000-0005-0000-0000-000004000000}"/>
    <cellStyle name="Millares 2 3 14" xfId="140" xr:uid="{00000000-0005-0000-0000-000003000000}"/>
    <cellStyle name="Millares 2 3 2" xfId="27" xr:uid="{00000000-0005-0000-0000-00000F000000}"/>
    <cellStyle name="Millares 2 3 2 2" xfId="88" xr:uid="{00000000-0005-0000-0000-00000F000000}"/>
    <cellStyle name="Millares 2 3 3" xfId="32" xr:uid="{00000000-0005-0000-0000-000010000000}"/>
    <cellStyle name="Millares 2 3 3 2" xfId="93" xr:uid="{00000000-0005-0000-0000-000010000000}"/>
    <cellStyle name="Millares 2 3 4" xfId="37" xr:uid="{00000000-0005-0000-0000-000011000000}"/>
    <cellStyle name="Millares 2 3 4 2" xfId="98" xr:uid="{00000000-0005-0000-0000-000011000000}"/>
    <cellStyle name="Millares 2 3 5" xfId="42" xr:uid="{00000000-0005-0000-0000-000012000000}"/>
    <cellStyle name="Millares 2 3 5 2" xfId="103" xr:uid="{00000000-0005-0000-0000-000012000000}"/>
    <cellStyle name="Millares 2 3 6" xfId="47" xr:uid="{00000000-0005-0000-0000-000013000000}"/>
    <cellStyle name="Millares 2 3 6 2" xfId="108" xr:uid="{00000000-0005-0000-0000-000013000000}"/>
    <cellStyle name="Millares 2 3 7" xfId="52" xr:uid="{00000000-0005-0000-0000-000014000000}"/>
    <cellStyle name="Millares 2 3 7 2" xfId="113" xr:uid="{00000000-0005-0000-0000-000014000000}"/>
    <cellStyle name="Millares 2 3 8" xfId="57" xr:uid="{00000000-0005-0000-0000-000015000000}"/>
    <cellStyle name="Millares 2 3 8 2" xfId="118" xr:uid="{00000000-0005-0000-0000-000015000000}"/>
    <cellStyle name="Millares 2 3 9" xfId="62" xr:uid="{00000000-0005-0000-0000-000004000000}"/>
    <cellStyle name="Millares 2 3 9 2" xfId="123" xr:uid="{00000000-0005-0000-0000-000004000000}"/>
    <cellStyle name="Millares 2 4" xfId="11" xr:uid="{00000000-0005-0000-0000-000016000000}"/>
    <cellStyle name="Millares 2 4 2" xfId="79" xr:uid="{00000000-0005-0000-0000-000016000000}"/>
    <cellStyle name="Millares 2 5" xfId="25" xr:uid="{00000000-0005-0000-0000-000017000000}"/>
    <cellStyle name="Millares 2 5 2" xfId="86" xr:uid="{00000000-0005-0000-0000-000017000000}"/>
    <cellStyle name="Millares 2 6" xfId="30" xr:uid="{00000000-0005-0000-0000-000018000000}"/>
    <cellStyle name="Millares 2 6 2" xfId="91" xr:uid="{00000000-0005-0000-0000-000018000000}"/>
    <cellStyle name="Millares 2 7" xfId="35" xr:uid="{00000000-0005-0000-0000-000019000000}"/>
    <cellStyle name="Millares 2 7 2" xfId="96" xr:uid="{00000000-0005-0000-0000-000019000000}"/>
    <cellStyle name="Millares 2 8" xfId="40" xr:uid="{00000000-0005-0000-0000-00001A000000}"/>
    <cellStyle name="Millares 2 8 2" xfId="101" xr:uid="{00000000-0005-0000-0000-00001A000000}"/>
    <cellStyle name="Millares 2 9" xfId="45" xr:uid="{00000000-0005-0000-0000-00001B000000}"/>
    <cellStyle name="Millares 2 9 2" xfId="106" xr:uid="{00000000-0005-0000-0000-00001B000000}"/>
    <cellStyle name="Millares 3" xfId="14" xr:uid="{00000000-0005-0000-0000-00001C000000}"/>
    <cellStyle name="Millares 3 10" xfId="72" xr:uid="{00000000-0005-0000-0000-000005000000}"/>
    <cellStyle name="Millares 3 11" xfId="82" xr:uid="{00000000-0005-0000-0000-00001C000000}"/>
    <cellStyle name="Millares 3 12" xfId="130" xr:uid="{00000000-0005-0000-0000-000005000000}"/>
    <cellStyle name="Millares 3 13" xfId="136" xr:uid="{00000000-0005-0000-0000-000005000000}"/>
    <cellStyle name="Millares 3 14" xfId="141" xr:uid="{00000000-0005-0000-0000-000004000000}"/>
    <cellStyle name="Millares 3 2" xfId="28" xr:uid="{00000000-0005-0000-0000-00001D000000}"/>
    <cellStyle name="Millares 3 2 2" xfId="89" xr:uid="{00000000-0005-0000-0000-00001D000000}"/>
    <cellStyle name="Millares 3 3" xfId="33" xr:uid="{00000000-0005-0000-0000-00001E000000}"/>
    <cellStyle name="Millares 3 3 2" xfId="94" xr:uid="{00000000-0005-0000-0000-00001E000000}"/>
    <cellStyle name="Millares 3 4" xfId="38" xr:uid="{00000000-0005-0000-0000-00001F000000}"/>
    <cellStyle name="Millares 3 4 2" xfId="99" xr:uid="{00000000-0005-0000-0000-00001F000000}"/>
    <cellStyle name="Millares 3 5" xfId="43" xr:uid="{00000000-0005-0000-0000-000020000000}"/>
    <cellStyle name="Millares 3 5 2" xfId="104" xr:uid="{00000000-0005-0000-0000-000020000000}"/>
    <cellStyle name="Millares 3 6" xfId="48" xr:uid="{00000000-0005-0000-0000-000021000000}"/>
    <cellStyle name="Millares 3 6 2" xfId="109" xr:uid="{00000000-0005-0000-0000-000021000000}"/>
    <cellStyle name="Millares 3 7" xfId="53" xr:uid="{00000000-0005-0000-0000-000022000000}"/>
    <cellStyle name="Millares 3 7 2" xfId="114" xr:uid="{00000000-0005-0000-0000-000022000000}"/>
    <cellStyle name="Millares 3 8" xfId="58" xr:uid="{00000000-0005-0000-0000-000023000000}"/>
    <cellStyle name="Millares 3 8 2" xfId="119" xr:uid="{00000000-0005-0000-0000-000023000000}"/>
    <cellStyle name="Millares 3 9" xfId="63" xr:uid="{00000000-0005-0000-0000-000005000000}"/>
    <cellStyle name="Millares 3 9 2" xfId="124" xr:uid="{00000000-0005-0000-0000-000005000000}"/>
    <cellStyle name="Millares 4" xfId="68" xr:uid="{00000000-0005-0000-0000-000074000000}"/>
    <cellStyle name="Moneda" xfId="67" builtinId="4"/>
    <cellStyle name="Moneda 2" xfId="15" xr:uid="{00000000-0005-0000-0000-000024000000}"/>
    <cellStyle name="Moneda 2 10" xfId="73" xr:uid="{00000000-0005-0000-0000-000006000000}"/>
    <cellStyle name="Moneda 2 11" xfId="83" xr:uid="{00000000-0005-0000-0000-000024000000}"/>
    <cellStyle name="Moneda 2 12" xfId="131" xr:uid="{00000000-0005-0000-0000-000006000000}"/>
    <cellStyle name="Moneda 2 13" xfId="137" xr:uid="{00000000-0005-0000-0000-000006000000}"/>
    <cellStyle name="Moneda 2 14" xfId="142" xr:uid="{00000000-0005-0000-0000-000005000000}"/>
    <cellStyle name="Moneda 2 2" xfId="29" xr:uid="{00000000-0005-0000-0000-000025000000}"/>
    <cellStyle name="Moneda 2 2 2" xfId="90" xr:uid="{00000000-0005-0000-0000-000025000000}"/>
    <cellStyle name="Moneda 2 3" xfId="34" xr:uid="{00000000-0005-0000-0000-000026000000}"/>
    <cellStyle name="Moneda 2 3 2" xfId="95" xr:uid="{00000000-0005-0000-0000-000026000000}"/>
    <cellStyle name="Moneda 2 4" xfId="39" xr:uid="{00000000-0005-0000-0000-000027000000}"/>
    <cellStyle name="Moneda 2 4 2" xfId="100" xr:uid="{00000000-0005-0000-0000-000027000000}"/>
    <cellStyle name="Moneda 2 5" xfId="44" xr:uid="{00000000-0005-0000-0000-000028000000}"/>
    <cellStyle name="Moneda 2 5 2" xfId="105" xr:uid="{00000000-0005-0000-0000-000028000000}"/>
    <cellStyle name="Moneda 2 6" xfId="49" xr:uid="{00000000-0005-0000-0000-000029000000}"/>
    <cellStyle name="Moneda 2 6 2" xfId="110" xr:uid="{00000000-0005-0000-0000-000029000000}"/>
    <cellStyle name="Moneda 2 7" xfId="54" xr:uid="{00000000-0005-0000-0000-00002A000000}"/>
    <cellStyle name="Moneda 2 7 2" xfId="115" xr:uid="{00000000-0005-0000-0000-00002A000000}"/>
    <cellStyle name="Moneda 2 8" xfId="59" xr:uid="{00000000-0005-0000-0000-00002B000000}"/>
    <cellStyle name="Moneda 2 8 2" xfId="120" xr:uid="{00000000-0005-0000-0000-00002B000000}"/>
    <cellStyle name="Moneda 2 9" xfId="64" xr:uid="{00000000-0005-0000-0000-000006000000}"/>
    <cellStyle name="Moneda 2 9 2" xfId="125" xr:uid="{00000000-0005-0000-0000-000006000000}"/>
    <cellStyle name="Moneda 3" xfId="65" xr:uid="{00000000-0005-0000-0000-00006E000000}"/>
    <cellStyle name="Moneda 3 2" xfId="126" xr:uid="{00000000-0005-0000-0000-00006E000000}"/>
    <cellStyle name="Moneda 4" xfId="132" xr:uid="{00000000-0005-0000-0000-0000AF000000}"/>
    <cellStyle name="Normal" xfId="0" builtinId="0"/>
    <cellStyle name="Normal 2" xfId="3" xr:uid="{00000000-0005-0000-0000-00002D000000}"/>
    <cellStyle name="Normal 2 2" xfId="8" xr:uid="{00000000-0005-0000-0000-00002E000000}"/>
    <cellStyle name="Normal 2 2 2" xfId="9" xr:uid="{00000000-0005-0000-0000-00002F000000}"/>
    <cellStyle name="Normal 2 2 3" xfId="78" xr:uid="{00000000-0005-0000-0000-00002E000000}"/>
    <cellStyle name="Normal 2 3" xfId="16" xr:uid="{00000000-0005-0000-0000-000030000000}"/>
    <cellStyle name="Normal 3" xfId="5" xr:uid="{00000000-0005-0000-0000-000031000000}"/>
    <cellStyle name="Normal 4" xfId="6" xr:uid="{00000000-0005-0000-0000-000032000000}"/>
    <cellStyle name="Normal 4 2" xfId="18" xr:uid="{00000000-0005-0000-0000-000033000000}"/>
    <cellStyle name="Normal 4 3" xfId="17" xr:uid="{00000000-0005-0000-0000-000034000000}"/>
    <cellStyle name="Normal 4 4" xfId="76" xr:uid="{00000000-0005-0000-0000-000032000000}"/>
    <cellStyle name="Normal 5" xfId="19" xr:uid="{00000000-0005-0000-0000-000035000000}"/>
    <cellStyle name="Normal 5 2" xfId="20" xr:uid="{00000000-0005-0000-0000-000036000000}"/>
    <cellStyle name="Normal 6" xfId="21" xr:uid="{00000000-0005-0000-0000-000037000000}"/>
    <cellStyle name="Normal 6 2" xfId="22" xr:uid="{00000000-0005-0000-0000-000038000000}"/>
    <cellStyle name="Normal 6 2 2" xfId="85" xr:uid="{00000000-0005-0000-0000-000038000000}"/>
    <cellStyle name="Normal 6 3" xfId="84" xr:uid="{00000000-0005-0000-0000-000037000000}"/>
    <cellStyle name="Normal 7" xfId="74" xr:uid="{00000000-0005-0000-0000-000076000000}"/>
    <cellStyle name="Normal 9" xfId="4" xr:uid="{00000000-0005-0000-0000-000039000000}"/>
    <cellStyle name="Normal_141008Reportes Cuadros Institucionales-sectorialesADV" xfId="2" xr:uid="{00000000-0005-0000-0000-00003A000000}"/>
    <cellStyle name="Porcentaje" xfId="1" builtinId="5"/>
    <cellStyle name="Porcentaje 2" xfId="75" xr:uid="{00000000-0005-0000-0000-000080000000}"/>
    <cellStyle name="Porcentual 2" xfId="23" xr:uid="{00000000-0005-0000-0000-00003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752475</xdr:colOff>
      <xdr:row>14</xdr:row>
      <xdr:rowOff>85725</xdr:rowOff>
    </xdr:from>
    <xdr:ext cx="1750287" cy="468013"/>
    <xdr:sp macro="" textlink="">
      <xdr:nvSpPr>
        <xdr:cNvPr id="2" name="2 Rectángulo">
          <a:extLst>
            <a:ext uri="{FF2B5EF4-FFF2-40B4-BE49-F238E27FC236}">
              <a16:creationId xmlns:a16="http://schemas.microsoft.com/office/drawing/2014/main" id="{00000000-0008-0000-0600-000002000000}"/>
            </a:ext>
          </a:extLst>
        </xdr:cNvPr>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2981325</xdr:colOff>
      <xdr:row>14</xdr:row>
      <xdr:rowOff>85725</xdr:rowOff>
    </xdr:from>
    <xdr:ext cx="1750287" cy="468013"/>
    <xdr:sp macro="" textlink="">
      <xdr:nvSpPr>
        <xdr:cNvPr id="2" name="2 Rectángulo">
          <a:extLst>
            <a:ext uri="{FF2B5EF4-FFF2-40B4-BE49-F238E27FC236}">
              <a16:creationId xmlns:a16="http://schemas.microsoft.com/office/drawing/2014/main" id="{00000000-0008-0000-0700-000002000000}"/>
            </a:ext>
          </a:extLst>
        </xdr:cNvPr>
        <xdr:cNvSpPr/>
      </xdr:nvSpPr>
      <xdr:spPr>
        <a:xfrm>
          <a:off x="30003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752475</xdr:colOff>
      <xdr:row>14</xdr:row>
      <xdr:rowOff>85725</xdr:rowOff>
    </xdr:from>
    <xdr:ext cx="1750287" cy="468013"/>
    <xdr:sp macro="" textlink="">
      <xdr:nvSpPr>
        <xdr:cNvPr id="3" name="2 Rectángulo">
          <a:extLst>
            <a:ext uri="{FF2B5EF4-FFF2-40B4-BE49-F238E27FC236}">
              <a16:creationId xmlns:a16="http://schemas.microsoft.com/office/drawing/2014/main" id="{00000000-0008-0000-0700-000003000000}"/>
            </a:ext>
          </a:extLst>
        </xdr:cNvPr>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50"/>
  <sheetViews>
    <sheetView showGridLines="0" zoomScaleNormal="100" workbookViewId="0">
      <selection activeCell="N31" sqref="N31"/>
    </sheetView>
  </sheetViews>
  <sheetFormatPr baseColWidth="10" defaultColWidth="11.42578125" defaultRowHeight="11.25" x14ac:dyDescent="0.25"/>
  <cols>
    <col min="1" max="1" width="11.42578125" style="102"/>
    <col min="2" max="2" width="1.5703125" style="102" customWidth="1"/>
    <col min="3" max="3" width="53.5703125" style="102" customWidth="1"/>
    <col min="4" max="4" width="15.28515625" style="102" customWidth="1"/>
    <col min="5" max="5" width="17" style="102" customWidth="1"/>
    <col min="6" max="6" width="15.28515625" style="102" customWidth="1"/>
    <col min="7" max="7" width="18" style="102" customWidth="1"/>
    <col min="8" max="8" width="19.140625" style="102" customWidth="1"/>
    <col min="9" max="9" width="15.28515625" style="102" customWidth="1"/>
    <col min="10" max="16384" width="11.42578125" style="102"/>
  </cols>
  <sheetData>
    <row r="1" spans="2:9" s="97" customFormat="1" ht="39.950000000000003" customHeight="1" x14ac:dyDescent="0.25">
      <c r="B1" s="357" t="s">
        <v>504</v>
      </c>
      <c r="C1" s="358"/>
      <c r="D1" s="358"/>
      <c r="E1" s="358"/>
      <c r="F1" s="358"/>
      <c r="G1" s="358"/>
      <c r="H1" s="358"/>
      <c r="I1" s="359"/>
    </row>
    <row r="2" spans="2:9" s="97" customFormat="1" x14ac:dyDescent="0.25">
      <c r="B2" s="360" t="s">
        <v>288</v>
      </c>
      <c r="C2" s="361"/>
      <c r="D2" s="366" t="s">
        <v>378</v>
      </c>
      <c r="E2" s="366"/>
      <c r="F2" s="366"/>
      <c r="G2" s="366"/>
      <c r="H2" s="366"/>
      <c r="I2" s="367" t="s">
        <v>289</v>
      </c>
    </row>
    <row r="3" spans="2:9" s="98" customFormat="1" ht="24.95" customHeight="1" x14ac:dyDescent="0.25">
      <c r="B3" s="362"/>
      <c r="C3" s="363"/>
      <c r="D3" s="86" t="s">
        <v>232</v>
      </c>
      <c r="E3" s="87" t="s">
        <v>290</v>
      </c>
      <c r="F3" s="87" t="s">
        <v>198</v>
      </c>
      <c r="G3" s="87" t="s">
        <v>199</v>
      </c>
      <c r="H3" s="88" t="s">
        <v>291</v>
      </c>
      <c r="I3" s="368"/>
    </row>
    <row r="4" spans="2:9" s="98" customFormat="1" x14ac:dyDescent="0.25">
      <c r="B4" s="364"/>
      <c r="C4" s="365"/>
      <c r="D4" s="89" t="s">
        <v>292</v>
      </c>
      <c r="E4" s="90" t="s">
        <v>293</v>
      </c>
      <c r="F4" s="90" t="s">
        <v>379</v>
      </c>
      <c r="G4" s="90" t="s">
        <v>294</v>
      </c>
      <c r="H4" s="90" t="s">
        <v>73</v>
      </c>
      <c r="I4" s="90" t="s">
        <v>380</v>
      </c>
    </row>
    <row r="5" spans="2:9" x14ac:dyDescent="0.25">
      <c r="B5" s="99"/>
      <c r="C5" s="100" t="s">
        <v>295</v>
      </c>
      <c r="D5" s="101"/>
      <c r="E5" s="101"/>
      <c r="F5" s="101"/>
      <c r="G5" s="101"/>
      <c r="H5" s="101"/>
      <c r="I5" s="101"/>
    </row>
    <row r="6" spans="2:9" x14ac:dyDescent="0.25">
      <c r="B6" s="103"/>
      <c r="C6" s="104" t="s">
        <v>296</v>
      </c>
      <c r="D6" s="105"/>
      <c r="E6" s="105"/>
      <c r="F6" s="105"/>
      <c r="G6" s="105"/>
      <c r="H6" s="105"/>
      <c r="I6" s="105"/>
    </row>
    <row r="7" spans="2:9" x14ac:dyDescent="0.25">
      <c r="B7" s="99"/>
      <c r="C7" s="100" t="s">
        <v>297</v>
      </c>
      <c r="D7" s="105"/>
      <c r="E7" s="105"/>
      <c r="F7" s="105"/>
      <c r="G7" s="105"/>
      <c r="H7" s="105"/>
      <c r="I7" s="105"/>
    </row>
    <row r="8" spans="2:9" x14ac:dyDescent="0.25">
      <c r="B8" s="99"/>
      <c r="C8" s="100" t="s">
        <v>298</v>
      </c>
      <c r="D8" s="105"/>
      <c r="E8" s="105"/>
      <c r="F8" s="105"/>
      <c r="G8" s="105"/>
      <c r="H8" s="105"/>
      <c r="I8" s="105"/>
    </row>
    <row r="9" spans="2:9" x14ac:dyDescent="0.25">
      <c r="B9" s="99"/>
      <c r="C9" s="100" t="s">
        <v>299</v>
      </c>
      <c r="D9" s="105"/>
      <c r="E9" s="105"/>
      <c r="F9" s="105"/>
      <c r="G9" s="105"/>
      <c r="H9" s="105"/>
      <c r="I9" s="105"/>
    </row>
    <row r="10" spans="2:9" x14ac:dyDescent="0.25">
      <c r="B10" s="103"/>
      <c r="C10" s="104" t="s">
        <v>300</v>
      </c>
      <c r="D10" s="105"/>
      <c r="E10" s="105"/>
      <c r="F10" s="105"/>
      <c r="G10" s="105"/>
      <c r="H10" s="105"/>
      <c r="I10" s="105"/>
    </row>
    <row r="11" spans="2:9" ht="15" x14ac:dyDescent="0.25">
      <c r="B11" s="106"/>
      <c r="C11" s="100" t="s">
        <v>394</v>
      </c>
      <c r="D11" s="259">
        <v>16646093</v>
      </c>
      <c r="E11" s="306">
        <v>2632091.0099999998</v>
      </c>
      <c r="F11" s="105">
        <f>D11+E11</f>
        <v>19278184.009999998</v>
      </c>
      <c r="G11" s="307">
        <v>3201421.97</v>
      </c>
      <c r="H11" s="308">
        <v>3535909.46</v>
      </c>
      <c r="I11" s="105">
        <f>H11-D11</f>
        <v>-13110183.539999999</v>
      </c>
    </row>
    <row r="12" spans="2:9" ht="22.5" x14ac:dyDescent="0.25">
      <c r="B12" s="106"/>
      <c r="C12" s="100" t="s">
        <v>395</v>
      </c>
      <c r="D12" s="259">
        <v>45843551</v>
      </c>
      <c r="E12" s="258">
        <v>0</v>
      </c>
      <c r="F12" s="105">
        <f t="shared" ref="F12:F15" si="0">D12+E12</f>
        <v>45843551</v>
      </c>
      <c r="G12" s="307">
        <v>13465824</v>
      </c>
      <c r="H12" s="308">
        <v>0</v>
      </c>
      <c r="I12" s="105">
        <f t="shared" ref="I12:I15" si="1">H12-D12</f>
        <v>-45843551</v>
      </c>
    </row>
    <row r="13" spans="2:9" ht="22.5" x14ac:dyDescent="0.25">
      <c r="B13" s="106"/>
      <c r="C13" s="100" t="s">
        <v>396</v>
      </c>
      <c r="D13" s="259">
        <v>46966218.509999998</v>
      </c>
      <c r="E13" s="258">
        <v>0</v>
      </c>
      <c r="F13" s="105">
        <f t="shared" si="0"/>
        <v>46966218.509999998</v>
      </c>
      <c r="G13" s="307">
        <v>17411116.469999999</v>
      </c>
      <c r="H13" s="308">
        <v>13275335.59</v>
      </c>
      <c r="I13" s="105">
        <f t="shared" si="1"/>
        <v>-33690882.920000002</v>
      </c>
    </row>
    <row r="14" spans="2:9" x14ac:dyDescent="0.25">
      <c r="B14" s="99"/>
      <c r="C14" s="100" t="s">
        <v>301</v>
      </c>
      <c r="D14" s="105">
        <v>0</v>
      </c>
      <c r="E14" s="193">
        <v>0</v>
      </c>
      <c r="F14" s="105">
        <f t="shared" si="0"/>
        <v>0</v>
      </c>
      <c r="G14" s="287">
        <v>0</v>
      </c>
      <c r="H14" s="288">
        <v>0</v>
      </c>
      <c r="I14" s="105">
        <f t="shared" si="1"/>
        <v>0</v>
      </c>
    </row>
    <row r="15" spans="2:9" x14ac:dyDescent="0.25">
      <c r="B15" s="99"/>
      <c r="D15" s="108">
        <v>0</v>
      </c>
      <c r="E15" s="108">
        <v>0</v>
      </c>
      <c r="F15" s="105">
        <f t="shared" si="0"/>
        <v>0</v>
      </c>
      <c r="G15" s="108">
        <v>0</v>
      </c>
      <c r="H15" s="108">
        <v>0</v>
      </c>
      <c r="I15" s="105">
        <f t="shared" si="1"/>
        <v>0</v>
      </c>
    </row>
    <row r="16" spans="2:9" x14ac:dyDescent="0.25">
      <c r="B16" s="109"/>
      <c r="C16" s="110" t="s">
        <v>302</v>
      </c>
      <c r="D16" s="111">
        <f>SUM(D11:D15)</f>
        <v>109455862.50999999</v>
      </c>
      <c r="E16" s="111">
        <f>SUM(E11:E15)</f>
        <v>2632091.0099999998</v>
      </c>
      <c r="F16" s="111">
        <f>SUM(F11:F15)</f>
        <v>112087953.52</v>
      </c>
      <c r="G16" s="111">
        <f>SUM(G11:G15)</f>
        <v>34078362.439999998</v>
      </c>
      <c r="H16" s="112">
        <f>SUM(H11:H15)</f>
        <v>16811245.050000001</v>
      </c>
      <c r="I16" s="113"/>
    </row>
    <row r="17" spans="2:9" x14ac:dyDescent="0.25">
      <c r="B17" s="114"/>
      <c r="C17" s="115"/>
      <c r="D17" s="116"/>
      <c r="E17" s="116"/>
      <c r="F17" s="117"/>
      <c r="G17" s="118" t="s">
        <v>381</v>
      </c>
      <c r="H17" s="119"/>
      <c r="I17" s="120"/>
    </row>
    <row r="18" spans="2:9" x14ac:dyDescent="0.25">
      <c r="B18" s="369" t="s">
        <v>382</v>
      </c>
      <c r="C18" s="370"/>
      <c r="D18" s="366" t="s">
        <v>378</v>
      </c>
      <c r="E18" s="366"/>
      <c r="F18" s="366"/>
      <c r="G18" s="366"/>
      <c r="H18" s="366"/>
      <c r="I18" s="367" t="s">
        <v>289</v>
      </c>
    </row>
    <row r="19" spans="2:9" ht="22.5" x14ac:dyDescent="0.25">
      <c r="B19" s="371"/>
      <c r="C19" s="372"/>
      <c r="D19" s="86" t="s">
        <v>232</v>
      </c>
      <c r="E19" s="87" t="s">
        <v>290</v>
      </c>
      <c r="F19" s="87" t="s">
        <v>198</v>
      </c>
      <c r="G19" s="87" t="s">
        <v>199</v>
      </c>
      <c r="H19" s="88" t="s">
        <v>291</v>
      </c>
      <c r="I19" s="368"/>
    </row>
    <row r="20" spans="2:9" x14ac:dyDescent="0.25">
      <c r="B20" s="373"/>
      <c r="C20" s="374"/>
      <c r="D20" s="89" t="s">
        <v>292</v>
      </c>
      <c r="E20" s="90" t="s">
        <v>293</v>
      </c>
      <c r="F20" s="90" t="s">
        <v>379</v>
      </c>
      <c r="G20" s="90" t="s">
        <v>294</v>
      </c>
      <c r="H20" s="90" t="s">
        <v>73</v>
      </c>
      <c r="I20" s="90" t="s">
        <v>380</v>
      </c>
    </row>
    <row r="21" spans="2:9" x14ac:dyDescent="0.25">
      <c r="B21" s="121" t="s">
        <v>397</v>
      </c>
      <c r="C21" s="122"/>
      <c r="D21" s="123"/>
      <c r="E21" s="123"/>
      <c r="F21" s="123"/>
      <c r="G21" s="123"/>
      <c r="H21" s="123"/>
      <c r="I21" s="123"/>
    </row>
    <row r="22" spans="2:9" x14ac:dyDescent="0.25">
      <c r="B22" s="124"/>
      <c r="C22" s="125" t="s">
        <v>295</v>
      </c>
      <c r="D22" s="126"/>
      <c r="E22" s="126"/>
      <c r="F22" s="126"/>
      <c r="G22" s="126"/>
      <c r="H22" s="126"/>
      <c r="I22" s="126"/>
    </row>
    <row r="23" spans="2:9" x14ac:dyDescent="0.25">
      <c r="B23" s="124"/>
      <c r="C23" s="125" t="s">
        <v>296</v>
      </c>
      <c r="D23" s="126"/>
      <c r="E23" s="126"/>
      <c r="F23" s="126"/>
      <c r="G23" s="126"/>
      <c r="H23" s="126"/>
      <c r="I23" s="126"/>
    </row>
    <row r="24" spans="2:9" x14ac:dyDescent="0.25">
      <c r="B24" s="124"/>
      <c r="C24" s="125" t="s">
        <v>297</v>
      </c>
      <c r="D24" s="126"/>
      <c r="E24" s="126"/>
      <c r="F24" s="126"/>
      <c r="G24" s="126"/>
      <c r="H24" s="126"/>
      <c r="I24" s="126"/>
    </row>
    <row r="25" spans="2:9" x14ac:dyDescent="0.25">
      <c r="B25" s="124"/>
      <c r="C25" s="125" t="s">
        <v>298</v>
      </c>
      <c r="D25" s="126"/>
      <c r="E25" s="126"/>
      <c r="F25" s="126"/>
      <c r="G25" s="126"/>
      <c r="H25" s="126"/>
      <c r="I25" s="126"/>
    </row>
    <row r="26" spans="2:9" x14ac:dyDescent="0.25">
      <c r="B26" s="124"/>
      <c r="C26" s="125" t="s">
        <v>398</v>
      </c>
      <c r="D26" s="126"/>
      <c r="E26" s="126"/>
      <c r="F26" s="126"/>
      <c r="G26" s="126"/>
      <c r="H26" s="126"/>
      <c r="I26" s="126"/>
    </row>
    <row r="27" spans="2:9" x14ac:dyDescent="0.25">
      <c r="B27" s="124"/>
      <c r="C27" s="125" t="s">
        <v>399</v>
      </c>
      <c r="D27" s="126"/>
      <c r="E27" s="126"/>
      <c r="F27" s="126"/>
      <c r="G27" s="126"/>
      <c r="H27" s="126"/>
      <c r="I27" s="126"/>
    </row>
    <row r="28" spans="2:9" ht="22.5" x14ac:dyDescent="0.25">
      <c r="B28" s="124"/>
      <c r="C28" s="125" t="s">
        <v>400</v>
      </c>
      <c r="D28" s="126"/>
      <c r="E28" s="126"/>
      <c r="F28" s="126"/>
      <c r="G28" s="126"/>
      <c r="H28" s="126"/>
      <c r="I28" s="126"/>
    </row>
    <row r="29" spans="2:9" ht="22.5" x14ac:dyDescent="0.25">
      <c r="B29" s="124"/>
      <c r="C29" s="125" t="s">
        <v>396</v>
      </c>
      <c r="D29" s="126"/>
      <c r="E29" s="126"/>
      <c r="F29" s="126"/>
      <c r="G29" s="126"/>
      <c r="H29" s="126"/>
      <c r="I29" s="126"/>
    </row>
    <row r="30" spans="2:9" x14ac:dyDescent="0.25">
      <c r="B30" s="124"/>
      <c r="C30" s="125"/>
      <c r="D30" s="126"/>
      <c r="E30" s="126"/>
      <c r="F30" s="126"/>
      <c r="G30" s="126"/>
      <c r="H30" s="126"/>
      <c r="I30" s="126"/>
    </row>
    <row r="31" spans="2:9" ht="36.75" customHeight="1" x14ac:dyDescent="0.25">
      <c r="B31" s="376" t="s">
        <v>401</v>
      </c>
      <c r="C31" s="377"/>
      <c r="D31" s="127">
        <f>SUM(D32:D36)</f>
        <v>63612311.509999998</v>
      </c>
      <c r="E31" s="127">
        <f>SUM(E32:E36)</f>
        <v>2632091.0099999998</v>
      </c>
      <c r="F31" s="127">
        <f>D31+E31</f>
        <v>66244402.519999996</v>
      </c>
      <c r="G31" s="127">
        <f>SUM(G32:G36)</f>
        <v>20612538.439999998</v>
      </c>
      <c r="H31" s="127">
        <f>SUM(H32:H36)</f>
        <v>16811245.050000001</v>
      </c>
      <c r="I31" s="127">
        <f>SUM(I32:I36)</f>
        <v>-46801066.460000001</v>
      </c>
    </row>
    <row r="32" spans="2:9" x14ac:dyDescent="0.25">
      <c r="B32" s="124"/>
      <c r="C32" s="125" t="s">
        <v>296</v>
      </c>
      <c r="D32" s="126"/>
      <c r="E32" s="126"/>
      <c r="F32" s="126"/>
      <c r="G32" s="126"/>
      <c r="H32" s="126"/>
      <c r="I32" s="126"/>
    </row>
    <row r="33" spans="2:9" x14ac:dyDescent="0.25">
      <c r="B33" s="124"/>
      <c r="C33" s="125" t="s">
        <v>402</v>
      </c>
      <c r="D33" s="126"/>
      <c r="E33" s="126"/>
      <c r="F33" s="126"/>
      <c r="G33" s="126"/>
      <c r="H33" s="126"/>
      <c r="I33" s="126"/>
    </row>
    <row r="34" spans="2:9" x14ac:dyDescent="0.25">
      <c r="B34" s="124"/>
      <c r="C34" s="125" t="s">
        <v>403</v>
      </c>
      <c r="D34" s="260">
        <v>16646093</v>
      </c>
      <c r="E34" s="309">
        <v>2632091.0099999998</v>
      </c>
      <c r="F34" s="126">
        <f>D34+E34</f>
        <v>19278184.009999998</v>
      </c>
      <c r="G34" s="310">
        <v>3201421.97</v>
      </c>
      <c r="H34" s="311">
        <v>3535909.46</v>
      </c>
      <c r="I34" s="126">
        <f>H34-D34</f>
        <v>-13110183.539999999</v>
      </c>
    </row>
    <row r="35" spans="2:9" ht="22.5" x14ac:dyDescent="0.25">
      <c r="B35" s="124"/>
      <c r="C35" s="125" t="s">
        <v>396</v>
      </c>
      <c r="D35" s="260">
        <v>46966218.509999998</v>
      </c>
      <c r="E35" s="171">
        <v>0</v>
      </c>
      <c r="F35" s="126">
        <f t="shared" ref="F35:F38" si="2">D35+E35</f>
        <v>46966218.509999998</v>
      </c>
      <c r="G35" s="310">
        <v>17411116.469999999</v>
      </c>
      <c r="H35" s="311">
        <v>13275335.59</v>
      </c>
      <c r="I35" s="126">
        <f t="shared" ref="I35:I38" si="3">H35-D35</f>
        <v>-33690882.920000002</v>
      </c>
    </row>
    <row r="36" spans="2:9" x14ac:dyDescent="0.25">
      <c r="B36" s="124"/>
      <c r="C36" s="125"/>
      <c r="D36" s="128">
        <v>0</v>
      </c>
      <c r="E36" s="107">
        <v>0</v>
      </c>
      <c r="F36" s="126">
        <f t="shared" si="2"/>
        <v>0</v>
      </c>
      <c r="G36" s="193">
        <v>0</v>
      </c>
      <c r="H36" s="193">
        <v>0</v>
      </c>
      <c r="I36" s="126">
        <f t="shared" si="3"/>
        <v>0</v>
      </c>
    </row>
    <row r="37" spans="2:9" x14ac:dyDescent="0.25">
      <c r="B37" s="129" t="s">
        <v>404</v>
      </c>
      <c r="C37" s="130"/>
      <c r="D37" s="127">
        <v>0</v>
      </c>
      <c r="E37" s="127">
        <v>0</v>
      </c>
      <c r="F37" s="126">
        <f t="shared" si="2"/>
        <v>0</v>
      </c>
      <c r="G37" s="127">
        <v>0</v>
      </c>
      <c r="H37" s="127">
        <v>0</v>
      </c>
      <c r="I37" s="126">
        <f t="shared" si="3"/>
        <v>0</v>
      </c>
    </row>
    <row r="38" spans="2:9" x14ac:dyDescent="0.25">
      <c r="B38" s="131"/>
      <c r="C38" s="125" t="s">
        <v>301</v>
      </c>
      <c r="D38" s="127">
        <v>0</v>
      </c>
      <c r="E38" s="127">
        <v>0</v>
      </c>
      <c r="F38" s="126">
        <f t="shared" si="2"/>
        <v>0</v>
      </c>
      <c r="G38" s="127">
        <v>0</v>
      </c>
      <c r="H38" s="127">
        <v>0</v>
      </c>
      <c r="I38" s="126">
        <f t="shared" si="3"/>
        <v>0</v>
      </c>
    </row>
    <row r="39" spans="2:9" x14ac:dyDescent="0.25">
      <c r="B39" s="132"/>
      <c r="C39" s="133" t="s">
        <v>302</v>
      </c>
      <c r="D39" s="111">
        <f>SUM(D34:D38)</f>
        <v>63612311.509999998</v>
      </c>
      <c r="E39" s="111">
        <f>SUM(E34:E38)</f>
        <v>2632091.0099999998</v>
      </c>
      <c r="F39" s="111">
        <f>SUM(F34:F38)</f>
        <v>66244402.519999996</v>
      </c>
      <c r="G39" s="111">
        <f>SUM(G34:G38)</f>
        <v>20612538.439999998</v>
      </c>
      <c r="H39" s="111">
        <f>SUM(H34:H38)</f>
        <v>16811245.050000001</v>
      </c>
      <c r="I39" s="113"/>
    </row>
    <row r="40" spans="2:9" x14ac:dyDescent="0.25">
      <c r="B40" s="134"/>
      <c r="C40" s="115"/>
      <c r="D40" s="116"/>
      <c r="E40" s="116"/>
      <c r="F40" s="116"/>
      <c r="G40" s="118" t="s">
        <v>381</v>
      </c>
      <c r="H40" s="135"/>
      <c r="I40" s="120"/>
    </row>
    <row r="41" spans="2:9" x14ac:dyDescent="0.25">
      <c r="B41" s="136" t="s">
        <v>203</v>
      </c>
    </row>
    <row r="42" spans="2:9" ht="15" customHeight="1" x14ac:dyDescent="0.25">
      <c r="B42" s="379" t="s">
        <v>489</v>
      </c>
      <c r="C42" s="379"/>
      <c r="D42" s="379"/>
      <c r="E42" s="379"/>
      <c r="F42" s="379"/>
    </row>
    <row r="43" spans="2:9" ht="15" x14ac:dyDescent="0.25">
      <c r="B43" s="102" t="s">
        <v>490</v>
      </c>
      <c r="C43" s="137"/>
    </row>
    <row r="44" spans="2:9" ht="26.25" customHeight="1" x14ac:dyDescent="0.25">
      <c r="B44" s="379" t="s">
        <v>491</v>
      </c>
      <c r="C44" s="379"/>
      <c r="D44" s="379"/>
      <c r="E44" s="379"/>
      <c r="F44" s="379"/>
      <c r="G44" s="379"/>
      <c r="H44" s="379"/>
      <c r="I44" s="379"/>
    </row>
    <row r="45" spans="2:9" x14ac:dyDescent="0.25">
      <c r="F45" s="201"/>
    </row>
    <row r="48" spans="2:9" x14ac:dyDescent="0.2">
      <c r="C48" s="375" t="s">
        <v>384</v>
      </c>
      <c r="D48" s="375"/>
      <c r="E48" s="136"/>
      <c r="F48" s="136"/>
      <c r="G48" s="378"/>
      <c r="H48" s="378"/>
    </row>
    <row r="49" spans="3:9" x14ac:dyDescent="0.2">
      <c r="C49" s="375" t="s">
        <v>386</v>
      </c>
      <c r="D49" s="375"/>
      <c r="E49" s="136"/>
      <c r="F49" s="136"/>
      <c r="G49" s="375" t="s">
        <v>405</v>
      </c>
      <c r="H49" s="375"/>
    </row>
    <row r="50" spans="3:9" ht="11.25" customHeight="1" x14ac:dyDescent="0.2">
      <c r="C50" s="375" t="s">
        <v>389</v>
      </c>
      <c r="D50" s="375"/>
      <c r="E50" s="136"/>
      <c r="F50" s="375" t="s">
        <v>475</v>
      </c>
      <c r="G50" s="375"/>
      <c r="H50" s="375"/>
      <c r="I50" s="375"/>
    </row>
  </sheetData>
  <sheetProtection formatCells="0" formatColumns="0" formatRows="0" insertRows="0" autoFilter="0"/>
  <mergeCells count="16">
    <mergeCell ref="C50:D50"/>
    <mergeCell ref="B31:C31"/>
    <mergeCell ref="C48:D48"/>
    <mergeCell ref="G48:H48"/>
    <mergeCell ref="C49:D49"/>
    <mergeCell ref="G49:H49"/>
    <mergeCell ref="F50:I50"/>
    <mergeCell ref="B42:F42"/>
    <mergeCell ref="B44:I44"/>
    <mergeCell ref="B1:I1"/>
    <mergeCell ref="B2:C4"/>
    <mergeCell ref="D2:H2"/>
    <mergeCell ref="I2:I3"/>
    <mergeCell ref="B18:C20"/>
    <mergeCell ref="D18:H18"/>
    <mergeCell ref="I18:I19"/>
  </mergeCells>
  <printOptions horizontalCentered="1"/>
  <pageMargins left="0.70866141732283472" right="0.70866141732283472" top="0.74803149606299213" bottom="0.74803149606299213" header="0.31496062992125984" footer="0.31496062992125984"/>
  <pageSetup scale="72"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44"/>
  <sheetViews>
    <sheetView showGridLines="0" zoomScaleNormal="100" zoomScaleSheetLayoutView="90" workbookViewId="0">
      <selection activeCell="B2" sqref="B2:C4"/>
    </sheetView>
  </sheetViews>
  <sheetFormatPr baseColWidth="10" defaultColWidth="11.42578125" defaultRowHeight="11.25" x14ac:dyDescent="0.2"/>
  <cols>
    <col min="1" max="2" width="1.7109375" style="94" customWidth="1"/>
    <col min="3" max="3" width="62.42578125" style="94" customWidth="1"/>
    <col min="4" max="4" width="15.7109375" style="94" customWidth="1"/>
    <col min="5" max="5" width="18.7109375" style="94" customWidth="1"/>
    <col min="6" max="6" width="15.7109375" style="94" customWidth="1"/>
    <col min="7" max="9" width="15.7109375" style="95" customWidth="1"/>
    <col min="10" max="16384" width="11.42578125" style="94"/>
  </cols>
  <sheetData>
    <row r="1" spans="1:10" ht="43.5" customHeight="1" x14ac:dyDescent="0.2">
      <c r="A1" s="225"/>
      <c r="B1" s="400" t="s">
        <v>507</v>
      </c>
      <c r="C1" s="400"/>
      <c r="D1" s="400"/>
      <c r="E1" s="400"/>
      <c r="F1" s="400"/>
      <c r="G1" s="400"/>
      <c r="H1" s="400"/>
      <c r="I1" s="401"/>
    </row>
    <row r="2" spans="1:10" x14ac:dyDescent="0.2">
      <c r="A2" s="225"/>
      <c r="B2" s="437" t="s">
        <v>204</v>
      </c>
      <c r="C2" s="394"/>
      <c r="D2" s="400" t="s">
        <v>194</v>
      </c>
      <c r="E2" s="400"/>
      <c r="F2" s="400"/>
      <c r="G2" s="400"/>
      <c r="H2" s="400"/>
      <c r="I2" s="402" t="s">
        <v>195</v>
      </c>
    </row>
    <row r="3" spans="1:10" ht="22.5" x14ac:dyDescent="0.2">
      <c r="A3" s="225"/>
      <c r="B3" s="438"/>
      <c r="C3" s="396"/>
      <c r="D3" s="222" t="s">
        <v>196</v>
      </c>
      <c r="E3" s="218" t="s">
        <v>197</v>
      </c>
      <c r="F3" s="218" t="s">
        <v>198</v>
      </c>
      <c r="G3" s="218" t="s">
        <v>199</v>
      </c>
      <c r="H3" s="223" t="s">
        <v>200</v>
      </c>
      <c r="I3" s="403"/>
    </row>
    <row r="4" spans="1:10" x14ac:dyDescent="0.2">
      <c r="A4" s="225"/>
      <c r="B4" s="439"/>
      <c r="C4" s="398"/>
      <c r="D4" s="217">
        <v>1</v>
      </c>
      <c r="E4" s="217">
        <v>2</v>
      </c>
      <c r="F4" s="217" t="s">
        <v>201</v>
      </c>
      <c r="G4" s="217">
        <v>4</v>
      </c>
      <c r="H4" s="217">
        <v>5</v>
      </c>
      <c r="I4" s="217" t="s">
        <v>305</v>
      </c>
    </row>
    <row r="5" spans="1:10" ht="15" x14ac:dyDescent="0.25">
      <c r="A5" s="224"/>
      <c r="B5" s="312" t="s">
        <v>205</v>
      </c>
      <c r="C5" s="214"/>
      <c r="D5" s="220"/>
      <c r="E5" s="220"/>
      <c r="F5" s="220"/>
      <c r="G5" s="220"/>
      <c r="H5" s="220"/>
      <c r="I5" s="220"/>
    </row>
    <row r="6" spans="1:10" x14ac:dyDescent="0.2">
      <c r="A6" s="226">
        <v>0</v>
      </c>
      <c r="B6" s="313" t="s">
        <v>206</v>
      </c>
      <c r="C6" s="221"/>
      <c r="D6" s="227">
        <f>D7</f>
        <v>925979.26</v>
      </c>
      <c r="E6" s="276">
        <f t="shared" ref="E6:I6" si="0">E7</f>
        <v>25841.1</v>
      </c>
      <c r="F6" s="276">
        <f t="shared" si="0"/>
        <v>951820.36</v>
      </c>
      <c r="G6" s="276">
        <f t="shared" si="0"/>
        <v>240490.44</v>
      </c>
      <c r="H6" s="276">
        <f t="shared" si="0"/>
        <v>240490.44</v>
      </c>
      <c r="I6" s="279">
        <f t="shared" si="0"/>
        <v>711329.91999999993</v>
      </c>
    </row>
    <row r="7" spans="1:10" ht="12.75" x14ac:dyDescent="0.2">
      <c r="A7" s="226" t="s">
        <v>426</v>
      </c>
      <c r="B7" s="219"/>
      <c r="C7" s="216" t="s">
        <v>207</v>
      </c>
      <c r="D7" s="273">
        <v>925979.26</v>
      </c>
      <c r="E7" s="293">
        <v>25841.1</v>
      </c>
      <c r="F7" s="228">
        <f>D7+E7</f>
        <v>951820.36</v>
      </c>
      <c r="G7" s="296">
        <v>240490.44</v>
      </c>
      <c r="H7" s="301">
        <v>240490.44</v>
      </c>
      <c r="I7" s="228">
        <f>F7-G7</f>
        <v>711329.91999999993</v>
      </c>
      <c r="J7" s="48"/>
    </row>
    <row r="8" spans="1:10" x14ac:dyDescent="0.2">
      <c r="A8" s="226" t="s">
        <v>427</v>
      </c>
      <c r="B8" s="219"/>
      <c r="C8" s="216" t="s">
        <v>208</v>
      </c>
      <c r="D8" s="228">
        <v>0</v>
      </c>
      <c r="E8" s="228">
        <v>0</v>
      </c>
      <c r="F8" s="228">
        <v>0</v>
      </c>
      <c r="G8" s="228">
        <v>0</v>
      </c>
      <c r="H8" s="228">
        <v>0</v>
      </c>
      <c r="I8" s="228">
        <v>0</v>
      </c>
      <c r="J8" s="96"/>
    </row>
    <row r="9" spans="1:10" x14ac:dyDescent="0.2">
      <c r="A9" s="226">
        <v>0</v>
      </c>
      <c r="B9" s="313" t="s">
        <v>209</v>
      </c>
      <c r="C9" s="221"/>
      <c r="D9" s="227">
        <f>SUM(D10:D17)</f>
        <v>100796907.47</v>
      </c>
      <c r="E9" s="276">
        <f>SUM(E10:E17)</f>
        <v>911429.43</v>
      </c>
      <c r="F9" s="276">
        <f t="shared" ref="F9:I9" si="1">SUM(F10:F17)</f>
        <v>101708336.90000001</v>
      </c>
      <c r="G9" s="276">
        <f t="shared" si="1"/>
        <v>11662158.23</v>
      </c>
      <c r="H9" s="276">
        <f t="shared" si="1"/>
        <v>11876205.880000001</v>
      </c>
      <c r="I9" s="279">
        <f t="shared" si="1"/>
        <v>90046178.670000002</v>
      </c>
      <c r="J9" s="96"/>
    </row>
    <row r="10" spans="1:10" x14ac:dyDescent="0.2">
      <c r="A10" s="226" t="s">
        <v>428</v>
      </c>
      <c r="B10" s="219"/>
      <c r="C10" s="216" t="s">
        <v>210</v>
      </c>
      <c r="D10" s="274">
        <v>68123513.379999995</v>
      </c>
      <c r="E10" s="294">
        <v>515994.9</v>
      </c>
      <c r="F10" s="228">
        <f>D10+E10</f>
        <v>68639508.280000001</v>
      </c>
      <c r="G10" s="297">
        <v>7622879.8799999999</v>
      </c>
      <c r="H10" s="300">
        <v>7723892.7000000002</v>
      </c>
      <c r="I10" s="228">
        <f>F10-G10</f>
        <v>61016628.399999999</v>
      </c>
    </row>
    <row r="11" spans="1:10" x14ac:dyDescent="0.2">
      <c r="A11" s="226" t="s">
        <v>242</v>
      </c>
      <c r="B11" s="219"/>
      <c r="C11" s="216" t="s">
        <v>211</v>
      </c>
      <c r="D11" s="274">
        <v>0</v>
      </c>
      <c r="E11" s="294">
        <v>0</v>
      </c>
      <c r="F11" s="277">
        <f t="shared" ref="F11:F12" si="2">D11+E11</f>
        <v>0</v>
      </c>
      <c r="G11" s="297">
        <v>0</v>
      </c>
      <c r="H11" s="300">
        <v>0</v>
      </c>
      <c r="I11" s="280">
        <f t="shared" ref="I11:I14" si="3">F11-G11</f>
        <v>0</v>
      </c>
    </row>
    <row r="12" spans="1:10" x14ac:dyDescent="0.2">
      <c r="A12" s="226" t="s">
        <v>429</v>
      </c>
      <c r="B12" s="219"/>
      <c r="C12" s="216" t="s">
        <v>212</v>
      </c>
      <c r="D12" s="274">
        <v>32673394.09</v>
      </c>
      <c r="E12" s="294">
        <v>395434.53</v>
      </c>
      <c r="F12" s="277">
        <f t="shared" si="2"/>
        <v>33068828.620000001</v>
      </c>
      <c r="G12" s="297">
        <v>4039278.35</v>
      </c>
      <c r="H12" s="300">
        <v>4152313.18</v>
      </c>
      <c r="I12" s="280">
        <f t="shared" si="3"/>
        <v>29029550.27</v>
      </c>
    </row>
    <row r="13" spans="1:10" x14ac:dyDescent="0.2">
      <c r="A13" s="226" t="s">
        <v>430</v>
      </c>
      <c r="B13" s="219"/>
      <c r="C13" s="216" t="s">
        <v>213</v>
      </c>
      <c r="D13" s="228">
        <v>0</v>
      </c>
      <c r="E13" s="228">
        <v>0</v>
      </c>
      <c r="F13" s="228">
        <v>0</v>
      </c>
      <c r="G13" s="228">
        <v>0</v>
      </c>
      <c r="H13" s="228">
        <v>0</v>
      </c>
      <c r="I13" s="280">
        <f t="shared" si="3"/>
        <v>0</v>
      </c>
    </row>
    <row r="14" spans="1:10" x14ac:dyDescent="0.2">
      <c r="A14" s="226" t="s">
        <v>431</v>
      </c>
      <c r="B14" s="219"/>
      <c r="C14" s="216" t="s">
        <v>214</v>
      </c>
      <c r="D14" s="228">
        <v>0</v>
      </c>
      <c r="E14" s="228">
        <v>0</v>
      </c>
      <c r="F14" s="228">
        <v>0</v>
      </c>
      <c r="G14" s="228">
        <v>0</v>
      </c>
      <c r="H14" s="228">
        <v>0</v>
      </c>
      <c r="I14" s="280">
        <f t="shared" si="3"/>
        <v>0</v>
      </c>
    </row>
    <row r="15" spans="1:10" x14ac:dyDescent="0.2">
      <c r="A15" s="226" t="s">
        <v>241</v>
      </c>
      <c r="B15" s="219"/>
      <c r="C15" s="216" t="s">
        <v>215</v>
      </c>
      <c r="D15" s="228">
        <v>0</v>
      </c>
      <c r="E15" s="228">
        <v>0</v>
      </c>
      <c r="F15" s="228">
        <v>0</v>
      </c>
      <c r="G15" s="228">
        <v>0</v>
      </c>
      <c r="H15" s="228">
        <v>0</v>
      </c>
      <c r="I15" s="228">
        <v>0</v>
      </c>
    </row>
    <row r="16" spans="1:10" x14ac:dyDescent="0.2">
      <c r="A16" s="226" t="s">
        <v>432</v>
      </c>
      <c r="B16" s="219"/>
      <c r="C16" s="216" t="s">
        <v>216</v>
      </c>
      <c r="D16" s="228">
        <v>0</v>
      </c>
      <c r="E16" s="228">
        <v>0</v>
      </c>
      <c r="F16" s="228">
        <v>0</v>
      </c>
      <c r="G16" s="228">
        <v>0</v>
      </c>
      <c r="H16" s="228">
        <v>0</v>
      </c>
      <c r="I16" s="228">
        <v>0</v>
      </c>
    </row>
    <row r="17" spans="1:9" x14ac:dyDescent="0.2">
      <c r="A17" s="226" t="s">
        <v>433</v>
      </c>
      <c r="B17" s="219"/>
      <c r="C17" s="216" t="s">
        <v>217</v>
      </c>
      <c r="D17" s="228">
        <v>0</v>
      </c>
      <c r="E17" s="228">
        <v>0</v>
      </c>
      <c r="F17" s="228">
        <v>0</v>
      </c>
      <c r="G17" s="228">
        <v>0</v>
      </c>
      <c r="H17" s="228">
        <v>0</v>
      </c>
      <c r="I17" s="228">
        <v>0</v>
      </c>
    </row>
    <row r="18" spans="1:9" x14ac:dyDescent="0.2">
      <c r="A18" s="226">
        <v>0</v>
      </c>
      <c r="B18" s="313" t="s">
        <v>218</v>
      </c>
      <c r="C18" s="221"/>
      <c r="D18" s="227">
        <f>D19</f>
        <v>7732975.7800000003</v>
      </c>
      <c r="E18" s="276">
        <f t="shared" ref="E18:I18" si="4">E19</f>
        <v>-47108.49</v>
      </c>
      <c r="F18" s="276">
        <f t="shared" si="4"/>
        <v>7685867.29</v>
      </c>
      <c r="G18" s="276">
        <f t="shared" si="4"/>
        <v>778131.16</v>
      </c>
      <c r="H18" s="276">
        <f t="shared" si="4"/>
        <v>782244.18</v>
      </c>
      <c r="I18" s="279">
        <f t="shared" si="4"/>
        <v>6907736.1299999999</v>
      </c>
    </row>
    <row r="19" spans="1:9" x14ac:dyDescent="0.2">
      <c r="A19" s="226" t="s">
        <v>434</v>
      </c>
      <c r="B19" s="219"/>
      <c r="C19" s="216" t="s">
        <v>219</v>
      </c>
      <c r="D19" s="275">
        <v>7732975.7800000003</v>
      </c>
      <c r="E19" s="295">
        <v>-47108.49</v>
      </c>
      <c r="F19" s="228">
        <f>D19+E19</f>
        <v>7685867.29</v>
      </c>
      <c r="G19" s="298">
        <v>778131.16</v>
      </c>
      <c r="H19" s="299">
        <v>782244.18</v>
      </c>
      <c r="I19" s="228">
        <f>F19-G19</f>
        <v>6907736.1299999999</v>
      </c>
    </row>
    <row r="20" spans="1:9" x14ac:dyDescent="0.2">
      <c r="A20" s="226" t="s">
        <v>435</v>
      </c>
      <c r="B20" s="219"/>
      <c r="C20" s="216" t="s">
        <v>220</v>
      </c>
      <c r="D20" s="228">
        <v>0</v>
      </c>
      <c r="E20" s="228">
        <v>0</v>
      </c>
      <c r="F20" s="228">
        <v>0</v>
      </c>
      <c r="G20" s="228">
        <v>0</v>
      </c>
      <c r="H20" s="228">
        <v>0</v>
      </c>
      <c r="I20" s="228">
        <v>0</v>
      </c>
    </row>
    <row r="21" spans="1:9" x14ac:dyDescent="0.2">
      <c r="A21" s="226" t="s">
        <v>436</v>
      </c>
      <c r="B21" s="219"/>
      <c r="C21" s="216" t="s">
        <v>221</v>
      </c>
      <c r="D21" s="228">
        <v>0</v>
      </c>
      <c r="E21" s="228">
        <v>0</v>
      </c>
      <c r="F21" s="228">
        <v>0</v>
      </c>
      <c r="G21" s="228">
        <v>0</v>
      </c>
      <c r="H21" s="228">
        <v>0</v>
      </c>
      <c r="I21" s="228">
        <v>0</v>
      </c>
    </row>
    <row r="22" spans="1:9" x14ac:dyDescent="0.2">
      <c r="A22" s="226">
        <v>0</v>
      </c>
      <c r="B22" s="313" t="s">
        <v>222</v>
      </c>
      <c r="C22" s="221"/>
      <c r="D22" s="227">
        <v>0</v>
      </c>
      <c r="E22" s="227">
        <v>0</v>
      </c>
      <c r="F22" s="227">
        <v>0</v>
      </c>
      <c r="G22" s="227">
        <v>0</v>
      </c>
      <c r="H22" s="227">
        <v>0</v>
      </c>
      <c r="I22" s="227">
        <v>0</v>
      </c>
    </row>
    <row r="23" spans="1:9" x14ac:dyDescent="0.2">
      <c r="A23" s="226" t="s">
        <v>437</v>
      </c>
      <c r="B23" s="219"/>
      <c r="C23" s="216" t="s">
        <v>223</v>
      </c>
      <c r="D23" s="228">
        <v>0</v>
      </c>
      <c r="E23" s="228">
        <v>0</v>
      </c>
      <c r="F23" s="228">
        <v>0</v>
      </c>
      <c r="G23" s="228">
        <v>0</v>
      </c>
      <c r="H23" s="228">
        <v>0</v>
      </c>
      <c r="I23" s="228">
        <v>0</v>
      </c>
    </row>
    <row r="24" spans="1:9" x14ac:dyDescent="0.2">
      <c r="A24" s="226" t="s">
        <v>438</v>
      </c>
      <c r="B24" s="219"/>
      <c r="C24" s="216" t="s">
        <v>224</v>
      </c>
      <c r="D24" s="228">
        <v>0</v>
      </c>
      <c r="E24" s="228">
        <v>0</v>
      </c>
      <c r="F24" s="228">
        <v>0</v>
      </c>
      <c r="G24" s="228">
        <v>0</v>
      </c>
      <c r="H24" s="228">
        <v>0</v>
      </c>
      <c r="I24" s="228">
        <v>0</v>
      </c>
    </row>
    <row r="25" spans="1:9" x14ac:dyDescent="0.2">
      <c r="A25" s="226">
        <v>0</v>
      </c>
      <c r="B25" s="313" t="s">
        <v>225</v>
      </c>
      <c r="C25" s="221"/>
      <c r="D25" s="227">
        <v>0</v>
      </c>
      <c r="E25" s="227">
        <v>0</v>
      </c>
      <c r="F25" s="227">
        <v>0</v>
      </c>
      <c r="G25" s="227">
        <v>0</v>
      </c>
      <c r="H25" s="227">
        <v>0</v>
      </c>
      <c r="I25" s="227">
        <v>0</v>
      </c>
    </row>
    <row r="26" spans="1:9" x14ac:dyDescent="0.2">
      <c r="A26" s="226" t="s">
        <v>439</v>
      </c>
      <c r="B26" s="219"/>
      <c r="C26" s="216" t="s">
        <v>226</v>
      </c>
      <c r="D26" s="228">
        <v>0</v>
      </c>
      <c r="E26" s="228">
        <v>0</v>
      </c>
      <c r="F26" s="228">
        <v>0</v>
      </c>
      <c r="G26" s="228">
        <v>0</v>
      </c>
      <c r="H26" s="228">
        <v>0</v>
      </c>
      <c r="I26" s="228">
        <v>0</v>
      </c>
    </row>
    <row r="27" spans="1:9" x14ac:dyDescent="0.2">
      <c r="A27" s="226" t="s">
        <v>440</v>
      </c>
      <c r="B27" s="219"/>
      <c r="C27" s="216" t="s">
        <v>227</v>
      </c>
      <c r="D27" s="228">
        <v>0</v>
      </c>
      <c r="E27" s="228">
        <v>0</v>
      </c>
      <c r="F27" s="228">
        <v>0</v>
      </c>
      <c r="G27" s="228">
        <v>0</v>
      </c>
      <c r="H27" s="228">
        <v>0</v>
      </c>
      <c r="I27" s="228">
        <v>0</v>
      </c>
    </row>
    <row r="28" spans="1:9" x14ac:dyDescent="0.2">
      <c r="A28" s="226" t="s">
        <v>441</v>
      </c>
      <c r="B28" s="219"/>
      <c r="C28" s="216" t="s">
        <v>228</v>
      </c>
      <c r="D28" s="228">
        <v>0</v>
      </c>
      <c r="E28" s="228">
        <v>0</v>
      </c>
      <c r="F28" s="228">
        <v>0</v>
      </c>
      <c r="G28" s="228">
        <v>0</v>
      </c>
      <c r="H28" s="228">
        <v>0</v>
      </c>
      <c r="I28" s="228">
        <v>0</v>
      </c>
    </row>
    <row r="29" spans="1:9" x14ac:dyDescent="0.2">
      <c r="A29" s="226" t="s">
        <v>442</v>
      </c>
      <c r="B29" s="219"/>
      <c r="C29" s="216" t="s">
        <v>229</v>
      </c>
      <c r="D29" s="228">
        <v>0</v>
      </c>
      <c r="E29" s="228">
        <v>0</v>
      </c>
      <c r="F29" s="228">
        <v>0</v>
      </c>
      <c r="G29" s="228">
        <v>0</v>
      </c>
      <c r="H29" s="228">
        <v>0</v>
      </c>
      <c r="I29" s="228">
        <v>0</v>
      </c>
    </row>
    <row r="30" spans="1:9" x14ac:dyDescent="0.2">
      <c r="A30" s="226">
        <v>0</v>
      </c>
      <c r="B30" s="313" t="s">
        <v>443</v>
      </c>
      <c r="C30" s="221"/>
      <c r="D30" s="227">
        <v>0</v>
      </c>
      <c r="E30" s="227">
        <v>0</v>
      </c>
      <c r="F30" s="227">
        <v>0</v>
      </c>
      <c r="G30" s="227">
        <v>0</v>
      </c>
      <c r="H30" s="227">
        <v>0</v>
      </c>
      <c r="I30" s="227">
        <v>0</v>
      </c>
    </row>
    <row r="31" spans="1:9" x14ac:dyDescent="0.2">
      <c r="A31" s="226" t="s">
        <v>444</v>
      </c>
      <c r="B31" s="219"/>
      <c r="C31" s="216" t="s">
        <v>230</v>
      </c>
      <c r="D31" s="228">
        <v>0</v>
      </c>
      <c r="E31" s="228">
        <v>0</v>
      </c>
      <c r="F31" s="228">
        <v>0</v>
      </c>
      <c r="G31" s="228">
        <v>0</v>
      </c>
      <c r="H31" s="228">
        <v>0</v>
      </c>
      <c r="I31" s="228">
        <v>0</v>
      </c>
    </row>
    <row r="32" spans="1:9" x14ac:dyDescent="0.2">
      <c r="A32" s="226" t="s">
        <v>445</v>
      </c>
      <c r="B32" s="216" t="s">
        <v>446</v>
      </c>
      <c r="C32" s="216"/>
      <c r="D32" s="227">
        <v>0</v>
      </c>
      <c r="E32" s="227">
        <v>0</v>
      </c>
      <c r="F32" s="227">
        <v>0</v>
      </c>
      <c r="G32" s="227">
        <v>0</v>
      </c>
      <c r="H32" s="227">
        <v>0</v>
      </c>
      <c r="I32" s="227">
        <v>0</v>
      </c>
    </row>
    <row r="33" spans="1:9" x14ac:dyDescent="0.2">
      <c r="A33" s="226" t="s">
        <v>447</v>
      </c>
      <c r="B33" s="221" t="s">
        <v>448</v>
      </c>
      <c r="C33" s="216"/>
      <c r="D33" s="227">
        <v>0</v>
      </c>
      <c r="E33" s="227">
        <v>0</v>
      </c>
      <c r="F33" s="227">
        <v>0</v>
      </c>
      <c r="G33" s="227">
        <v>0</v>
      </c>
      <c r="H33" s="227">
        <v>0</v>
      </c>
      <c r="I33" s="227">
        <v>0</v>
      </c>
    </row>
    <row r="34" spans="1:9" x14ac:dyDescent="0.2">
      <c r="A34" s="226" t="s">
        <v>449</v>
      </c>
      <c r="B34" s="216" t="s">
        <v>278</v>
      </c>
      <c r="C34" s="216"/>
      <c r="D34" s="227">
        <v>0</v>
      </c>
      <c r="E34" s="227">
        <v>0</v>
      </c>
      <c r="F34" s="227">
        <v>0</v>
      </c>
      <c r="G34" s="227">
        <v>0</v>
      </c>
      <c r="H34" s="227">
        <v>0</v>
      </c>
      <c r="I34" s="227">
        <v>0</v>
      </c>
    </row>
    <row r="35" spans="1:9" ht="15" x14ac:dyDescent="0.25">
      <c r="A35" s="214"/>
      <c r="B35" s="440" t="s">
        <v>202</v>
      </c>
      <c r="C35" s="441"/>
      <c r="D35" s="229">
        <f>D6+D9+D18</f>
        <v>109455862.51000001</v>
      </c>
      <c r="E35" s="278">
        <f t="shared" ref="E35:I35" si="5">E6+E9+E18</f>
        <v>890162.04</v>
      </c>
      <c r="F35" s="278">
        <f t="shared" si="5"/>
        <v>110346024.55000001</v>
      </c>
      <c r="G35" s="278">
        <f t="shared" si="5"/>
        <v>12680779.83</v>
      </c>
      <c r="H35" s="278">
        <f t="shared" si="5"/>
        <v>12898940.5</v>
      </c>
      <c r="I35" s="281">
        <f t="shared" si="5"/>
        <v>97665244.719999999</v>
      </c>
    </row>
    <row r="36" spans="1:9" ht="15" x14ac:dyDescent="0.25">
      <c r="A36" s="214"/>
      <c r="B36" s="215" t="s">
        <v>450</v>
      </c>
      <c r="C36" s="214"/>
      <c r="D36" s="214"/>
      <c r="E36" s="214"/>
      <c r="F36" s="214"/>
      <c r="G36" s="214"/>
      <c r="H36" s="214"/>
      <c r="I36" s="214"/>
    </row>
    <row r="42" spans="1:9" ht="12.75" x14ac:dyDescent="0.2">
      <c r="C42" s="413" t="s">
        <v>451</v>
      </c>
      <c r="D42" s="413"/>
      <c r="E42" s="47"/>
      <c r="F42" s="436" t="s">
        <v>387</v>
      </c>
      <c r="G42" s="436"/>
      <c r="H42" s="436"/>
    </row>
    <row r="43" spans="1:9" ht="12.75" x14ac:dyDescent="0.2">
      <c r="C43" s="375" t="s">
        <v>386</v>
      </c>
      <c r="D43" s="375"/>
      <c r="E43" s="44"/>
      <c r="F43" s="414" t="s">
        <v>405</v>
      </c>
      <c r="G43" s="414"/>
      <c r="H43" s="414"/>
    </row>
    <row r="44" spans="1:9" ht="15" customHeight="1" x14ac:dyDescent="0.2">
      <c r="C44" s="430" t="s">
        <v>389</v>
      </c>
      <c r="D44" s="430"/>
      <c r="E44" s="375" t="s">
        <v>475</v>
      </c>
      <c r="F44" s="375"/>
      <c r="G44" s="375"/>
      <c r="H44" s="375"/>
      <c r="I44" s="375"/>
    </row>
  </sheetData>
  <sheetProtection formatCells="0" formatColumns="0" formatRows="0" autoFilter="0"/>
  <protectedRanges>
    <protectedRange sqref="E44 B2:D65487 E45:F65487 G36:I65487 E36:F43 E2:I35" name="Rango1"/>
    <protectedRange sqref="B1:I1" name="Rango1_1_2"/>
  </protectedRanges>
  <mergeCells count="11">
    <mergeCell ref="I2:I3"/>
    <mergeCell ref="B1:I1"/>
    <mergeCell ref="B2:C4"/>
    <mergeCell ref="C43:D43"/>
    <mergeCell ref="C44:D44"/>
    <mergeCell ref="C42:D42"/>
    <mergeCell ref="E44:I44"/>
    <mergeCell ref="F43:H43"/>
    <mergeCell ref="F42:H42"/>
    <mergeCell ref="B35:C35"/>
    <mergeCell ref="D2:H2"/>
  </mergeCells>
  <pageMargins left="0.70866141732283472" right="0.70866141732283472" top="0.74803149606299213" bottom="0.74803149606299213" header="0.31496062992125984" footer="0.31496062992125984"/>
  <pageSetup scale="74"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B07A9-A667-4111-B5B1-921B2D648E83}">
  <sheetPr>
    <pageSetUpPr fitToPage="1"/>
  </sheetPr>
  <dimension ref="B1:M40"/>
  <sheetViews>
    <sheetView topLeftCell="A4" workbookViewId="0">
      <selection activeCell="J64" sqref="J64"/>
    </sheetView>
  </sheetViews>
  <sheetFormatPr baseColWidth="10" defaultColWidth="11.42578125" defaultRowHeight="12.75" x14ac:dyDescent="0.2"/>
  <cols>
    <col min="1" max="1" width="1.85546875" style="348" customWidth="1"/>
    <col min="2" max="2" width="9" style="348" customWidth="1"/>
    <col min="3" max="3" width="4.5703125" style="348" customWidth="1"/>
    <col min="4" max="4" width="44" style="348" bestFit="1" customWidth="1"/>
    <col min="5" max="5" width="10.140625" style="356" customWidth="1"/>
    <col min="6" max="6" width="42.85546875" style="348" customWidth="1"/>
    <col min="7" max="9" width="11.7109375" style="348" bestFit="1" customWidth="1"/>
    <col min="10" max="11" width="11.5703125" style="348" bestFit="1" customWidth="1"/>
    <col min="12" max="12" width="9.85546875" style="348" customWidth="1"/>
    <col min="13" max="13" width="9.7109375" style="348" customWidth="1"/>
    <col min="14" max="256" width="11.42578125" style="348"/>
    <col min="257" max="257" width="1.85546875" style="348" customWidth="1"/>
    <col min="258" max="258" width="9" style="348" customWidth="1"/>
    <col min="259" max="259" width="4.5703125" style="348" customWidth="1"/>
    <col min="260" max="260" width="44" style="348" bestFit="1" customWidth="1"/>
    <col min="261" max="261" width="10.140625" style="348" customWidth="1"/>
    <col min="262" max="262" width="42.85546875" style="348" customWidth="1"/>
    <col min="263" max="265" width="11.7109375" style="348" bestFit="1" customWidth="1"/>
    <col min="266" max="267" width="11.5703125" style="348" bestFit="1" customWidth="1"/>
    <col min="268" max="268" width="9.85546875" style="348" customWidth="1"/>
    <col min="269" max="269" width="9.7109375" style="348" customWidth="1"/>
    <col min="270" max="512" width="11.42578125" style="348"/>
    <col min="513" max="513" width="1.85546875" style="348" customWidth="1"/>
    <col min="514" max="514" width="9" style="348" customWidth="1"/>
    <col min="515" max="515" width="4.5703125" style="348" customWidth="1"/>
    <col min="516" max="516" width="44" style="348" bestFit="1" customWidth="1"/>
    <col min="517" max="517" width="10.140625" style="348" customWidth="1"/>
    <col min="518" max="518" width="42.85546875" style="348" customWidth="1"/>
    <col min="519" max="521" width="11.7109375" style="348" bestFit="1" customWidth="1"/>
    <col min="522" max="523" width="11.5703125" style="348" bestFit="1" customWidth="1"/>
    <col min="524" max="524" width="9.85546875" style="348" customWidth="1"/>
    <col min="525" max="525" width="9.7109375" style="348" customWidth="1"/>
    <col min="526" max="768" width="11.42578125" style="348"/>
    <col min="769" max="769" width="1.85546875" style="348" customWidth="1"/>
    <col min="770" max="770" width="9" style="348" customWidth="1"/>
    <col min="771" max="771" width="4.5703125" style="348" customWidth="1"/>
    <col min="772" max="772" width="44" style="348" bestFit="1" customWidth="1"/>
    <col min="773" max="773" width="10.140625" style="348" customWidth="1"/>
    <col min="774" max="774" width="42.85546875" style="348" customWidth="1"/>
    <col min="775" max="777" width="11.7109375" style="348" bestFit="1" customWidth="1"/>
    <col min="778" max="779" width="11.5703125" style="348" bestFit="1" customWidth="1"/>
    <col min="780" max="780" width="9.85546875" style="348" customWidth="1"/>
    <col min="781" max="781" width="9.7109375" style="348" customWidth="1"/>
    <col min="782" max="1024" width="11.42578125" style="348"/>
    <col min="1025" max="1025" width="1.85546875" style="348" customWidth="1"/>
    <col min="1026" max="1026" width="9" style="348" customWidth="1"/>
    <col min="1027" max="1027" width="4.5703125" style="348" customWidth="1"/>
    <col min="1028" max="1028" width="44" style="348" bestFit="1" customWidth="1"/>
    <col min="1029" max="1029" width="10.140625" style="348" customWidth="1"/>
    <col min="1030" max="1030" width="42.85546875" style="348" customWidth="1"/>
    <col min="1031" max="1033" width="11.7109375" style="348" bestFit="1" customWidth="1"/>
    <col min="1034" max="1035" width="11.5703125" style="348" bestFit="1" customWidth="1"/>
    <col min="1036" max="1036" width="9.85546875" style="348" customWidth="1"/>
    <col min="1037" max="1037" width="9.7109375" style="348" customWidth="1"/>
    <col min="1038" max="1280" width="11.42578125" style="348"/>
    <col min="1281" max="1281" width="1.85546875" style="348" customWidth="1"/>
    <col min="1282" max="1282" width="9" style="348" customWidth="1"/>
    <col min="1283" max="1283" width="4.5703125" style="348" customWidth="1"/>
    <col min="1284" max="1284" width="44" style="348" bestFit="1" customWidth="1"/>
    <col min="1285" max="1285" width="10.140625" style="348" customWidth="1"/>
    <col min="1286" max="1286" width="42.85546875" style="348" customWidth="1"/>
    <col min="1287" max="1289" width="11.7109375" style="348" bestFit="1" customWidth="1"/>
    <col min="1290" max="1291" width="11.5703125" style="348" bestFit="1" customWidth="1"/>
    <col min="1292" max="1292" width="9.85546875" style="348" customWidth="1"/>
    <col min="1293" max="1293" width="9.7109375" style="348" customWidth="1"/>
    <col min="1294" max="1536" width="11.42578125" style="348"/>
    <col min="1537" max="1537" width="1.85546875" style="348" customWidth="1"/>
    <col min="1538" max="1538" width="9" style="348" customWidth="1"/>
    <col min="1539" max="1539" width="4.5703125" style="348" customWidth="1"/>
    <col min="1540" max="1540" width="44" style="348" bestFit="1" customWidth="1"/>
    <col min="1541" max="1541" width="10.140625" style="348" customWidth="1"/>
    <col min="1542" max="1542" width="42.85546875" style="348" customWidth="1"/>
    <col min="1543" max="1545" width="11.7109375" style="348" bestFit="1" customWidth="1"/>
    <col min="1546" max="1547" width="11.5703125" style="348" bestFit="1" customWidth="1"/>
    <col min="1548" max="1548" width="9.85546875" style="348" customWidth="1"/>
    <col min="1549" max="1549" width="9.7109375" style="348" customWidth="1"/>
    <col min="1550" max="1792" width="11.42578125" style="348"/>
    <col min="1793" max="1793" width="1.85546875" style="348" customWidth="1"/>
    <col min="1794" max="1794" width="9" style="348" customWidth="1"/>
    <col min="1795" max="1795" width="4.5703125" style="348" customWidth="1"/>
    <col min="1796" max="1796" width="44" style="348" bestFit="1" customWidth="1"/>
    <col min="1797" max="1797" width="10.140625" style="348" customWidth="1"/>
    <col min="1798" max="1798" width="42.85546875" style="348" customWidth="1"/>
    <col min="1799" max="1801" width="11.7109375" style="348" bestFit="1" customWidth="1"/>
    <col min="1802" max="1803" width="11.5703125" style="348" bestFit="1" customWidth="1"/>
    <col min="1804" max="1804" width="9.85546875" style="348" customWidth="1"/>
    <col min="1805" max="1805" width="9.7109375" style="348" customWidth="1"/>
    <col min="1806" max="2048" width="11.42578125" style="348"/>
    <col min="2049" max="2049" width="1.85546875" style="348" customWidth="1"/>
    <col min="2050" max="2050" width="9" style="348" customWidth="1"/>
    <col min="2051" max="2051" width="4.5703125" style="348" customWidth="1"/>
    <col min="2052" max="2052" width="44" style="348" bestFit="1" customWidth="1"/>
    <col min="2053" max="2053" width="10.140625" style="348" customWidth="1"/>
    <col min="2054" max="2054" width="42.85546875" style="348" customWidth="1"/>
    <col min="2055" max="2057" width="11.7109375" style="348" bestFit="1" customWidth="1"/>
    <col min="2058" max="2059" width="11.5703125" style="348" bestFit="1" customWidth="1"/>
    <col min="2060" max="2060" width="9.85546875" style="348" customWidth="1"/>
    <col min="2061" max="2061" width="9.7109375" style="348" customWidth="1"/>
    <col min="2062" max="2304" width="11.42578125" style="348"/>
    <col min="2305" max="2305" width="1.85546875" style="348" customWidth="1"/>
    <col min="2306" max="2306" width="9" style="348" customWidth="1"/>
    <col min="2307" max="2307" width="4.5703125" style="348" customWidth="1"/>
    <col min="2308" max="2308" width="44" style="348" bestFit="1" customWidth="1"/>
    <col min="2309" max="2309" width="10.140625" style="348" customWidth="1"/>
    <col min="2310" max="2310" width="42.85546875" style="348" customWidth="1"/>
    <col min="2311" max="2313" width="11.7109375" style="348" bestFit="1" customWidth="1"/>
    <col min="2314" max="2315" width="11.5703125" style="348" bestFit="1" customWidth="1"/>
    <col min="2316" max="2316" width="9.85546875" style="348" customWidth="1"/>
    <col min="2317" max="2317" width="9.7109375" style="348" customWidth="1"/>
    <col min="2318" max="2560" width="11.42578125" style="348"/>
    <col min="2561" max="2561" width="1.85546875" style="348" customWidth="1"/>
    <col min="2562" max="2562" width="9" style="348" customWidth="1"/>
    <col min="2563" max="2563" width="4.5703125" style="348" customWidth="1"/>
    <col min="2564" max="2564" width="44" style="348" bestFit="1" customWidth="1"/>
    <col min="2565" max="2565" width="10.140625" style="348" customWidth="1"/>
    <col min="2566" max="2566" width="42.85546875" style="348" customWidth="1"/>
    <col min="2567" max="2569" width="11.7109375" style="348" bestFit="1" customWidth="1"/>
    <col min="2570" max="2571" width="11.5703125" style="348" bestFit="1" customWidth="1"/>
    <col min="2572" max="2572" width="9.85546875" style="348" customWidth="1"/>
    <col min="2573" max="2573" width="9.7109375" style="348" customWidth="1"/>
    <col min="2574" max="2816" width="11.42578125" style="348"/>
    <col min="2817" max="2817" width="1.85546875" style="348" customWidth="1"/>
    <col min="2818" max="2818" width="9" style="348" customWidth="1"/>
    <col min="2819" max="2819" width="4.5703125" style="348" customWidth="1"/>
    <col min="2820" max="2820" width="44" style="348" bestFit="1" customWidth="1"/>
    <col min="2821" max="2821" width="10.140625" style="348" customWidth="1"/>
    <col min="2822" max="2822" width="42.85546875" style="348" customWidth="1"/>
    <col min="2823" max="2825" width="11.7109375" style="348" bestFit="1" customWidth="1"/>
    <col min="2826" max="2827" width="11.5703125" style="348" bestFit="1" customWidth="1"/>
    <col min="2828" max="2828" width="9.85546875" style="348" customWidth="1"/>
    <col min="2829" max="2829" width="9.7109375" style="348" customWidth="1"/>
    <col min="2830" max="3072" width="11.42578125" style="348"/>
    <col min="3073" max="3073" width="1.85546875" style="348" customWidth="1"/>
    <col min="3074" max="3074" width="9" style="348" customWidth="1"/>
    <col min="3075" max="3075" width="4.5703125" style="348" customWidth="1"/>
    <col min="3076" max="3076" width="44" style="348" bestFit="1" customWidth="1"/>
    <col min="3077" max="3077" width="10.140625" style="348" customWidth="1"/>
    <col min="3078" max="3078" width="42.85546875" style="348" customWidth="1"/>
    <col min="3079" max="3081" width="11.7109375" style="348" bestFit="1" customWidth="1"/>
    <col min="3082" max="3083" width="11.5703125" style="348" bestFit="1" customWidth="1"/>
    <col min="3084" max="3084" width="9.85546875" style="348" customWidth="1"/>
    <col min="3085" max="3085" width="9.7109375" style="348" customWidth="1"/>
    <col min="3086" max="3328" width="11.42578125" style="348"/>
    <col min="3329" max="3329" width="1.85546875" style="348" customWidth="1"/>
    <col min="3330" max="3330" width="9" style="348" customWidth="1"/>
    <col min="3331" max="3331" width="4.5703125" style="348" customWidth="1"/>
    <col min="3332" max="3332" width="44" style="348" bestFit="1" customWidth="1"/>
    <col min="3333" max="3333" width="10.140625" style="348" customWidth="1"/>
    <col min="3334" max="3334" width="42.85546875" style="348" customWidth="1"/>
    <col min="3335" max="3337" width="11.7109375" style="348" bestFit="1" customWidth="1"/>
    <col min="3338" max="3339" width="11.5703125" style="348" bestFit="1" customWidth="1"/>
    <col min="3340" max="3340" width="9.85546875" style="348" customWidth="1"/>
    <col min="3341" max="3341" width="9.7109375" style="348" customWidth="1"/>
    <col min="3342" max="3584" width="11.42578125" style="348"/>
    <col min="3585" max="3585" width="1.85546875" style="348" customWidth="1"/>
    <col min="3586" max="3586" width="9" style="348" customWidth="1"/>
    <col min="3587" max="3587" width="4.5703125" style="348" customWidth="1"/>
    <col min="3588" max="3588" width="44" style="348" bestFit="1" customWidth="1"/>
    <col min="3589" max="3589" width="10.140625" style="348" customWidth="1"/>
    <col min="3590" max="3590" width="42.85546875" style="348" customWidth="1"/>
    <col min="3591" max="3593" width="11.7109375" style="348" bestFit="1" customWidth="1"/>
    <col min="3594" max="3595" width="11.5703125" style="348" bestFit="1" customWidth="1"/>
    <col min="3596" max="3596" width="9.85546875" style="348" customWidth="1"/>
    <col min="3597" max="3597" width="9.7109375" style="348" customWidth="1"/>
    <col min="3598" max="3840" width="11.42578125" style="348"/>
    <col min="3841" max="3841" width="1.85546875" style="348" customWidth="1"/>
    <col min="3842" max="3842" width="9" style="348" customWidth="1"/>
    <col min="3843" max="3843" width="4.5703125" style="348" customWidth="1"/>
    <col min="3844" max="3844" width="44" style="348" bestFit="1" customWidth="1"/>
    <col min="3845" max="3845" width="10.140625" style="348" customWidth="1"/>
    <col min="3846" max="3846" width="42.85546875" style="348" customWidth="1"/>
    <col min="3847" max="3849" width="11.7109375" style="348" bestFit="1" customWidth="1"/>
    <col min="3850" max="3851" width="11.5703125" style="348" bestFit="1" customWidth="1"/>
    <col min="3852" max="3852" width="9.85546875" style="348" customWidth="1"/>
    <col min="3853" max="3853" width="9.7109375" style="348" customWidth="1"/>
    <col min="3854" max="4096" width="11.42578125" style="348"/>
    <col min="4097" max="4097" width="1.85546875" style="348" customWidth="1"/>
    <col min="4098" max="4098" width="9" style="348" customWidth="1"/>
    <col min="4099" max="4099" width="4.5703125" style="348" customWidth="1"/>
    <col min="4100" max="4100" width="44" style="348" bestFit="1" customWidth="1"/>
    <col min="4101" max="4101" width="10.140625" style="348" customWidth="1"/>
    <col min="4102" max="4102" width="42.85546875" style="348" customWidth="1"/>
    <col min="4103" max="4105" width="11.7109375" style="348" bestFit="1" customWidth="1"/>
    <col min="4106" max="4107" width="11.5703125" style="348" bestFit="1" customWidth="1"/>
    <col min="4108" max="4108" width="9.85546875" style="348" customWidth="1"/>
    <col min="4109" max="4109" width="9.7109375" style="348" customWidth="1"/>
    <col min="4110" max="4352" width="11.42578125" style="348"/>
    <col min="4353" max="4353" width="1.85546875" style="348" customWidth="1"/>
    <col min="4354" max="4354" width="9" style="348" customWidth="1"/>
    <col min="4355" max="4355" width="4.5703125" style="348" customWidth="1"/>
    <col min="4356" max="4356" width="44" style="348" bestFit="1" customWidth="1"/>
    <col min="4357" max="4357" width="10.140625" style="348" customWidth="1"/>
    <col min="4358" max="4358" width="42.85546875" style="348" customWidth="1"/>
    <col min="4359" max="4361" width="11.7109375" style="348" bestFit="1" customWidth="1"/>
    <col min="4362" max="4363" width="11.5703125" style="348" bestFit="1" customWidth="1"/>
    <col min="4364" max="4364" width="9.85546875" style="348" customWidth="1"/>
    <col min="4365" max="4365" width="9.7109375" style="348" customWidth="1"/>
    <col min="4366" max="4608" width="11.42578125" style="348"/>
    <col min="4609" max="4609" width="1.85546875" style="348" customWidth="1"/>
    <col min="4610" max="4610" width="9" style="348" customWidth="1"/>
    <col min="4611" max="4611" width="4.5703125" style="348" customWidth="1"/>
    <col min="4612" max="4612" width="44" style="348" bestFit="1" customWidth="1"/>
    <col min="4613" max="4613" width="10.140625" style="348" customWidth="1"/>
    <col min="4614" max="4614" width="42.85546875" style="348" customWidth="1"/>
    <col min="4615" max="4617" width="11.7109375" style="348" bestFit="1" customWidth="1"/>
    <col min="4618" max="4619" width="11.5703125" style="348" bestFit="1" customWidth="1"/>
    <col min="4620" max="4620" width="9.85546875" style="348" customWidth="1"/>
    <col min="4621" max="4621" width="9.7109375" style="348" customWidth="1"/>
    <col min="4622" max="4864" width="11.42578125" style="348"/>
    <col min="4865" max="4865" width="1.85546875" style="348" customWidth="1"/>
    <col min="4866" max="4866" width="9" style="348" customWidth="1"/>
    <col min="4867" max="4867" width="4.5703125" style="348" customWidth="1"/>
    <col min="4868" max="4868" width="44" style="348" bestFit="1" customWidth="1"/>
    <col min="4869" max="4869" width="10.140625" style="348" customWidth="1"/>
    <col min="4870" max="4870" width="42.85546875" style="348" customWidth="1"/>
    <col min="4871" max="4873" width="11.7109375" style="348" bestFit="1" customWidth="1"/>
    <col min="4874" max="4875" width="11.5703125" style="348" bestFit="1" customWidth="1"/>
    <col min="4876" max="4876" width="9.85546875" style="348" customWidth="1"/>
    <col min="4877" max="4877" width="9.7109375" style="348" customWidth="1"/>
    <col min="4878" max="5120" width="11.42578125" style="348"/>
    <col min="5121" max="5121" width="1.85546875" style="348" customWidth="1"/>
    <col min="5122" max="5122" width="9" style="348" customWidth="1"/>
    <col min="5123" max="5123" width="4.5703125" style="348" customWidth="1"/>
    <col min="5124" max="5124" width="44" style="348" bestFit="1" customWidth="1"/>
    <col min="5125" max="5125" width="10.140625" style="348" customWidth="1"/>
    <col min="5126" max="5126" width="42.85546875" style="348" customWidth="1"/>
    <col min="5127" max="5129" width="11.7109375" style="348" bestFit="1" customWidth="1"/>
    <col min="5130" max="5131" width="11.5703125" style="348" bestFit="1" customWidth="1"/>
    <col min="5132" max="5132" width="9.85546875" style="348" customWidth="1"/>
    <col min="5133" max="5133" width="9.7109375" style="348" customWidth="1"/>
    <col min="5134" max="5376" width="11.42578125" style="348"/>
    <col min="5377" max="5377" width="1.85546875" style="348" customWidth="1"/>
    <col min="5378" max="5378" width="9" style="348" customWidth="1"/>
    <col min="5379" max="5379" width="4.5703125" style="348" customWidth="1"/>
    <col min="5380" max="5380" width="44" style="348" bestFit="1" customWidth="1"/>
    <col min="5381" max="5381" width="10.140625" style="348" customWidth="1"/>
    <col min="5382" max="5382" width="42.85546875" style="348" customWidth="1"/>
    <col min="5383" max="5385" width="11.7109375" style="348" bestFit="1" customWidth="1"/>
    <col min="5386" max="5387" width="11.5703125" style="348" bestFit="1" customWidth="1"/>
    <col min="5388" max="5388" width="9.85546875" style="348" customWidth="1"/>
    <col min="5389" max="5389" width="9.7109375" style="348" customWidth="1"/>
    <col min="5390" max="5632" width="11.42578125" style="348"/>
    <col min="5633" max="5633" width="1.85546875" style="348" customWidth="1"/>
    <col min="5634" max="5634" width="9" style="348" customWidth="1"/>
    <col min="5635" max="5635" width="4.5703125" style="348" customWidth="1"/>
    <col min="5636" max="5636" width="44" style="348" bestFit="1" customWidth="1"/>
    <col min="5637" max="5637" width="10.140625" style="348" customWidth="1"/>
    <col min="5638" max="5638" width="42.85546875" style="348" customWidth="1"/>
    <col min="5639" max="5641" width="11.7109375" style="348" bestFit="1" customWidth="1"/>
    <col min="5642" max="5643" width="11.5703125" style="348" bestFit="1" customWidth="1"/>
    <col min="5644" max="5644" width="9.85546875" style="348" customWidth="1"/>
    <col min="5645" max="5645" width="9.7109375" style="348" customWidth="1"/>
    <col min="5646" max="5888" width="11.42578125" style="348"/>
    <col min="5889" max="5889" width="1.85546875" style="348" customWidth="1"/>
    <col min="5890" max="5890" width="9" style="348" customWidth="1"/>
    <col min="5891" max="5891" width="4.5703125" style="348" customWidth="1"/>
    <col min="5892" max="5892" width="44" style="348" bestFit="1" customWidth="1"/>
    <col min="5893" max="5893" width="10.140625" style="348" customWidth="1"/>
    <col min="5894" max="5894" width="42.85546875" style="348" customWidth="1"/>
    <col min="5895" max="5897" width="11.7109375" style="348" bestFit="1" customWidth="1"/>
    <col min="5898" max="5899" width="11.5703125" style="348" bestFit="1" customWidth="1"/>
    <col min="5900" max="5900" width="9.85546875" style="348" customWidth="1"/>
    <col min="5901" max="5901" width="9.7109375" style="348" customWidth="1"/>
    <col min="5902" max="6144" width="11.42578125" style="348"/>
    <col min="6145" max="6145" width="1.85546875" style="348" customWidth="1"/>
    <col min="6146" max="6146" width="9" style="348" customWidth="1"/>
    <col min="6147" max="6147" width="4.5703125" style="348" customWidth="1"/>
    <col min="6148" max="6148" width="44" style="348" bestFit="1" customWidth="1"/>
    <col min="6149" max="6149" width="10.140625" style="348" customWidth="1"/>
    <col min="6150" max="6150" width="42.85546875" style="348" customWidth="1"/>
    <col min="6151" max="6153" width="11.7109375" style="348" bestFit="1" customWidth="1"/>
    <col min="6154" max="6155" width="11.5703125" style="348" bestFit="1" customWidth="1"/>
    <col min="6156" max="6156" width="9.85546875" style="348" customWidth="1"/>
    <col min="6157" max="6157" width="9.7109375" style="348" customWidth="1"/>
    <col min="6158" max="6400" width="11.42578125" style="348"/>
    <col min="6401" max="6401" width="1.85546875" style="348" customWidth="1"/>
    <col min="6402" max="6402" width="9" style="348" customWidth="1"/>
    <col min="6403" max="6403" width="4.5703125" style="348" customWidth="1"/>
    <col min="6404" max="6404" width="44" style="348" bestFit="1" customWidth="1"/>
    <col min="6405" max="6405" width="10.140625" style="348" customWidth="1"/>
    <col min="6406" max="6406" width="42.85546875" style="348" customWidth="1"/>
    <col min="6407" max="6409" width="11.7109375" style="348" bestFit="1" customWidth="1"/>
    <col min="6410" max="6411" width="11.5703125" style="348" bestFit="1" customWidth="1"/>
    <col min="6412" max="6412" width="9.85546875" style="348" customWidth="1"/>
    <col min="6413" max="6413" width="9.7109375" style="348" customWidth="1"/>
    <col min="6414" max="6656" width="11.42578125" style="348"/>
    <col min="6657" max="6657" width="1.85546875" style="348" customWidth="1"/>
    <col min="6658" max="6658" width="9" style="348" customWidth="1"/>
    <col min="6659" max="6659" width="4.5703125" style="348" customWidth="1"/>
    <col min="6660" max="6660" width="44" style="348" bestFit="1" customWidth="1"/>
    <col min="6661" max="6661" width="10.140625" style="348" customWidth="1"/>
    <col min="6662" max="6662" width="42.85546875" style="348" customWidth="1"/>
    <col min="6663" max="6665" width="11.7109375" style="348" bestFit="1" customWidth="1"/>
    <col min="6666" max="6667" width="11.5703125" style="348" bestFit="1" customWidth="1"/>
    <col min="6668" max="6668" width="9.85546875" style="348" customWidth="1"/>
    <col min="6669" max="6669" width="9.7109375" style="348" customWidth="1"/>
    <col min="6670" max="6912" width="11.42578125" style="348"/>
    <col min="6913" max="6913" width="1.85546875" style="348" customWidth="1"/>
    <col min="6914" max="6914" width="9" style="348" customWidth="1"/>
    <col min="6915" max="6915" width="4.5703125" style="348" customWidth="1"/>
    <col min="6916" max="6916" width="44" style="348" bestFit="1" customWidth="1"/>
    <col min="6917" max="6917" width="10.140625" style="348" customWidth="1"/>
    <col min="6918" max="6918" width="42.85546875" style="348" customWidth="1"/>
    <col min="6919" max="6921" width="11.7109375" style="348" bestFit="1" customWidth="1"/>
    <col min="6922" max="6923" width="11.5703125" style="348" bestFit="1" customWidth="1"/>
    <col min="6924" max="6924" width="9.85546875" style="348" customWidth="1"/>
    <col min="6925" max="6925" width="9.7109375" style="348" customWidth="1"/>
    <col min="6926" max="7168" width="11.42578125" style="348"/>
    <col min="7169" max="7169" width="1.85546875" style="348" customWidth="1"/>
    <col min="7170" max="7170" width="9" style="348" customWidth="1"/>
    <col min="7171" max="7171" width="4.5703125" style="348" customWidth="1"/>
    <col min="7172" max="7172" width="44" style="348" bestFit="1" customWidth="1"/>
    <col min="7173" max="7173" width="10.140625" style="348" customWidth="1"/>
    <col min="7174" max="7174" width="42.85546875" style="348" customWidth="1"/>
    <col min="7175" max="7177" width="11.7109375" style="348" bestFit="1" customWidth="1"/>
    <col min="7178" max="7179" width="11.5703125" style="348" bestFit="1" customWidth="1"/>
    <col min="7180" max="7180" width="9.85546875" style="348" customWidth="1"/>
    <col min="7181" max="7181" width="9.7109375" style="348" customWidth="1"/>
    <col min="7182" max="7424" width="11.42578125" style="348"/>
    <col min="7425" max="7425" width="1.85546875" style="348" customWidth="1"/>
    <col min="7426" max="7426" width="9" style="348" customWidth="1"/>
    <col min="7427" max="7427" width="4.5703125" style="348" customWidth="1"/>
    <col min="7428" max="7428" width="44" style="348" bestFit="1" customWidth="1"/>
    <col min="7429" max="7429" width="10.140625" style="348" customWidth="1"/>
    <col min="7430" max="7430" width="42.85546875" style="348" customWidth="1"/>
    <col min="7431" max="7433" width="11.7109375" style="348" bestFit="1" customWidth="1"/>
    <col min="7434" max="7435" width="11.5703125" style="348" bestFit="1" customWidth="1"/>
    <col min="7436" max="7436" width="9.85546875" style="348" customWidth="1"/>
    <col min="7437" max="7437" width="9.7109375" style="348" customWidth="1"/>
    <col min="7438" max="7680" width="11.42578125" style="348"/>
    <col min="7681" max="7681" width="1.85546875" style="348" customWidth="1"/>
    <col min="7682" max="7682" width="9" style="348" customWidth="1"/>
    <col min="7683" max="7683" width="4.5703125" style="348" customWidth="1"/>
    <col min="7684" max="7684" width="44" style="348" bestFit="1" customWidth="1"/>
    <col min="7685" max="7685" width="10.140625" style="348" customWidth="1"/>
    <col min="7686" max="7686" width="42.85546875" style="348" customWidth="1"/>
    <col min="7687" max="7689" width="11.7109375" style="348" bestFit="1" customWidth="1"/>
    <col min="7690" max="7691" width="11.5703125" style="348" bestFit="1" customWidth="1"/>
    <col min="7692" max="7692" width="9.85546875" style="348" customWidth="1"/>
    <col min="7693" max="7693" width="9.7109375" style="348" customWidth="1"/>
    <col min="7694" max="7936" width="11.42578125" style="348"/>
    <col min="7937" max="7937" width="1.85546875" style="348" customWidth="1"/>
    <col min="7938" max="7938" width="9" style="348" customWidth="1"/>
    <col min="7939" max="7939" width="4.5703125" style="348" customWidth="1"/>
    <col min="7940" max="7940" width="44" style="348" bestFit="1" customWidth="1"/>
    <col min="7941" max="7941" width="10.140625" style="348" customWidth="1"/>
    <col min="7942" max="7942" width="42.85546875" style="348" customWidth="1"/>
    <col min="7943" max="7945" width="11.7109375" style="348" bestFit="1" customWidth="1"/>
    <col min="7946" max="7947" width="11.5703125" style="348" bestFit="1" customWidth="1"/>
    <col min="7948" max="7948" width="9.85546875" style="348" customWidth="1"/>
    <col min="7949" max="7949" width="9.7109375" style="348" customWidth="1"/>
    <col min="7950" max="8192" width="11.42578125" style="348"/>
    <col min="8193" max="8193" width="1.85546875" style="348" customWidth="1"/>
    <col min="8194" max="8194" width="9" style="348" customWidth="1"/>
    <col min="8195" max="8195" width="4.5703125" style="348" customWidth="1"/>
    <col min="8196" max="8196" width="44" style="348" bestFit="1" customWidth="1"/>
    <col min="8197" max="8197" width="10.140625" style="348" customWidth="1"/>
    <col min="8198" max="8198" width="42.85546875" style="348" customWidth="1"/>
    <col min="8199" max="8201" width="11.7109375" style="348" bestFit="1" customWidth="1"/>
    <col min="8202" max="8203" width="11.5703125" style="348" bestFit="1" customWidth="1"/>
    <col min="8204" max="8204" width="9.85546875" style="348" customWidth="1"/>
    <col min="8205" max="8205" width="9.7109375" style="348" customWidth="1"/>
    <col min="8206" max="8448" width="11.42578125" style="348"/>
    <col min="8449" max="8449" width="1.85546875" style="348" customWidth="1"/>
    <col min="8450" max="8450" width="9" style="348" customWidth="1"/>
    <col min="8451" max="8451" width="4.5703125" style="348" customWidth="1"/>
    <col min="8452" max="8452" width="44" style="348" bestFit="1" customWidth="1"/>
    <col min="8453" max="8453" width="10.140625" style="348" customWidth="1"/>
    <col min="8454" max="8454" width="42.85546875" style="348" customWidth="1"/>
    <col min="8455" max="8457" width="11.7109375" style="348" bestFit="1" customWidth="1"/>
    <col min="8458" max="8459" width="11.5703125" style="348" bestFit="1" customWidth="1"/>
    <col min="8460" max="8460" width="9.85546875" style="348" customWidth="1"/>
    <col min="8461" max="8461" width="9.7109375" style="348" customWidth="1"/>
    <col min="8462" max="8704" width="11.42578125" style="348"/>
    <col min="8705" max="8705" width="1.85546875" style="348" customWidth="1"/>
    <col min="8706" max="8706" width="9" style="348" customWidth="1"/>
    <col min="8707" max="8707" width="4.5703125" style="348" customWidth="1"/>
    <col min="8708" max="8708" width="44" style="348" bestFit="1" customWidth="1"/>
    <col min="8709" max="8709" width="10.140625" style="348" customWidth="1"/>
    <col min="8710" max="8710" width="42.85546875" style="348" customWidth="1"/>
    <col min="8711" max="8713" width="11.7109375" style="348" bestFit="1" customWidth="1"/>
    <col min="8714" max="8715" width="11.5703125" style="348" bestFit="1" customWidth="1"/>
    <col min="8716" max="8716" width="9.85546875" style="348" customWidth="1"/>
    <col min="8717" max="8717" width="9.7109375" style="348" customWidth="1"/>
    <col min="8718" max="8960" width="11.42578125" style="348"/>
    <col min="8961" max="8961" width="1.85546875" style="348" customWidth="1"/>
    <col min="8962" max="8962" width="9" style="348" customWidth="1"/>
    <col min="8963" max="8963" width="4.5703125" style="348" customWidth="1"/>
    <col min="8964" max="8964" width="44" style="348" bestFit="1" customWidth="1"/>
    <col min="8965" max="8965" width="10.140625" style="348" customWidth="1"/>
    <col min="8966" max="8966" width="42.85546875" style="348" customWidth="1"/>
    <col min="8967" max="8969" width="11.7109375" style="348" bestFit="1" customWidth="1"/>
    <col min="8970" max="8971" width="11.5703125" style="348" bestFit="1" customWidth="1"/>
    <col min="8972" max="8972" width="9.85546875" style="348" customWidth="1"/>
    <col min="8973" max="8973" width="9.7109375" style="348" customWidth="1"/>
    <col min="8974" max="9216" width="11.42578125" style="348"/>
    <col min="9217" max="9217" width="1.85546875" style="348" customWidth="1"/>
    <col min="9218" max="9218" width="9" style="348" customWidth="1"/>
    <col min="9219" max="9219" width="4.5703125" style="348" customWidth="1"/>
    <col min="9220" max="9220" width="44" style="348" bestFit="1" customWidth="1"/>
    <col min="9221" max="9221" width="10.140625" style="348" customWidth="1"/>
    <col min="9222" max="9222" width="42.85546875" style="348" customWidth="1"/>
    <col min="9223" max="9225" width="11.7109375" style="348" bestFit="1" customWidth="1"/>
    <col min="9226" max="9227" width="11.5703125" style="348" bestFit="1" customWidth="1"/>
    <col min="9228" max="9228" width="9.85546875" style="348" customWidth="1"/>
    <col min="9229" max="9229" width="9.7109375" style="348" customWidth="1"/>
    <col min="9230" max="9472" width="11.42578125" style="348"/>
    <col min="9473" max="9473" width="1.85546875" style="348" customWidth="1"/>
    <col min="9474" max="9474" width="9" style="348" customWidth="1"/>
    <col min="9475" max="9475" width="4.5703125" style="348" customWidth="1"/>
    <col min="9476" max="9476" width="44" style="348" bestFit="1" customWidth="1"/>
    <col min="9477" max="9477" width="10.140625" style="348" customWidth="1"/>
    <col min="9478" max="9478" width="42.85546875" style="348" customWidth="1"/>
    <col min="9479" max="9481" width="11.7109375" style="348" bestFit="1" customWidth="1"/>
    <col min="9482" max="9483" width="11.5703125" style="348" bestFit="1" customWidth="1"/>
    <col min="9484" max="9484" width="9.85546875" style="348" customWidth="1"/>
    <col min="9485" max="9485" width="9.7109375" style="348" customWidth="1"/>
    <col min="9486" max="9728" width="11.42578125" style="348"/>
    <col min="9729" max="9729" width="1.85546875" style="348" customWidth="1"/>
    <col min="9730" max="9730" width="9" style="348" customWidth="1"/>
    <col min="9731" max="9731" width="4.5703125" style="348" customWidth="1"/>
    <col min="9732" max="9732" width="44" style="348" bestFit="1" customWidth="1"/>
    <col min="9733" max="9733" width="10.140625" style="348" customWidth="1"/>
    <col min="9734" max="9734" width="42.85546875" style="348" customWidth="1"/>
    <col min="9735" max="9737" width="11.7109375" style="348" bestFit="1" customWidth="1"/>
    <col min="9738" max="9739" width="11.5703125" style="348" bestFit="1" customWidth="1"/>
    <col min="9740" max="9740" width="9.85546875" style="348" customWidth="1"/>
    <col min="9741" max="9741" width="9.7109375" style="348" customWidth="1"/>
    <col min="9742" max="9984" width="11.42578125" style="348"/>
    <col min="9985" max="9985" width="1.85546875" style="348" customWidth="1"/>
    <col min="9986" max="9986" width="9" style="348" customWidth="1"/>
    <col min="9987" max="9987" width="4.5703125" style="348" customWidth="1"/>
    <col min="9988" max="9988" width="44" style="348" bestFit="1" customWidth="1"/>
    <col min="9989" max="9989" width="10.140625" style="348" customWidth="1"/>
    <col min="9990" max="9990" width="42.85546875" style="348" customWidth="1"/>
    <col min="9991" max="9993" width="11.7109375" style="348" bestFit="1" customWidth="1"/>
    <col min="9994" max="9995" width="11.5703125" style="348" bestFit="1" customWidth="1"/>
    <col min="9996" max="9996" width="9.85546875" style="348" customWidth="1"/>
    <col min="9997" max="9997" width="9.7109375" style="348" customWidth="1"/>
    <col min="9998" max="10240" width="11.42578125" style="348"/>
    <col min="10241" max="10241" width="1.85546875" style="348" customWidth="1"/>
    <col min="10242" max="10242" width="9" style="348" customWidth="1"/>
    <col min="10243" max="10243" width="4.5703125" style="348" customWidth="1"/>
    <col min="10244" max="10244" width="44" style="348" bestFit="1" customWidth="1"/>
    <col min="10245" max="10245" width="10.140625" style="348" customWidth="1"/>
    <col min="10246" max="10246" width="42.85546875" style="348" customWidth="1"/>
    <col min="10247" max="10249" width="11.7109375" style="348" bestFit="1" customWidth="1"/>
    <col min="10250" max="10251" width="11.5703125" style="348" bestFit="1" customWidth="1"/>
    <col min="10252" max="10252" width="9.85546875" style="348" customWidth="1"/>
    <col min="10253" max="10253" width="9.7109375" style="348" customWidth="1"/>
    <col min="10254" max="10496" width="11.42578125" style="348"/>
    <col min="10497" max="10497" width="1.85546875" style="348" customWidth="1"/>
    <col min="10498" max="10498" width="9" style="348" customWidth="1"/>
    <col min="10499" max="10499" width="4.5703125" style="348" customWidth="1"/>
    <col min="10500" max="10500" width="44" style="348" bestFit="1" customWidth="1"/>
    <col min="10501" max="10501" width="10.140625" style="348" customWidth="1"/>
    <col min="10502" max="10502" width="42.85546875" style="348" customWidth="1"/>
    <col min="10503" max="10505" width="11.7109375" style="348" bestFit="1" customWidth="1"/>
    <col min="10506" max="10507" width="11.5703125" style="348" bestFit="1" customWidth="1"/>
    <col min="10508" max="10508" width="9.85546875" style="348" customWidth="1"/>
    <col min="10509" max="10509" width="9.7109375" style="348" customWidth="1"/>
    <col min="10510" max="10752" width="11.42578125" style="348"/>
    <col min="10753" max="10753" width="1.85546875" style="348" customWidth="1"/>
    <col min="10754" max="10754" width="9" style="348" customWidth="1"/>
    <col min="10755" max="10755" width="4.5703125" style="348" customWidth="1"/>
    <col min="10756" max="10756" width="44" style="348" bestFit="1" customWidth="1"/>
    <col min="10757" max="10757" width="10.140625" style="348" customWidth="1"/>
    <col min="10758" max="10758" width="42.85546875" style="348" customWidth="1"/>
    <col min="10759" max="10761" width="11.7109375" style="348" bestFit="1" customWidth="1"/>
    <col min="10762" max="10763" width="11.5703125" style="348" bestFit="1" customWidth="1"/>
    <col min="10764" max="10764" width="9.85546875" style="348" customWidth="1"/>
    <col min="10765" max="10765" width="9.7109375" style="348" customWidth="1"/>
    <col min="10766" max="11008" width="11.42578125" style="348"/>
    <col min="11009" max="11009" width="1.85546875" style="348" customWidth="1"/>
    <col min="11010" max="11010" width="9" style="348" customWidth="1"/>
    <col min="11011" max="11011" width="4.5703125" style="348" customWidth="1"/>
    <col min="11012" max="11012" width="44" style="348" bestFit="1" customWidth="1"/>
    <col min="11013" max="11013" width="10.140625" style="348" customWidth="1"/>
    <col min="11014" max="11014" width="42.85546875" style="348" customWidth="1"/>
    <col min="11015" max="11017" width="11.7109375" style="348" bestFit="1" customWidth="1"/>
    <col min="11018" max="11019" width="11.5703125" style="348" bestFit="1" customWidth="1"/>
    <col min="11020" max="11020" width="9.85546875" style="348" customWidth="1"/>
    <col min="11021" max="11021" width="9.7109375" style="348" customWidth="1"/>
    <col min="11022" max="11264" width="11.42578125" style="348"/>
    <col min="11265" max="11265" width="1.85546875" style="348" customWidth="1"/>
    <col min="11266" max="11266" width="9" style="348" customWidth="1"/>
    <col min="11267" max="11267" width="4.5703125" style="348" customWidth="1"/>
    <col min="11268" max="11268" width="44" style="348" bestFit="1" customWidth="1"/>
    <col min="11269" max="11269" width="10.140625" style="348" customWidth="1"/>
    <col min="11270" max="11270" width="42.85546875" style="348" customWidth="1"/>
    <col min="11271" max="11273" width="11.7109375" style="348" bestFit="1" customWidth="1"/>
    <col min="11274" max="11275" width="11.5703125" style="348" bestFit="1" customWidth="1"/>
    <col min="11276" max="11276" width="9.85546875" style="348" customWidth="1"/>
    <col min="11277" max="11277" width="9.7109375" style="348" customWidth="1"/>
    <col min="11278" max="11520" width="11.42578125" style="348"/>
    <col min="11521" max="11521" width="1.85546875" style="348" customWidth="1"/>
    <col min="11522" max="11522" width="9" style="348" customWidth="1"/>
    <col min="11523" max="11523" width="4.5703125" style="348" customWidth="1"/>
    <col min="11524" max="11524" width="44" style="348" bestFit="1" customWidth="1"/>
    <col min="11525" max="11525" width="10.140625" style="348" customWidth="1"/>
    <col min="11526" max="11526" width="42.85546875" style="348" customWidth="1"/>
    <col min="11527" max="11529" width="11.7109375" style="348" bestFit="1" customWidth="1"/>
    <col min="11530" max="11531" width="11.5703125" style="348" bestFit="1" customWidth="1"/>
    <col min="11532" max="11532" width="9.85546875" style="348" customWidth="1"/>
    <col min="11533" max="11533" width="9.7109375" style="348" customWidth="1"/>
    <col min="11534" max="11776" width="11.42578125" style="348"/>
    <col min="11777" max="11777" width="1.85546875" style="348" customWidth="1"/>
    <col min="11778" max="11778" width="9" style="348" customWidth="1"/>
    <col min="11779" max="11779" width="4.5703125" style="348" customWidth="1"/>
    <col min="11780" max="11780" width="44" style="348" bestFit="1" customWidth="1"/>
    <col min="11781" max="11781" width="10.140625" style="348" customWidth="1"/>
    <col min="11782" max="11782" width="42.85546875" style="348" customWidth="1"/>
    <col min="11783" max="11785" width="11.7109375" style="348" bestFit="1" customWidth="1"/>
    <col min="11786" max="11787" width="11.5703125" style="348" bestFit="1" customWidth="1"/>
    <col min="11788" max="11788" width="9.85546875" style="348" customWidth="1"/>
    <col min="11789" max="11789" width="9.7109375" style="348" customWidth="1"/>
    <col min="11790" max="12032" width="11.42578125" style="348"/>
    <col min="12033" max="12033" width="1.85546875" style="348" customWidth="1"/>
    <col min="12034" max="12034" width="9" style="348" customWidth="1"/>
    <col min="12035" max="12035" width="4.5703125" style="348" customWidth="1"/>
    <col min="12036" max="12036" width="44" style="348" bestFit="1" customWidth="1"/>
    <col min="12037" max="12037" width="10.140625" style="348" customWidth="1"/>
    <col min="12038" max="12038" width="42.85546875" style="348" customWidth="1"/>
    <col min="12039" max="12041" width="11.7109375" style="348" bestFit="1" customWidth="1"/>
    <col min="12042" max="12043" width="11.5703125" style="348" bestFit="1" customWidth="1"/>
    <col min="12044" max="12044" width="9.85546875" style="348" customWidth="1"/>
    <col min="12045" max="12045" width="9.7109375" style="348" customWidth="1"/>
    <col min="12046" max="12288" width="11.42578125" style="348"/>
    <col min="12289" max="12289" width="1.85546875" style="348" customWidth="1"/>
    <col min="12290" max="12290" width="9" style="348" customWidth="1"/>
    <col min="12291" max="12291" width="4.5703125" style="348" customWidth="1"/>
    <col min="12292" max="12292" width="44" style="348" bestFit="1" customWidth="1"/>
    <col min="12293" max="12293" width="10.140625" style="348" customWidth="1"/>
    <col min="12294" max="12294" width="42.85546875" style="348" customWidth="1"/>
    <col min="12295" max="12297" width="11.7109375" style="348" bestFit="1" customWidth="1"/>
    <col min="12298" max="12299" width="11.5703125" style="348" bestFit="1" customWidth="1"/>
    <col min="12300" max="12300" width="9.85546875" style="348" customWidth="1"/>
    <col min="12301" max="12301" width="9.7109375" style="348" customWidth="1"/>
    <col min="12302" max="12544" width="11.42578125" style="348"/>
    <col min="12545" max="12545" width="1.85546875" style="348" customWidth="1"/>
    <col min="12546" max="12546" width="9" style="348" customWidth="1"/>
    <col min="12547" max="12547" width="4.5703125" style="348" customWidth="1"/>
    <col min="12548" max="12548" width="44" style="348" bestFit="1" customWidth="1"/>
    <col min="12549" max="12549" width="10.140625" style="348" customWidth="1"/>
    <col min="12550" max="12550" width="42.85546875" style="348" customWidth="1"/>
    <col min="12551" max="12553" width="11.7109375" style="348" bestFit="1" customWidth="1"/>
    <col min="12554" max="12555" width="11.5703125" style="348" bestFit="1" customWidth="1"/>
    <col min="12556" max="12556" width="9.85546875" style="348" customWidth="1"/>
    <col min="12557" max="12557" width="9.7109375" style="348" customWidth="1"/>
    <col min="12558" max="12800" width="11.42578125" style="348"/>
    <col min="12801" max="12801" width="1.85546875" style="348" customWidth="1"/>
    <col min="12802" max="12802" width="9" style="348" customWidth="1"/>
    <col min="12803" max="12803" width="4.5703125" style="348" customWidth="1"/>
    <col min="12804" max="12804" width="44" style="348" bestFit="1" customWidth="1"/>
    <col min="12805" max="12805" width="10.140625" style="348" customWidth="1"/>
    <col min="12806" max="12806" width="42.85546875" style="348" customWidth="1"/>
    <col min="12807" max="12809" width="11.7109375" style="348" bestFit="1" customWidth="1"/>
    <col min="12810" max="12811" width="11.5703125" style="348" bestFit="1" customWidth="1"/>
    <col min="12812" max="12812" width="9.85546875" style="348" customWidth="1"/>
    <col min="12813" max="12813" width="9.7109375" style="348" customWidth="1"/>
    <col min="12814" max="13056" width="11.42578125" style="348"/>
    <col min="13057" max="13057" width="1.85546875" style="348" customWidth="1"/>
    <col min="13058" max="13058" width="9" style="348" customWidth="1"/>
    <col min="13059" max="13059" width="4.5703125" style="348" customWidth="1"/>
    <col min="13060" max="13060" width="44" style="348" bestFit="1" customWidth="1"/>
    <col min="13061" max="13061" width="10.140625" style="348" customWidth="1"/>
    <col min="13062" max="13062" width="42.85546875" style="348" customWidth="1"/>
    <col min="13063" max="13065" width="11.7109375" style="348" bestFit="1" customWidth="1"/>
    <col min="13066" max="13067" width="11.5703125" style="348" bestFit="1" customWidth="1"/>
    <col min="13068" max="13068" width="9.85546875" style="348" customWidth="1"/>
    <col min="13069" max="13069" width="9.7109375" style="348" customWidth="1"/>
    <col min="13070" max="13312" width="11.42578125" style="348"/>
    <col min="13313" max="13313" width="1.85546875" style="348" customWidth="1"/>
    <col min="13314" max="13314" width="9" style="348" customWidth="1"/>
    <col min="13315" max="13315" width="4.5703125" style="348" customWidth="1"/>
    <col min="13316" max="13316" width="44" style="348" bestFit="1" customWidth="1"/>
    <col min="13317" max="13317" width="10.140625" style="348" customWidth="1"/>
    <col min="13318" max="13318" width="42.85546875" style="348" customWidth="1"/>
    <col min="13319" max="13321" width="11.7109375" style="348" bestFit="1" customWidth="1"/>
    <col min="13322" max="13323" width="11.5703125" style="348" bestFit="1" customWidth="1"/>
    <col min="13324" max="13324" width="9.85546875" style="348" customWidth="1"/>
    <col min="13325" max="13325" width="9.7109375" style="348" customWidth="1"/>
    <col min="13326" max="13568" width="11.42578125" style="348"/>
    <col min="13569" max="13569" width="1.85546875" style="348" customWidth="1"/>
    <col min="13570" max="13570" width="9" style="348" customWidth="1"/>
    <col min="13571" max="13571" width="4.5703125" style="348" customWidth="1"/>
    <col min="13572" max="13572" width="44" style="348" bestFit="1" customWidth="1"/>
    <col min="13573" max="13573" width="10.140625" style="348" customWidth="1"/>
    <col min="13574" max="13574" width="42.85546875" style="348" customWidth="1"/>
    <col min="13575" max="13577" width="11.7109375" style="348" bestFit="1" customWidth="1"/>
    <col min="13578" max="13579" width="11.5703125" style="348" bestFit="1" customWidth="1"/>
    <col min="13580" max="13580" width="9.85546875" style="348" customWidth="1"/>
    <col min="13581" max="13581" width="9.7109375" style="348" customWidth="1"/>
    <col min="13582" max="13824" width="11.42578125" style="348"/>
    <col min="13825" max="13825" width="1.85546875" style="348" customWidth="1"/>
    <col min="13826" max="13826" width="9" style="348" customWidth="1"/>
    <col min="13827" max="13827" width="4.5703125" style="348" customWidth="1"/>
    <col min="13828" max="13828" width="44" style="348" bestFit="1" customWidth="1"/>
    <col min="13829" max="13829" width="10.140625" style="348" customWidth="1"/>
    <col min="13830" max="13830" width="42.85546875" style="348" customWidth="1"/>
    <col min="13831" max="13833" width="11.7109375" style="348" bestFit="1" customWidth="1"/>
    <col min="13834" max="13835" width="11.5703125" style="348" bestFit="1" customWidth="1"/>
    <col min="13836" max="13836" width="9.85546875" style="348" customWidth="1"/>
    <col min="13837" max="13837" width="9.7109375" style="348" customWidth="1"/>
    <col min="13838" max="14080" width="11.42578125" style="348"/>
    <col min="14081" max="14081" width="1.85546875" style="348" customWidth="1"/>
    <col min="14082" max="14082" width="9" style="348" customWidth="1"/>
    <col min="14083" max="14083" width="4.5703125" style="348" customWidth="1"/>
    <col min="14084" max="14084" width="44" style="348" bestFit="1" customWidth="1"/>
    <col min="14085" max="14085" width="10.140625" style="348" customWidth="1"/>
    <col min="14086" max="14086" width="42.85546875" style="348" customWidth="1"/>
    <col min="14087" max="14089" width="11.7109375" style="348" bestFit="1" customWidth="1"/>
    <col min="14090" max="14091" width="11.5703125" style="348" bestFit="1" customWidth="1"/>
    <col min="14092" max="14092" width="9.85546875" style="348" customWidth="1"/>
    <col min="14093" max="14093" width="9.7109375" style="348" customWidth="1"/>
    <col min="14094" max="14336" width="11.42578125" style="348"/>
    <col min="14337" max="14337" width="1.85546875" style="348" customWidth="1"/>
    <col min="14338" max="14338" width="9" style="348" customWidth="1"/>
    <col min="14339" max="14339" width="4.5703125" style="348" customWidth="1"/>
    <col min="14340" max="14340" width="44" style="348" bestFit="1" customWidth="1"/>
    <col min="14341" max="14341" width="10.140625" style="348" customWidth="1"/>
    <col min="14342" max="14342" width="42.85546875" style="348" customWidth="1"/>
    <col min="14343" max="14345" width="11.7109375" style="348" bestFit="1" customWidth="1"/>
    <col min="14346" max="14347" width="11.5703125" style="348" bestFit="1" customWidth="1"/>
    <col min="14348" max="14348" width="9.85546875" style="348" customWidth="1"/>
    <col min="14349" max="14349" width="9.7109375" style="348" customWidth="1"/>
    <col min="14350" max="14592" width="11.42578125" style="348"/>
    <col min="14593" max="14593" width="1.85546875" style="348" customWidth="1"/>
    <col min="14594" max="14594" width="9" style="348" customWidth="1"/>
    <col min="14595" max="14595" width="4.5703125" style="348" customWidth="1"/>
    <col min="14596" max="14596" width="44" style="348" bestFit="1" customWidth="1"/>
    <col min="14597" max="14597" width="10.140625" style="348" customWidth="1"/>
    <col min="14598" max="14598" width="42.85546875" style="348" customWidth="1"/>
    <col min="14599" max="14601" width="11.7109375" style="348" bestFit="1" customWidth="1"/>
    <col min="14602" max="14603" width="11.5703125" style="348" bestFit="1" customWidth="1"/>
    <col min="14604" max="14604" width="9.85546875" style="348" customWidth="1"/>
    <col min="14605" max="14605" width="9.7109375" style="348" customWidth="1"/>
    <col min="14606" max="14848" width="11.42578125" style="348"/>
    <col min="14849" max="14849" width="1.85546875" style="348" customWidth="1"/>
    <col min="14850" max="14850" width="9" style="348" customWidth="1"/>
    <col min="14851" max="14851" width="4.5703125" style="348" customWidth="1"/>
    <col min="14852" max="14852" width="44" style="348" bestFit="1" customWidth="1"/>
    <col min="14853" max="14853" width="10.140625" style="348" customWidth="1"/>
    <col min="14854" max="14854" width="42.85546875" style="348" customWidth="1"/>
    <col min="14855" max="14857" width="11.7109375" style="348" bestFit="1" customWidth="1"/>
    <col min="14858" max="14859" width="11.5703125" style="348" bestFit="1" customWidth="1"/>
    <col min="14860" max="14860" width="9.85546875" style="348" customWidth="1"/>
    <col min="14861" max="14861" width="9.7109375" style="348" customWidth="1"/>
    <col min="14862" max="15104" width="11.42578125" style="348"/>
    <col min="15105" max="15105" width="1.85546875" style="348" customWidth="1"/>
    <col min="15106" max="15106" width="9" style="348" customWidth="1"/>
    <col min="15107" max="15107" width="4.5703125" style="348" customWidth="1"/>
    <col min="15108" max="15108" width="44" style="348" bestFit="1" customWidth="1"/>
    <col min="15109" max="15109" width="10.140625" style="348" customWidth="1"/>
    <col min="15110" max="15110" width="42.85546875" style="348" customWidth="1"/>
    <col min="15111" max="15113" width="11.7109375" style="348" bestFit="1" customWidth="1"/>
    <col min="15114" max="15115" width="11.5703125" style="348" bestFit="1" customWidth="1"/>
    <col min="15116" max="15116" width="9.85546875" style="348" customWidth="1"/>
    <col min="15117" max="15117" width="9.7109375" style="348" customWidth="1"/>
    <col min="15118" max="15360" width="11.42578125" style="348"/>
    <col min="15361" max="15361" width="1.85546875" style="348" customWidth="1"/>
    <col min="15362" max="15362" width="9" style="348" customWidth="1"/>
    <col min="15363" max="15363" width="4.5703125" style="348" customWidth="1"/>
    <col min="15364" max="15364" width="44" style="348" bestFit="1" customWidth="1"/>
    <col min="15365" max="15365" width="10.140625" style="348" customWidth="1"/>
    <col min="15366" max="15366" width="42.85546875" style="348" customWidth="1"/>
    <col min="15367" max="15369" width="11.7109375" style="348" bestFit="1" customWidth="1"/>
    <col min="15370" max="15371" width="11.5703125" style="348" bestFit="1" customWidth="1"/>
    <col min="15372" max="15372" width="9.85546875" style="348" customWidth="1"/>
    <col min="15373" max="15373" width="9.7109375" style="348" customWidth="1"/>
    <col min="15374" max="15616" width="11.42578125" style="348"/>
    <col min="15617" max="15617" width="1.85546875" style="348" customWidth="1"/>
    <col min="15618" max="15618" width="9" style="348" customWidth="1"/>
    <col min="15619" max="15619" width="4.5703125" style="348" customWidth="1"/>
    <col min="15620" max="15620" width="44" style="348" bestFit="1" customWidth="1"/>
    <col min="15621" max="15621" width="10.140625" style="348" customWidth="1"/>
    <col min="15622" max="15622" width="42.85546875" style="348" customWidth="1"/>
    <col min="15623" max="15625" width="11.7109375" style="348" bestFit="1" customWidth="1"/>
    <col min="15626" max="15627" width="11.5703125" style="348" bestFit="1" customWidth="1"/>
    <col min="15628" max="15628" width="9.85546875" style="348" customWidth="1"/>
    <col min="15629" max="15629" width="9.7109375" style="348" customWidth="1"/>
    <col min="15630" max="15872" width="11.42578125" style="348"/>
    <col min="15873" max="15873" width="1.85546875" style="348" customWidth="1"/>
    <col min="15874" max="15874" width="9" style="348" customWidth="1"/>
    <col min="15875" max="15875" width="4.5703125" style="348" customWidth="1"/>
    <col min="15876" max="15876" width="44" style="348" bestFit="1" customWidth="1"/>
    <col min="15877" max="15877" width="10.140625" style="348" customWidth="1"/>
    <col min="15878" max="15878" width="42.85546875" style="348" customWidth="1"/>
    <col min="15879" max="15881" width="11.7109375" style="348" bestFit="1" customWidth="1"/>
    <col min="15882" max="15883" width="11.5703125" style="348" bestFit="1" customWidth="1"/>
    <col min="15884" max="15884" width="9.85546875" style="348" customWidth="1"/>
    <col min="15885" max="15885" width="9.7109375" style="348" customWidth="1"/>
    <col min="15886" max="16128" width="11.42578125" style="348"/>
    <col min="16129" max="16129" width="1.85546875" style="348" customWidth="1"/>
    <col min="16130" max="16130" width="9" style="348" customWidth="1"/>
    <col min="16131" max="16131" width="4.5703125" style="348" customWidth="1"/>
    <col min="16132" max="16132" width="44" style="348" bestFit="1" customWidth="1"/>
    <col min="16133" max="16133" width="10.140625" style="348" customWidth="1"/>
    <col min="16134" max="16134" width="42.85546875" style="348" customWidth="1"/>
    <col min="16135" max="16137" width="11.7109375" style="348" bestFit="1" customWidth="1"/>
    <col min="16138" max="16139" width="11.5703125" style="348" bestFit="1" customWidth="1"/>
    <col min="16140" max="16140" width="9.85546875" style="348" customWidth="1"/>
    <col min="16141" max="16141" width="9.7109375" style="348" customWidth="1"/>
    <col min="16142" max="16384" width="11.42578125" style="348"/>
  </cols>
  <sheetData>
    <row r="1" spans="2:13" ht="37.5" customHeight="1" x14ac:dyDescent="0.2">
      <c r="B1" s="442" t="s">
        <v>499</v>
      </c>
      <c r="C1" s="443"/>
      <c r="D1" s="443"/>
      <c r="E1" s="443"/>
      <c r="F1" s="443"/>
      <c r="G1" s="443"/>
      <c r="H1" s="443"/>
      <c r="I1" s="443"/>
      <c r="J1" s="443"/>
      <c r="K1" s="443"/>
      <c r="L1" s="443"/>
      <c r="M1" s="444"/>
    </row>
    <row r="2" spans="2:13" x14ac:dyDescent="0.2">
      <c r="B2" s="445" t="s">
        <v>192</v>
      </c>
      <c r="C2" s="446"/>
      <c r="D2" s="451" t="s">
        <v>452</v>
      </c>
      <c r="E2" s="454" t="s">
        <v>453</v>
      </c>
      <c r="F2" s="451" t="s">
        <v>454</v>
      </c>
      <c r="G2" s="455" t="s">
        <v>455</v>
      </c>
      <c r="H2" s="455"/>
      <c r="I2" s="455"/>
      <c r="J2" s="455"/>
      <c r="K2" s="455"/>
      <c r="L2" s="455"/>
      <c r="M2" s="456"/>
    </row>
    <row r="3" spans="2:13" ht="23.25" customHeight="1" x14ac:dyDescent="0.2">
      <c r="B3" s="447"/>
      <c r="C3" s="448"/>
      <c r="D3" s="452"/>
      <c r="E3" s="454"/>
      <c r="F3" s="452"/>
      <c r="G3" s="457" t="s">
        <v>456</v>
      </c>
      <c r="H3" s="459" t="s">
        <v>457</v>
      </c>
      <c r="I3" s="462" t="s">
        <v>458</v>
      </c>
      <c r="J3" s="462" t="s">
        <v>459</v>
      </c>
      <c r="K3" s="462" t="s">
        <v>460</v>
      </c>
      <c r="L3" s="469" t="s">
        <v>461</v>
      </c>
      <c r="M3" s="470"/>
    </row>
    <row r="4" spans="2:13" x14ac:dyDescent="0.2">
      <c r="B4" s="447"/>
      <c r="C4" s="448"/>
      <c r="D4" s="452"/>
      <c r="E4" s="454"/>
      <c r="F4" s="452"/>
      <c r="G4" s="447"/>
      <c r="H4" s="460"/>
      <c r="I4" s="463"/>
      <c r="J4" s="463"/>
      <c r="K4" s="467"/>
      <c r="L4" s="461" t="s">
        <v>462</v>
      </c>
      <c r="M4" s="472" t="s">
        <v>463</v>
      </c>
    </row>
    <row r="5" spans="2:13" x14ac:dyDescent="0.2">
      <c r="B5" s="449"/>
      <c r="C5" s="450"/>
      <c r="D5" s="453"/>
      <c r="E5" s="454"/>
      <c r="F5" s="453"/>
      <c r="G5" s="458"/>
      <c r="H5" s="461"/>
      <c r="I5" s="464"/>
      <c r="J5" s="464"/>
      <c r="K5" s="468"/>
      <c r="L5" s="471"/>
      <c r="M5" s="473"/>
    </row>
    <row r="6" spans="2:13" x14ac:dyDescent="0.2">
      <c r="B6" s="474" t="s">
        <v>464</v>
      </c>
      <c r="C6" s="475"/>
      <c r="D6" s="475"/>
      <c r="E6" s="241"/>
      <c r="F6" s="282"/>
      <c r="G6" s="242"/>
      <c r="H6" s="242"/>
      <c r="I6" s="242"/>
      <c r="J6" s="476"/>
      <c r="K6" s="476"/>
      <c r="L6" s="242"/>
      <c r="M6" s="243"/>
    </row>
    <row r="7" spans="2:13" x14ac:dyDescent="0.2">
      <c r="B7" s="244"/>
      <c r="C7" s="477" t="s">
        <v>465</v>
      </c>
      <c r="D7" s="477"/>
      <c r="E7" s="241"/>
      <c r="F7" s="245"/>
      <c r="G7" s="246"/>
      <c r="H7" s="246"/>
      <c r="I7" s="246"/>
      <c r="J7" s="246"/>
      <c r="K7" s="246"/>
      <c r="L7" s="246"/>
      <c r="M7" s="247"/>
    </row>
    <row r="8" spans="2:13" x14ac:dyDescent="0.2">
      <c r="B8" s="244"/>
      <c r="C8" s="282"/>
      <c r="D8" s="282"/>
      <c r="E8" s="304"/>
      <c r="F8" s="305"/>
      <c r="G8" s="349"/>
      <c r="H8" s="349"/>
      <c r="I8" s="349"/>
      <c r="J8" s="349"/>
      <c r="K8" s="349"/>
      <c r="L8" s="246"/>
      <c r="M8" s="247"/>
    </row>
    <row r="9" spans="2:13" ht="22.5" x14ac:dyDescent="0.2">
      <c r="B9" s="302" t="s">
        <v>500</v>
      </c>
      <c r="C9" s="248"/>
      <c r="D9" s="303" t="s">
        <v>501</v>
      </c>
      <c r="E9" s="304">
        <v>5190</v>
      </c>
      <c r="F9" s="305" t="s">
        <v>488</v>
      </c>
      <c r="G9" s="350">
        <f t="shared" ref="G9:G17" si="0">+H9</f>
        <v>0</v>
      </c>
      <c r="H9" s="351">
        <v>0</v>
      </c>
      <c r="I9" s="351">
        <v>72000</v>
      </c>
      <c r="J9" s="351">
        <v>0</v>
      </c>
      <c r="K9" s="351">
        <v>0</v>
      </c>
      <c r="L9" s="352">
        <f t="shared" ref="L9:L17" si="1">IFERROR(K9/H9,0)</f>
        <v>0</v>
      </c>
      <c r="M9" s="353">
        <f t="shared" ref="M9:M17" si="2">IFERROR(K9/I9,0)</f>
        <v>0</v>
      </c>
    </row>
    <row r="10" spans="2:13" ht="22.5" x14ac:dyDescent="0.2">
      <c r="B10" s="302"/>
      <c r="C10" s="248"/>
      <c r="D10" s="303"/>
      <c r="E10" s="304">
        <v>5660</v>
      </c>
      <c r="F10" s="305" t="s">
        <v>483</v>
      </c>
      <c r="G10" s="350">
        <f t="shared" si="0"/>
        <v>0</v>
      </c>
      <c r="H10" s="351">
        <v>0</v>
      </c>
      <c r="I10" s="351">
        <v>3000</v>
      </c>
      <c r="J10" s="351">
        <v>0</v>
      </c>
      <c r="K10" s="351">
        <v>0</v>
      </c>
      <c r="L10" s="352">
        <f t="shared" si="1"/>
        <v>0</v>
      </c>
      <c r="M10" s="353">
        <f t="shared" si="2"/>
        <v>0</v>
      </c>
    </row>
    <row r="11" spans="2:13" ht="22.5" x14ac:dyDescent="0.2">
      <c r="B11" s="302" t="s">
        <v>477</v>
      </c>
      <c r="C11" s="248"/>
      <c r="D11" s="303" t="s">
        <v>480</v>
      </c>
      <c r="E11" s="304">
        <v>5150</v>
      </c>
      <c r="F11" s="305" t="s">
        <v>485</v>
      </c>
      <c r="G11" s="350">
        <f t="shared" si="0"/>
        <v>0</v>
      </c>
      <c r="H11" s="351">
        <v>0</v>
      </c>
      <c r="I11" s="351">
        <v>430000</v>
      </c>
      <c r="J11" s="351">
        <v>0</v>
      </c>
      <c r="K11" s="351">
        <v>0</v>
      </c>
      <c r="L11" s="352">
        <f t="shared" si="1"/>
        <v>0</v>
      </c>
      <c r="M11" s="353">
        <f t="shared" si="2"/>
        <v>0</v>
      </c>
    </row>
    <row r="12" spans="2:13" x14ac:dyDescent="0.2">
      <c r="B12" s="302"/>
      <c r="C12" s="248"/>
      <c r="D12" s="303"/>
      <c r="E12" s="304">
        <v>5210</v>
      </c>
      <c r="F12" s="305" t="s">
        <v>502</v>
      </c>
      <c r="G12" s="350">
        <f t="shared" si="0"/>
        <v>0</v>
      </c>
      <c r="H12" s="351">
        <v>0</v>
      </c>
      <c r="I12" s="351">
        <v>56000</v>
      </c>
      <c r="J12" s="351">
        <v>0</v>
      </c>
      <c r="K12" s="351">
        <v>0</v>
      </c>
      <c r="L12" s="352">
        <f t="shared" si="1"/>
        <v>0</v>
      </c>
      <c r="M12" s="353">
        <f t="shared" si="2"/>
        <v>0</v>
      </c>
    </row>
    <row r="13" spans="2:13" ht="22.5" x14ac:dyDescent="0.2">
      <c r="B13" s="302"/>
      <c r="C13" s="248"/>
      <c r="D13" s="303"/>
      <c r="E13" s="304">
        <v>5660</v>
      </c>
      <c r="F13" s="305" t="s">
        <v>483</v>
      </c>
      <c r="G13" s="350">
        <f t="shared" si="0"/>
        <v>70000</v>
      </c>
      <c r="H13" s="351">
        <v>70000</v>
      </c>
      <c r="I13" s="351">
        <v>70000</v>
      </c>
      <c r="J13" s="351">
        <v>0</v>
      </c>
      <c r="K13" s="351">
        <v>0</v>
      </c>
      <c r="L13" s="352">
        <f t="shared" si="1"/>
        <v>0</v>
      </c>
      <c r="M13" s="353">
        <f t="shared" si="2"/>
        <v>0</v>
      </c>
    </row>
    <row r="14" spans="2:13" x14ac:dyDescent="0.2">
      <c r="B14" s="302"/>
      <c r="C14" s="248"/>
      <c r="D14" s="303"/>
      <c r="E14" s="304">
        <v>5670</v>
      </c>
      <c r="F14" s="305" t="s">
        <v>484</v>
      </c>
      <c r="G14" s="350">
        <f t="shared" si="0"/>
        <v>55000</v>
      </c>
      <c r="H14" s="351">
        <v>55000</v>
      </c>
      <c r="I14" s="351">
        <v>55000</v>
      </c>
      <c r="J14" s="351">
        <v>0</v>
      </c>
      <c r="K14" s="351">
        <v>0</v>
      </c>
      <c r="L14" s="352">
        <f t="shared" si="1"/>
        <v>0</v>
      </c>
      <c r="M14" s="353">
        <f t="shared" si="2"/>
        <v>0</v>
      </c>
    </row>
    <row r="15" spans="2:13" ht="22.5" x14ac:dyDescent="0.2">
      <c r="B15" s="302" t="s">
        <v>478</v>
      </c>
      <c r="C15" s="248"/>
      <c r="D15" s="303" t="s">
        <v>481</v>
      </c>
      <c r="E15" s="304">
        <v>5150</v>
      </c>
      <c r="F15" s="305" t="s">
        <v>485</v>
      </c>
      <c r="G15" s="350">
        <f t="shared" si="0"/>
        <v>0</v>
      </c>
      <c r="H15" s="351">
        <v>0</v>
      </c>
      <c r="I15" s="351">
        <v>0</v>
      </c>
      <c r="J15" s="351">
        <v>0</v>
      </c>
      <c r="K15" s="351">
        <v>0</v>
      </c>
      <c r="L15" s="352">
        <f t="shared" si="1"/>
        <v>0</v>
      </c>
      <c r="M15" s="353">
        <f t="shared" si="2"/>
        <v>0</v>
      </c>
    </row>
    <row r="16" spans="2:13" ht="22.5" x14ac:dyDescent="0.2">
      <c r="B16" s="302" t="s">
        <v>479</v>
      </c>
      <c r="C16" s="248"/>
      <c r="D16" s="303" t="s">
        <v>482</v>
      </c>
      <c r="E16" s="304">
        <v>5150</v>
      </c>
      <c r="F16" s="305" t="s">
        <v>485</v>
      </c>
      <c r="G16" s="350">
        <f t="shared" si="0"/>
        <v>0</v>
      </c>
      <c r="H16" s="351">
        <v>0</v>
      </c>
      <c r="I16" s="351">
        <v>120000</v>
      </c>
      <c r="J16" s="351">
        <v>0</v>
      </c>
      <c r="K16" s="351">
        <v>0</v>
      </c>
      <c r="L16" s="352">
        <f t="shared" si="1"/>
        <v>0</v>
      </c>
      <c r="M16" s="353">
        <f t="shared" si="2"/>
        <v>0</v>
      </c>
    </row>
    <row r="17" spans="2:13" ht="22.5" x14ac:dyDescent="0.2">
      <c r="B17" s="302" t="s">
        <v>486</v>
      </c>
      <c r="C17" s="248"/>
      <c r="D17" s="303" t="s">
        <v>487</v>
      </c>
      <c r="E17" s="304">
        <v>5190</v>
      </c>
      <c r="F17" s="305" t="s">
        <v>488</v>
      </c>
      <c r="G17" s="350">
        <f t="shared" si="0"/>
        <v>0</v>
      </c>
      <c r="H17" s="351">
        <v>0</v>
      </c>
      <c r="I17" s="351">
        <v>8000</v>
      </c>
      <c r="J17" s="351">
        <v>8000</v>
      </c>
      <c r="K17" s="351">
        <v>8000</v>
      </c>
      <c r="L17" s="352">
        <f t="shared" si="1"/>
        <v>0</v>
      </c>
      <c r="M17" s="353">
        <f t="shared" si="2"/>
        <v>1</v>
      </c>
    </row>
    <row r="18" spans="2:13" x14ac:dyDescent="0.2">
      <c r="B18" s="302"/>
      <c r="C18" s="248"/>
      <c r="D18" s="303"/>
      <c r="E18" s="249"/>
      <c r="F18" s="354"/>
      <c r="G18" s="285"/>
      <c r="H18" s="285"/>
      <c r="I18" s="285"/>
      <c r="J18" s="285"/>
      <c r="K18" s="285"/>
      <c r="L18" s="283"/>
      <c r="M18" s="284"/>
    </row>
    <row r="19" spans="2:13" x14ac:dyDescent="0.2">
      <c r="B19" s="302"/>
      <c r="C19" s="248"/>
      <c r="D19" s="246"/>
      <c r="E19" s="250"/>
      <c r="F19" s="246"/>
      <c r="G19" s="246"/>
      <c r="H19" s="246"/>
      <c r="I19" s="246"/>
      <c r="J19" s="246"/>
      <c r="K19" s="246"/>
      <c r="L19" s="246"/>
      <c r="M19" s="247"/>
    </row>
    <row r="20" spans="2:13" x14ac:dyDescent="0.2">
      <c r="B20" s="478" t="s">
        <v>466</v>
      </c>
      <c r="C20" s="479"/>
      <c r="D20" s="479"/>
      <c r="E20" s="479"/>
      <c r="F20" s="479"/>
      <c r="G20" s="209">
        <f>SUM(G9:G17)</f>
        <v>125000</v>
      </c>
      <c r="H20" s="209">
        <f>SUM(H9:H17)</f>
        <v>125000</v>
      </c>
      <c r="I20" s="209">
        <f>SUM(I9:I17)</f>
        <v>814000</v>
      </c>
      <c r="J20" s="209">
        <f>SUM(J9:J17)</f>
        <v>8000</v>
      </c>
      <c r="K20" s="209">
        <f>SUM(K9:K17)</f>
        <v>8000</v>
      </c>
      <c r="L20" s="203">
        <f>IFERROR(K20/H20,0)</f>
        <v>6.4000000000000001E-2</v>
      </c>
      <c r="M20" s="230">
        <f>IFERROR(K20/I20,0)</f>
        <v>9.8280098280098278E-3</v>
      </c>
    </row>
    <row r="21" spans="2:13" x14ac:dyDescent="0.2">
      <c r="B21" s="302"/>
      <c r="C21" s="248"/>
      <c r="D21" s="246"/>
      <c r="E21" s="250"/>
      <c r="F21" s="246"/>
      <c r="G21" s="246"/>
      <c r="H21" s="246"/>
      <c r="I21" s="246"/>
      <c r="J21" s="246"/>
      <c r="K21" s="246"/>
      <c r="L21" s="246"/>
      <c r="M21" s="247"/>
    </row>
    <row r="22" spans="2:13" x14ac:dyDescent="0.2">
      <c r="B22" s="480" t="s">
        <v>467</v>
      </c>
      <c r="C22" s="477"/>
      <c r="D22" s="477"/>
      <c r="E22" s="241"/>
      <c r="F22" s="245"/>
      <c r="G22" s="246"/>
      <c r="H22" s="246"/>
      <c r="I22" s="246"/>
      <c r="J22" s="246"/>
      <c r="K22" s="246"/>
      <c r="L22" s="246"/>
      <c r="M22" s="247"/>
    </row>
    <row r="23" spans="2:13" x14ac:dyDescent="0.2">
      <c r="B23" s="244"/>
      <c r="C23" s="477" t="s">
        <v>468</v>
      </c>
      <c r="D23" s="477"/>
      <c r="E23" s="241"/>
      <c r="F23" s="245"/>
      <c r="G23" s="268">
        <v>0</v>
      </c>
      <c r="H23" s="268">
        <v>0</v>
      </c>
      <c r="I23" s="268">
        <v>0</v>
      </c>
      <c r="J23" s="268">
        <v>0</v>
      </c>
      <c r="K23" s="268">
        <v>0</v>
      </c>
      <c r="L23" s="268">
        <v>0</v>
      </c>
      <c r="M23" s="355">
        <v>0</v>
      </c>
    </row>
    <row r="24" spans="2:13" x14ac:dyDescent="0.2">
      <c r="B24" s="251"/>
      <c r="C24" s="252"/>
      <c r="D24" s="252"/>
      <c r="E24" s="249"/>
      <c r="F24" s="252"/>
      <c r="G24" s="246"/>
      <c r="H24" s="246"/>
      <c r="I24" s="246"/>
      <c r="J24" s="246"/>
      <c r="K24" s="246"/>
      <c r="L24" s="246"/>
      <c r="M24" s="247"/>
    </row>
    <row r="25" spans="2:13" x14ac:dyDescent="0.2">
      <c r="B25" s="302"/>
      <c r="C25" s="248"/>
      <c r="D25" s="246"/>
      <c r="E25" s="250"/>
      <c r="F25" s="246"/>
      <c r="G25" s="285"/>
      <c r="H25" s="285"/>
      <c r="I25" s="285"/>
      <c r="J25" s="285"/>
      <c r="K25" s="285"/>
      <c r="L25" s="283"/>
      <c r="M25" s="284"/>
    </row>
    <row r="26" spans="2:13" x14ac:dyDescent="0.2">
      <c r="B26" s="253"/>
      <c r="C26" s="254"/>
      <c r="D26" s="255"/>
      <c r="E26" s="256"/>
      <c r="F26" s="255"/>
      <c r="G26" s="255"/>
      <c r="H26" s="255"/>
      <c r="I26" s="255"/>
      <c r="J26" s="255"/>
      <c r="K26" s="255"/>
      <c r="L26" s="255"/>
      <c r="M26" s="257"/>
    </row>
    <row r="27" spans="2:13" x14ac:dyDescent="0.2">
      <c r="B27" s="478" t="s">
        <v>469</v>
      </c>
      <c r="C27" s="479"/>
      <c r="D27" s="479"/>
      <c r="E27" s="479"/>
      <c r="F27" s="479"/>
      <c r="G27" s="209">
        <f>G23</f>
        <v>0</v>
      </c>
      <c r="H27" s="209">
        <f t="shared" ref="H27:M27" si="3">H23</f>
        <v>0</v>
      </c>
      <c r="I27" s="209">
        <f t="shared" si="3"/>
        <v>0</v>
      </c>
      <c r="J27" s="209">
        <f t="shared" si="3"/>
        <v>0</v>
      </c>
      <c r="K27" s="209">
        <f t="shared" si="3"/>
        <v>0</v>
      </c>
      <c r="L27" s="209">
        <f t="shared" si="3"/>
        <v>0</v>
      </c>
      <c r="M27" s="209">
        <f t="shared" si="3"/>
        <v>0</v>
      </c>
    </row>
    <row r="28" spans="2:13" x14ac:dyDescent="0.2">
      <c r="B28" s="212"/>
      <c r="C28" s="211"/>
      <c r="D28" s="204"/>
      <c r="E28" s="210"/>
      <c r="F28" s="204"/>
      <c r="G28" s="204"/>
      <c r="H28" s="204"/>
      <c r="I28" s="204"/>
      <c r="J28" s="204"/>
      <c r="K28" s="204"/>
      <c r="L28" s="204"/>
      <c r="M28" s="213"/>
    </row>
    <row r="29" spans="2:13" x14ac:dyDescent="0.2">
      <c r="B29" s="465" t="s">
        <v>470</v>
      </c>
      <c r="C29" s="466"/>
      <c r="D29" s="466"/>
      <c r="E29" s="466"/>
      <c r="F29" s="466"/>
      <c r="G29" s="231">
        <f>+G20+G27</f>
        <v>125000</v>
      </c>
      <c r="H29" s="231">
        <f>+H20+H27</f>
        <v>125000</v>
      </c>
      <c r="I29" s="231">
        <f>+I20+I27</f>
        <v>814000</v>
      </c>
      <c r="J29" s="231">
        <f>+J20+J27</f>
        <v>8000</v>
      </c>
      <c r="K29" s="231">
        <f>+K20+K27</f>
        <v>8000</v>
      </c>
      <c r="L29" s="232">
        <f>IFERROR(K29/H29,0)</f>
        <v>6.4000000000000001E-2</v>
      </c>
      <c r="M29" s="233">
        <f>IFERROR(K29/I29,0)</f>
        <v>9.8280098280098278E-3</v>
      </c>
    </row>
    <row r="30" spans="2:13" x14ac:dyDescent="0.2">
      <c r="B30" s="234"/>
      <c r="C30" s="235"/>
      <c r="D30" s="235"/>
      <c r="E30" s="236"/>
      <c r="F30" s="235"/>
      <c r="G30" s="235"/>
      <c r="H30" s="235"/>
      <c r="I30" s="235"/>
      <c r="J30" s="235"/>
      <c r="K30" s="235"/>
      <c r="L30" s="235"/>
      <c r="M30" s="237"/>
    </row>
    <row r="31" spans="2:13" ht="15" x14ac:dyDescent="0.25">
      <c r="B31" s="238" t="s">
        <v>406</v>
      </c>
      <c r="C31" s="238"/>
      <c r="D31" s="239"/>
      <c r="E31" s="240"/>
      <c r="F31" s="239"/>
      <c r="G31" s="239"/>
      <c r="H31" s="239"/>
    </row>
    <row r="38" spans="4:13" ht="15" x14ac:dyDescent="0.25">
      <c r="D38" s="413" t="s">
        <v>451</v>
      </c>
      <c r="E38" s="413"/>
      <c r="F38" s="315"/>
      <c r="G38" s="315"/>
      <c r="H38" s="315"/>
      <c r="I38" s="315"/>
      <c r="J38" s="436" t="s">
        <v>387</v>
      </c>
      <c r="K38" s="436"/>
      <c r="L38" s="436"/>
      <c r="M38" s="214"/>
    </row>
    <row r="39" spans="4:13" ht="15" x14ac:dyDescent="0.25">
      <c r="D39" s="375" t="s">
        <v>386</v>
      </c>
      <c r="E39" s="375"/>
      <c r="F39" s="314"/>
      <c r="G39" s="314"/>
      <c r="H39" s="314"/>
      <c r="I39" s="314"/>
      <c r="J39" s="414" t="s">
        <v>405</v>
      </c>
      <c r="K39" s="414"/>
      <c r="L39" s="414"/>
      <c r="M39" s="214"/>
    </row>
    <row r="40" spans="4:13" x14ac:dyDescent="0.2">
      <c r="D40" s="430" t="s">
        <v>389</v>
      </c>
      <c r="E40" s="430"/>
      <c r="F40" s="316"/>
      <c r="G40" s="316"/>
      <c r="H40" s="316"/>
      <c r="I40" s="375" t="s">
        <v>475</v>
      </c>
      <c r="J40" s="375"/>
      <c r="K40" s="375"/>
      <c r="L40" s="375"/>
      <c r="M40" s="375"/>
    </row>
  </sheetData>
  <mergeCells count="28">
    <mergeCell ref="D38:E38"/>
    <mergeCell ref="J38:L38"/>
    <mergeCell ref="D39:E39"/>
    <mergeCell ref="J39:L39"/>
    <mergeCell ref="D40:E40"/>
    <mergeCell ref="I40:M40"/>
    <mergeCell ref="B29:F29"/>
    <mergeCell ref="K3:K5"/>
    <mergeCell ref="L3:M3"/>
    <mergeCell ref="L4:L5"/>
    <mergeCell ref="M4:M5"/>
    <mergeCell ref="B6:D6"/>
    <mergeCell ref="J6:K6"/>
    <mergeCell ref="C7:D7"/>
    <mergeCell ref="B20:F20"/>
    <mergeCell ref="B22:D22"/>
    <mergeCell ref="C23:D23"/>
    <mergeCell ref="B27:F27"/>
    <mergeCell ref="B1:M1"/>
    <mergeCell ref="B2:C5"/>
    <mergeCell ref="D2:D5"/>
    <mergeCell ref="E2:E5"/>
    <mergeCell ref="F2:F5"/>
    <mergeCell ref="G2:M2"/>
    <mergeCell ref="G3:G5"/>
    <mergeCell ref="H3:H5"/>
    <mergeCell ref="I3:I5"/>
    <mergeCell ref="J3:J5"/>
  </mergeCells>
  <printOptions horizontalCentered="1"/>
  <pageMargins left="0.70866141732283472" right="0.70866141732283472" top="0.74803149606299213" bottom="0.74803149606299213" header="0.31496062992125984" footer="0.31496062992125984"/>
  <pageSetup scale="64" orientation="landscape" r:id="rId1"/>
  <headerFooter>
    <oddFooter>&amp;R2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79"/>
  <sheetViews>
    <sheetView workbookViewId="0">
      <selection activeCell="B6" sqref="B6:AD6"/>
    </sheetView>
  </sheetViews>
  <sheetFormatPr baseColWidth="10" defaultRowHeight="15" x14ac:dyDescent="0.25"/>
  <cols>
    <col min="1" max="1" width="18" style="1" customWidth="1"/>
    <col min="2" max="2" width="35.5703125" style="26" customWidth="1"/>
    <col min="3" max="3" width="8" style="26" customWidth="1"/>
    <col min="4" max="4" width="18.5703125" style="26" customWidth="1"/>
    <col min="5" max="5" width="27.85546875" style="26" customWidth="1"/>
    <col min="6" max="6" width="22" style="26" customWidth="1"/>
    <col min="7" max="7" width="46.42578125" style="26" customWidth="1"/>
    <col min="8" max="8" width="3.5703125" style="26" customWidth="1"/>
    <col min="9" max="12" width="4.85546875" style="26" customWidth="1"/>
    <col min="13" max="13" width="22.85546875" style="26" customWidth="1"/>
    <col min="14" max="14" width="16" style="26" customWidth="1"/>
    <col min="15" max="15" width="12" style="26" customWidth="1"/>
    <col min="16" max="16" width="12.5703125" style="26" customWidth="1"/>
    <col min="17" max="17" width="12.7109375" style="26" customWidth="1"/>
    <col min="18" max="22" width="4.7109375" style="26" customWidth="1"/>
    <col min="23" max="23" width="8.7109375" style="26" customWidth="1"/>
    <col min="24" max="24" width="38.7109375" style="26" customWidth="1"/>
    <col min="25" max="25" width="64" style="26" customWidth="1"/>
    <col min="26" max="26" width="13.5703125" style="28" customWidth="1"/>
    <col min="27" max="27" width="14.28515625" style="28" customWidth="1"/>
    <col min="28" max="28" width="9.140625" style="28" customWidth="1"/>
    <col min="29" max="29" width="8.5703125" style="26" customWidth="1"/>
    <col min="30" max="30" width="9.5703125" style="26"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481"/>
      <c r="C1" s="482"/>
      <c r="D1" s="482"/>
      <c r="E1" s="482"/>
      <c r="F1" s="482"/>
      <c r="G1" s="482"/>
      <c r="H1" s="482"/>
      <c r="I1" s="482"/>
      <c r="J1" s="482"/>
      <c r="K1" s="482"/>
      <c r="L1" s="482"/>
      <c r="M1" s="482"/>
      <c r="N1" s="482"/>
      <c r="O1" s="482"/>
      <c r="P1" s="482"/>
      <c r="Q1" s="482"/>
      <c r="R1" s="482"/>
      <c r="S1" s="482"/>
      <c r="T1" s="482"/>
      <c r="U1" s="482"/>
      <c r="V1" s="482"/>
      <c r="W1" s="482"/>
      <c r="X1" s="482"/>
      <c r="Y1" s="482"/>
      <c r="Z1" s="482"/>
      <c r="AA1" s="482"/>
      <c r="AB1" s="482"/>
      <c r="AC1" s="482"/>
      <c r="AD1" s="483"/>
    </row>
    <row r="2" spans="1:30" ht="19.5" customHeight="1" x14ac:dyDescent="0.25">
      <c r="B2" s="484" t="s">
        <v>424</v>
      </c>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6"/>
    </row>
    <row r="3" spans="1:30" x14ac:dyDescent="0.25">
      <c r="B3" s="487" t="s">
        <v>0</v>
      </c>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9"/>
    </row>
    <row r="4" spans="1:30" x14ac:dyDescent="0.25">
      <c r="B4" s="487"/>
      <c r="C4" s="488"/>
      <c r="D4" s="488"/>
      <c r="E4" s="488"/>
      <c r="F4" s="488"/>
      <c r="G4" s="488"/>
      <c r="H4" s="488"/>
      <c r="I4" s="488"/>
      <c r="J4" s="488"/>
      <c r="K4" s="488"/>
      <c r="L4" s="488"/>
      <c r="M4" s="488"/>
      <c r="N4" s="488"/>
      <c r="O4" s="488"/>
      <c r="P4" s="488"/>
      <c r="Q4" s="488"/>
      <c r="R4" s="488"/>
      <c r="S4" s="488"/>
      <c r="T4" s="488"/>
      <c r="U4" s="488"/>
      <c r="V4" s="488"/>
      <c r="W4" s="488"/>
      <c r="X4" s="488"/>
      <c r="Y4" s="488"/>
      <c r="Z4" s="488"/>
      <c r="AA4" s="488"/>
      <c r="AB4" s="488"/>
      <c r="AC4" s="488"/>
      <c r="AD4" s="489"/>
    </row>
    <row r="5" spans="1:30" x14ac:dyDescent="0.25">
      <c r="B5" s="490" t="s">
        <v>505</v>
      </c>
      <c r="C5" s="491"/>
      <c r="D5" s="491"/>
      <c r="E5" s="491"/>
      <c r="F5" s="491"/>
      <c r="G5" s="491"/>
      <c r="H5" s="491"/>
      <c r="I5" s="491"/>
      <c r="J5" s="491"/>
      <c r="K5" s="491"/>
      <c r="L5" s="491"/>
      <c r="M5" s="491"/>
      <c r="N5" s="491"/>
      <c r="O5" s="491"/>
      <c r="P5" s="491"/>
      <c r="Q5" s="491"/>
      <c r="R5" s="491"/>
      <c r="S5" s="491"/>
      <c r="T5" s="491"/>
      <c r="U5" s="491"/>
      <c r="V5" s="491"/>
      <c r="W5" s="491"/>
      <c r="X5" s="491"/>
      <c r="Y5" s="491"/>
      <c r="Z5" s="199"/>
      <c r="AA5" s="199"/>
      <c r="AB5" s="199"/>
      <c r="AC5" s="199"/>
      <c r="AD5" s="200"/>
    </row>
    <row r="6" spans="1:30" s="2" customFormat="1" ht="35.1" customHeight="1" x14ac:dyDescent="0.25">
      <c r="B6" s="492"/>
      <c r="C6" s="492"/>
      <c r="D6" s="492"/>
      <c r="E6" s="492"/>
      <c r="F6" s="492"/>
      <c r="G6" s="492"/>
      <c r="H6" s="492"/>
      <c r="I6" s="492"/>
      <c r="J6" s="492"/>
      <c r="K6" s="492"/>
      <c r="L6" s="492"/>
      <c r="M6" s="492"/>
      <c r="N6" s="492"/>
      <c r="O6" s="492"/>
      <c r="P6" s="492"/>
      <c r="Q6" s="492"/>
      <c r="R6" s="492"/>
      <c r="S6" s="492"/>
      <c r="T6" s="492"/>
      <c r="U6" s="492"/>
      <c r="V6" s="492"/>
      <c r="W6" s="492"/>
      <c r="X6" s="492"/>
      <c r="Y6" s="492"/>
      <c r="Z6" s="492"/>
      <c r="AA6" s="492"/>
      <c r="AB6" s="492"/>
      <c r="AC6" s="492"/>
      <c r="AD6" s="492"/>
    </row>
    <row r="7" spans="1:30" s="2" customFormat="1" ht="44.1" customHeight="1" x14ac:dyDescent="0.25">
      <c r="B7" s="3" t="s">
        <v>1</v>
      </c>
      <c r="C7" s="3" t="s">
        <v>2</v>
      </c>
      <c r="D7" s="3" t="s">
        <v>3</v>
      </c>
      <c r="E7" s="3" t="s">
        <v>4</v>
      </c>
      <c r="F7" s="3" t="s">
        <v>5</v>
      </c>
      <c r="G7" s="3" t="s">
        <v>6</v>
      </c>
      <c r="H7" s="3" t="s">
        <v>7</v>
      </c>
      <c r="I7" s="4" t="s">
        <v>8</v>
      </c>
      <c r="J7" s="4" t="s">
        <v>9</v>
      </c>
      <c r="K7" s="4" t="s">
        <v>10</v>
      </c>
      <c r="L7" s="4" t="s">
        <v>11</v>
      </c>
      <c r="M7" s="4" t="s">
        <v>12</v>
      </c>
      <c r="N7" s="4" t="s">
        <v>13</v>
      </c>
      <c r="O7" s="4" t="s">
        <v>14</v>
      </c>
      <c r="P7" s="4" t="s">
        <v>15</v>
      </c>
      <c r="Q7" s="4" t="s">
        <v>16</v>
      </c>
      <c r="R7" s="4" t="s">
        <v>17</v>
      </c>
      <c r="S7" s="5" t="s">
        <v>18</v>
      </c>
      <c r="T7" s="6" t="s">
        <v>19</v>
      </c>
      <c r="U7" s="4" t="s">
        <v>20</v>
      </c>
      <c r="V7" s="4" t="s">
        <v>21</v>
      </c>
      <c r="W7" s="4" t="s">
        <v>22</v>
      </c>
      <c r="X7" s="4" t="s">
        <v>23</v>
      </c>
      <c r="Y7" s="6" t="s">
        <v>24</v>
      </c>
      <c r="Z7" s="7" t="s">
        <v>25</v>
      </c>
      <c r="AA7" s="7" t="s">
        <v>26</v>
      </c>
      <c r="AB7" s="7" t="s">
        <v>27</v>
      </c>
      <c r="AC7" s="6" t="s">
        <v>28</v>
      </c>
      <c r="AD7" s="6" t="s">
        <v>29</v>
      </c>
    </row>
    <row r="8" spans="1:30" ht="165" x14ac:dyDescent="0.25">
      <c r="A8" s="1">
        <v>0</v>
      </c>
      <c r="B8" s="8" t="s">
        <v>30</v>
      </c>
      <c r="C8" s="9" t="s">
        <v>31</v>
      </c>
      <c r="D8" s="10" t="s">
        <v>32</v>
      </c>
      <c r="E8" s="10" t="s">
        <v>33</v>
      </c>
      <c r="F8" s="10" t="s">
        <v>34</v>
      </c>
      <c r="G8" s="10"/>
      <c r="H8" s="11">
        <v>2</v>
      </c>
      <c r="I8" s="11">
        <v>2.5</v>
      </c>
      <c r="J8" s="11" t="s">
        <v>35</v>
      </c>
      <c r="K8" s="11" t="s">
        <v>36</v>
      </c>
      <c r="L8" s="12" t="s">
        <v>37</v>
      </c>
      <c r="M8" s="13" t="s">
        <v>38</v>
      </c>
      <c r="N8" s="13" t="s">
        <v>39</v>
      </c>
      <c r="O8" s="13" t="s">
        <v>40</v>
      </c>
      <c r="P8" s="11" t="s">
        <v>41</v>
      </c>
      <c r="Q8" s="11" t="s">
        <v>42</v>
      </c>
      <c r="R8" s="11">
        <v>6.4</v>
      </c>
      <c r="S8" s="11">
        <v>8.6999999999999993</v>
      </c>
      <c r="T8" s="11">
        <v>8.6999999999999993</v>
      </c>
      <c r="U8" s="12"/>
      <c r="V8" s="12"/>
      <c r="W8" s="11"/>
      <c r="X8" s="10" t="s">
        <v>43</v>
      </c>
      <c r="Y8" s="10" t="s">
        <v>44</v>
      </c>
      <c r="Z8" s="14"/>
      <c r="AA8" s="14"/>
      <c r="AB8" s="14"/>
      <c r="AC8" s="10"/>
      <c r="AD8" s="15"/>
    </row>
    <row r="9" spans="1:30" ht="165" x14ac:dyDescent="0.25">
      <c r="B9" s="8" t="s">
        <v>30</v>
      </c>
      <c r="C9" s="9"/>
      <c r="D9" s="10" t="s">
        <v>32</v>
      </c>
      <c r="E9" s="10" t="s">
        <v>33</v>
      </c>
      <c r="F9" s="10" t="s">
        <v>34</v>
      </c>
      <c r="G9" s="10"/>
      <c r="H9" s="11">
        <v>2</v>
      </c>
      <c r="I9" s="11">
        <v>2.5</v>
      </c>
      <c r="J9" s="11" t="s">
        <v>35</v>
      </c>
      <c r="K9" s="11" t="s">
        <v>36</v>
      </c>
      <c r="L9" s="16" t="s">
        <v>37</v>
      </c>
      <c r="M9" s="13" t="s">
        <v>45</v>
      </c>
      <c r="N9" s="13" t="s">
        <v>46</v>
      </c>
      <c r="O9" s="13" t="s">
        <v>47</v>
      </c>
      <c r="P9" s="11" t="s">
        <v>41</v>
      </c>
      <c r="Q9" s="11" t="s">
        <v>48</v>
      </c>
      <c r="R9" s="11">
        <v>33.1</v>
      </c>
      <c r="S9" s="11">
        <v>42.4</v>
      </c>
      <c r="T9" s="11">
        <v>42.4</v>
      </c>
      <c r="U9" s="11"/>
      <c r="V9" s="11"/>
      <c r="W9" s="11" t="e">
        <f>+U9/V9</f>
        <v>#DIV/0!</v>
      </c>
      <c r="X9" s="13" t="s">
        <v>49</v>
      </c>
      <c r="Y9" s="13" t="s">
        <v>50</v>
      </c>
      <c r="Z9" s="17"/>
      <c r="AA9" s="17"/>
      <c r="AB9" s="17"/>
      <c r="AC9" s="11"/>
      <c r="AD9" s="18"/>
    </row>
    <row r="10" spans="1:30" ht="137.1" customHeight="1" x14ac:dyDescent="0.25">
      <c r="B10" s="8" t="s">
        <v>30</v>
      </c>
      <c r="C10" s="9" t="s">
        <v>51</v>
      </c>
      <c r="D10" s="10" t="s">
        <v>32</v>
      </c>
      <c r="E10" s="10" t="s">
        <v>52</v>
      </c>
      <c r="F10" s="10"/>
      <c r="G10" s="10"/>
      <c r="H10" s="11">
        <v>2</v>
      </c>
      <c r="I10" s="11">
        <v>2.5</v>
      </c>
      <c r="J10" s="11" t="s">
        <v>35</v>
      </c>
      <c r="K10" s="11" t="s">
        <v>36</v>
      </c>
      <c r="L10" s="11" t="s">
        <v>37</v>
      </c>
      <c r="M10" s="13" t="s">
        <v>53</v>
      </c>
      <c r="N10" s="13" t="s">
        <v>54</v>
      </c>
      <c r="O10" s="13" t="s">
        <v>55</v>
      </c>
      <c r="P10" s="11" t="s">
        <v>41</v>
      </c>
      <c r="Q10" s="11" t="s">
        <v>48</v>
      </c>
      <c r="R10" s="11">
        <v>63.03</v>
      </c>
      <c r="S10" s="11">
        <v>64</v>
      </c>
      <c r="T10" s="11">
        <v>64</v>
      </c>
      <c r="U10" s="11"/>
      <c r="V10" s="11"/>
      <c r="W10" s="11" t="e">
        <f>+U10/V10</f>
        <v>#DIV/0!</v>
      </c>
      <c r="X10" s="13" t="s">
        <v>56</v>
      </c>
      <c r="Y10" s="13" t="s">
        <v>57</v>
      </c>
      <c r="Z10" s="17"/>
      <c r="AA10" s="17"/>
      <c r="AB10" s="17"/>
      <c r="AC10" s="11"/>
      <c r="AD10" s="18"/>
    </row>
    <row r="11" spans="1:30" ht="137.1" customHeight="1" x14ac:dyDescent="0.25">
      <c r="B11" s="8" t="s">
        <v>30</v>
      </c>
      <c r="C11" s="19"/>
      <c r="D11" s="10" t="s">
        <v>32</v>
      </c>
      <c r="E11" s="10" t="s">
        <v>52</v>
      </c>
      <c r="F11" s="10"/>
      <c r="G11" s="10"/>
      <c r="H11" s="11">
        <v>2</v>
      </c>
      <c r="I11" s="11">
        <v>2.5</v>
      </c>
      <c r="J11" s="11" t="s">
        <v>35</v>
      </c>
      <c r="K11" s="11" t="s">
        <v>36</v>
      </c>
      <c r="L11" s="11" t="s">
        <v>37</v>
      </c>
      <c r="M11" s="13" t="s">
        <v>58</v>
      </c>
      <c r="N11" s="13" t="s">
        <v>54</v>
      </c>
      <c r="O11" s="13" t="s">
        <v>47</v>
      </c>
      <c r="P11" s="11" t="s">
        <v>41</v>
      </c>
      <c r="Q11" s="11" t="s">
        <v>48</v>
      </c>
      <c r="R11" s="11">
        <v>39.22</v>
      </c>
      <c r="S11" s="11">
        <v>57.6</v>
      </c>
      <c r="T11" s="11">
        <v>57.6</v>
      </c>
      <c r="U11" s="11"/>
      <c r="V11" s="11"/>
      <c r="W11" s="11" t="e">
        <f>+U11/V11</f>
        <v>#DIV/0!</v>
      </c>
      <c r="X11" s="13" t="s">
        <v>56</v>
      </c>
      <c r="Y11" s="13" t="s">
        <v>57</v>
      </c>
      <c r="Z11" s="17"/>
      <c r="AA11" s="17"/>
      <c r="AB11" s="17"/>
      <c r="AC11" s="11"/>
      <c r="AD11" s="18"/>
    </row>
    <row r="12" spans="1:30" ht="137.1" customHeight="1" x14ac:dyDescent="0.25">
      <c r="B12" s="8" t="s">
        <v>30</v>
      </c>
      <c r="C12" s="19"/>
      <c r="D12" s="10" t="s">
        <v>32</v>
      </c>
      <c r="E12" s="10" t="s">
        <v>52</v>
      </c>
      <c r="F12" s="10"/>
      <c r="G12" s="10"/>
      <c r="H12" s="11">
        <v>2</v>
      </c>
      <c r="I12" s="11">
        <v>2.5</v>
      </c>
      <c r="J12" s="11" t="s">
        <v>35</v>
      </c>
      <c r="K12" s="11" t="s">
        <v>36</v>
      </c>
      <c r="L12" s="11" t="s">
        <v>37</v>
      </c>
      <c r="M12" s="13" t="s">
        <v>59</v>
      </c>
      <c r="N12" s="13" t="s">
        <v>54</v>
      </c>
      <c r="O12" s="13" t="s">
        <v>55</v>
      </c>
      <c r="P12" s="11" t="s">
        <v>41</v>
      </c>
      <c r="Q12" s="11" t="s">
        <v>48</v>
      </c>
      <c r="R12" s="11">
        <v>53.44</v>
      </c>
      <c r="S12" s="11">
        <v>54.4</v>
      </c>
      <c r="T12" s="11">
        <v>54.4</v>
      </c>
      <c r="U12" s="11"/>
      <c r="V12" s="11"/>
      <c r="W12" s="11" t="e">
        <f>+U12/V12</f>
        <v>#DIV/0!</v>
      </c>
      <c r="X12" s="13" t="s">
        <v>56</v>
      </c>
      <c r="Y12" s="13" t="s">
        <v>57</v>
      </c>
      <c r="Z12" s="17"/>
      <c r="AA12" s="17"/>
      <c r="AB12" s="17"/>
      <c r="AC12" s="11"/>
      <c r="AD12" s="18"/>
    </row>
    <row r="13" spans="1:30" ht="192.95" customHeight="1" x14ac:dyDescent="0.25">
      <c r="B13" s="8" t="s">
        <v>30</v>
      </c>
      <c r="C13" s="19"/>
      <c r="D13" s="10" t="s">
        <v>32</v>
      </c>
      <c r="E13" s="10" t="s">
        <v>60</v>
      </c>
      <c r="F13" s="20" t="s">
        <v>61</v>
      </c>
      <c r="G13" s="10" t="s">
        <v>62</v>
      </c>
      <c r="H13" s="11">
        <v>2</v>
      </c>
      <c r="I13" s="11">
        <v>2.5</v>
      </c>
      <c r="J13" s="11" t="s">
        <v>35</v>
      </c>
      <c r="K13" s="11" t="s">
        <v>36</v>
      </c>
      <c r="L13" s="11" t="s">
        <v>63</v>
      </c>
      <c r="M13" s="13" t="s">
        <v>64</v>
      </c>
      <c r="N13" s="13" t="s">
        <v>54</v>
      </c>
      <c r="O13" s="13" t="s">
        <v>47</v>
      </c>
      <c r="P13" s="11" t="s">
        <v>41</v>
      </c>
      <c r="Q13" s="11" t="s">
        <v>65</v>
      </c>
      <c r="R13" s="11">
        <v>9</v>
      </c>
      <c r="S13" s="11">
        <v>11</v>
      </c>
      <c r="T13" s="11">
        <v>11</v>
      </c>
      <c r="U13" s="12">
        <v>1</v>
      </c>
      <c r="V13" s="12">
        <v>1</v>
      </c>
      <c r="W13" s="21">
        <f>+U13/V13</f>
        <v>1</v>
      </c>
      <c r="X13" s="13" t="s">
        <v>66</v>
      </c>
      <c r="Y13" s="13" t="s">
        <v>67</v>
      </c>
      <c r="Z13" s="17"/>
      <c r="AA13" s="17"/>
      <c r="AB13" s="17"/>
      <c r="AC13" s="11"/>
      <c r="AD13" s="18"/>
    </row>
    <row r="14" spans="1:30" ht="270" x14ac:dyDescent="0.25">
      <c r="B14" s="8" t="s">
        <v>30</v>
      </c>
      <c r="C14" s="22" t="s">
        <v>68</v>
      </c>
      <c r="D14" s="10" t="s">
        <v>32</v>
      </c>
      <c r="E14" s="10" t="s">
        <v>69</v>
      </c>
      <c r="F14" s="23" t="s">
        <v>70</v>
      </c>
      <c r="G14" s="10" t="s">
        <v>71</v>
      </c>
      <c r="H14" s="11">
        <v>2</v>
      </c>
      <c r="I14" s="11">
        <v>2.5</v>
      </c>
      <c r="J14" s="11" t="s">
        <v>35</v>
      </c>
      <c r="K14" s="11" t="s">
        <v>36</v>
      </c>
      <c r="L14" s="11" t="s">
        <v>63</v>
      </c>
      <c r="M14" s="13" t="s">
        <v>72</v>
      </c>
      <c r="N14" s="13" t="s">
        <v>54</v>
      </c>
      <c r="O14" s="13" t="s">
        <v>47</v>
      </c>
      <c r="P14" s="11" t="s">
        <v>41</v>
      </c>
      <c r="Q14" s="11" t="s">
        <v>65</v>
      </c>
      <c r="R14" s="11">
        <v>82.61</v>
      </c>
      <c r="S14" s="11">
        <v>83.33</v>
      </c>
      <c r="T14" s="11">
        <v>83.33</v>
      </c>
      <c r="U14" s="12">
        <v>9.34</v>
      </c>
      <c r="V14" s="12">
        <v>0</v>
      </c>
      <c r="W14" s="11">
        <v>0</v>
      </c>
      <c r="X14" s="13" t="s">
        <v>66</v>
      </c>
      <c r="Y14" s="13" t="s">
        <v>67</v>
      </c>
      <c r="Z14" s="17"/>
      <c r="AA14" s="17"/>
      <c r="AB14" s="17"/>
      <c r="AC14" s="11"/>
      <c r="AD14" s="18"/>
    </row>
    <row r="15" spans="1:30" ht="270" x14ac:dyDescent="0.25">
      <c r="B15" s="8" t="s">
        <v>30</v>
      </c>
      <c r="C15" s="24" t="s">
        <v>73</v>
      </c>
      <c r="D15" s="10" t="s">
        <v>32</v>
      </c>
      <c r="E15" s="10" t="s">
        <v>74</v>
      </c>
      <c r="F15" s="25" t="s">
        <v>75</v>
      </c>
      <c r="G15" s="10" t="s">
        <v>76</v>
      </c>
      <c r="H15" s="11">
        <v>2</v>
      </c>
      <c r="I15" s="11">
        <v>2.5</v>
      </c>
      <c r="J15" s="11" t="s">
        <v>35</v>
      </c>
      <c r="K15" s="11" t="s">
        <v>36</v>
      </c>
      <c r="L15" s="11" t="s">
        <v>63</v>
      </c>
      <c r="M15" s="13" t="s">
        <v>77</v>
      </c>
      <c r="N15" s="13" t="s">
        <v>54</v>
      </c>
      <c r="O15" s="13" t="s">
        <v>47</v>
      </c>
      <c r="P15" s="11" t="s">
        <v>41</v>
      </c>
      <c r="Q15" s="11" t="s">
        <v>48</v>
      </c>
      <c r="R15" s="11">
        <v>100</v>
      </c>
      <c r="S15" s="11">
        <v>100</v>
      </c>
      <c r="T15" s="11">
        <v>100</v>
      </c>
      <c r="U15" s="12">
        <v>0</v>
      </c>
      <c r="V15" s="12">
        <v>0</v>
      </c>
      <c r="W15" s="11">
        <v>0</v>
      </c>
      <c r="X15" s="13" t="s">
        <v>66</v>
      </c>
      <c r="Y15" s="13" t="s">
        <v>67</v>
      </c>
      <c r="Z15" s="17"/>
      <c r="AA15" s="17"/>
      <c r="AB15" s="17"/>
      <c r="AC15" s="11"/>
      <c r="AD15" s="18"/>
    </row>
    <row r="16" spans="1:30" ht="270" x14ac:dyDescent="0.25">
      <c r="B16" s="8" t="s">
        <v>30</v>
      </c>
      <c r="C16" s="19"/>
      <c r="D16" s="10" t="s">
        <v>32</v>
      </c>
      <c r="E16" s="10" t="s">
        <v>78</v>
      </c>
      <c r="F16" s="20" t="s">
        <v>79</v>
      </c>
      <c r="G16" s="10" t="s">
        <v>80</v>
      </c>
      <c r="H16" s="11">
        <v>2</v>
      </c>
      <c r="I16" s="11">
        <v>2.5</v>
      </c>
      <c r="J16" s="11" t="s">
        <v>35</v>
      </c>
      <c r="K16" s="11" t="s">
        <v>36</v>
      </c>
      <c r="L16" s="11" t="s">
        <v>63</v>
      </c>
      <c r="M16" s="13" t="s">
        <v>81</v>
      </c>
      <c r="N16" s="13" t="s">
        <v>54</v>
      </c>
      <c r="O16" s="13" t="s">
        <v>47</v>
      </c>
      <c r="P16" s="11" t="s">
        <v>82</v>
      </c>
      <c r="Q16" s="11" t="s">
        <v>65</v>
      </c>
      <c r="R16" s="11">
        <v>100</v>
      </c>
      <c r="S16" s="11">
        <v>100</v>
      </c>
      <c r="T16" s="11">
        <v>100</v>
      </c>
      <c r="U16" s="12">
        <v>0</v>
      </c>
      <c r="V16" s="12">
        <v>0</v>
      </c>
      <c r="W16" s="11" t="e">
        <f>+U16/V16</f>
        <v>#DIV/0!</v>
      </c>
      <c r="X16" s="13" t="s">
        <v>66</v>
      </c>
      <c r="Y16" s="13" t="s">
        <v>67</v>
      </c>
      <c r="Z16" s="17">
        <v>9604546.9199999999</v>
      </c>
      <c r="AA16" s="17">
        <v>9604546.9199999999</v>
      </c>
      <c r="AB16" s="17"/>
      <c r="AC16" s="11"/>
      <c r="AD16" s="18"/>
    </row>
    <row r="17" spans="1:30" ht="270" x14ac:dyDescent="0.25">
      <c r="B17" s="8"/>
      <c r="C17" s="22"/>
      <c r="D17" s="10" t="s">
        <v>32</v>
      </c>
      <c r="E17" s="10" t="s">
        <v>83</v>
      </c>
      <c r="F17" s="20" t="s">
        <v>84</v>
      </c>
      <c r="G17" s="10" t="s">
        <v>85</v>
      </c>
      <c r="H17" s="11">
        <v>2</v>
      </c>
      <c r="I17" s="11">
        <v>2.5</v>
      </c>
      <c r="J17" s="11" t="s">
        <v>35</v>
      </c>
      <c r="K17" s="11" t="s">
        <v>36</v>
      </c>
      <c r="L17" s="11" t="s">
        <v>63</v>
      </c>
      <c r="M17" s="13" t="s">
        <v>86</v>
      </c>
      <c r="N17" s="13" t="s">
        <v>54</v>
      </c>
      <c r="O17" s="13" t="s">
        <v>47</v>
      </c>
      <c r="P17" s="11" t="s">
        <v>82</v>
      </c>
      <c r="Q17" s="11" t="s">
        <v>65</v>
      </c>
      <c r="R17" s="11">
        <v>100</v>
      </c>
      <c r="S17" s="11">
        <v>100</v>
      </c>
      <c r="T17" s="11">
        <v>100</v>
      </c>
      <c r="U17" s="12">
        <v>1</v>
      </c>
      <c r="V17" s="12">
        <v>1</v>
      </c>
      <c r="W17" s="11">
        <f>+U17/V17</f>
        <v>1</v>
      </c>
      <c r="X17" s="13" t="s">
        <v>66</v>
      </c>
      <c r="Y17" s="13" t="s">
        <v>67</v>
      </c>
      <c r="Z17" s="17">
        <v>612357.56000000006</v>
      </c>
      <c r="AA17" s="17">
        <v>612357.56000000006</v>
      </c>
      <c r="AB17" s="17"/>
      <c r="AC17" s="11"/>
      <c r="AD17" s="18"/>
    </row>
    <row r="18" spans="1:30" ht="270" x14ac:dyDescent="0.25">
      <c r="B18" s="8" t="s">
        <v>30</v>
      </c>
      <c r="C18" s="22" t="s">
        <v>87</v>
      </c>
      <c r="D18" s="10" t="s">
        <v>32</v>
      </c>
      <c r="E18" s="10" t="s">
        <v>88</v>
      </c>
      <c r="F18" s="23" t="s">
        <v>89</v>
      </c>
      <c r="G18" s="10" t="s">
        <v>90</v>
      </c>
      <c r="H18" s="11">
        <v>2</v>
      </c>
      <c r="I18" s="11">
        <v>2.5</v>
      </c>
      <c r="J18" s="11" t="s">
        <v>35</v>
      </c>
      <c r="K18" s="11" t="s">
        <v>36</v>
      </c>
      <c r="L18" s="11" t="s">
        <v>63</v>
      </c>
      <c r="M18" s="13" t="s">
        <v>72</v>
      </c>
      <c r="N18" s="13" t="s">
        <v>54</v>
      </c>
      <c r="O18" s="13" t="s">
        <v>47</v>
      </c>
      <c r="P18" s="11" t="s">
        <v>82</v>
      </c>
      <c r="Q18" s="11" t="s">
        <v>48</v>
      </c>
      <c r="R18" s="11">
        <v>82.61</v>
      </c>
      <c r="S18" s="11">
        <v>83.33</v>
      </c>
      <c r="T18" s="11">
        <v>83.33</v>
      </c>
      <c r="U18" s="12">
        <v>9.34</v>
      </c>
      <c r="V18" s="12">
        <v>0</v>
      </c>
      <c r="W18" s="11">
        <v>0</v>
      </c>
      <c r="X18" s="13" t="s">
        <v>66</v>
      </c>
      <c r="Y18" s="13" t="s">
        <v>67</v>
      </c>
      <c r="Z18" s="17">
        <v>1598839.74</v>
      </c>
      <c r="AA18" s="17">
        <v>1598839.74</v>
      </c>
      <c r="AB18" s="17"/>
      <c r="AC18" s="11"/>
      <c r="AD18" s="18"/>
    </row>
    <row r="19" spans="1:30" ht="270" x14ac:dyDescent="0.25">
      <c r="B19" s="8" t="s">
        <v>30</v>
      </c>
      <c r="C19" s="24" t="s">
        <v>91</v>
      </c>
      <c r="D19" s="10" t="s">
        <v>32</v>
      </c>
      <c r="E19" s="10" t="s">
        <v>92</v>
      </c>
      <c r="F19" s="25" t="s">
        <v>93</v>
      </c>
      <c r="G19" s="10" t="s">
        <v>94</v>
      </c>
      <c r="H19" s="11">
        <v>2</v>
      </c>
      <c r="I19" s="11">
        <v>2.5</v>
      </c>
      <c r="J19" s="11" t="s">
        <v>35</v>
      </c>
      <c r="K19" s="11" t="s">
        <v>36</v>
      </c>
      <c r="L19" s="11" t="s">
        <v>63</v>
      </c>
      <c r="M19" s="13" t="s">
        <v>77</v>
      </c>
      <c r="N19" s="13" t="s">
        <v>54</v>
      </c>
      <c r="O19" s="13" t="s">
        <v>47</v>
      </c>
      <c r="P19" s="11" t="s">
        <v>82</v>
      </c>
      <c r="Q19" s="11" t="s">
        <v>48</v>
      </c>
      <c r="R19" s="11">
        <v>100</v>
      </c>
      <c r="S19" s="11">
        <v>100</v>
      </c>
      <c r="T19" s="11">
        <v>100</v>
      </c>
      <c r="U19" s="12">
        <v>0</v>
      </c>
      <c r="V19" s="12">
        <v>0</v>
      </c>
      <c r="W19" s="11">
        <v>0</v>
      </c>
      <c r="X19" s="13" t="s">
        <v>66</v>
      </c>
      <c r="Y19" s="13" t="s">
        <v>67</v>
      </c>
      <c r="Z19" s="17">
        <v>0</v>
      </c>
      <c r="AA19" s="17">
        <v>0</v>
      </c>
      <c r="AB19" s="17"/>
      <c r="AC19" s="11"/>
      <c r="AD19" s="18"/>
    </row>
    <row r="20" spans="1:30" x14ac:dyDescent="0.25">
      <c r="U20" s="27"/>
      <c r="V20" s="27"/>
    </row>
    <row r="21" spans="1:30" ht="132.94999999999999" customHeight="1" x14ac:dyDescent="0.25">
      <c r="B21" s="8" t="s">
        <v>95</v>
      </c>
      <c r="C21" s="29" t="s">
        <v>31</v>
      </c>
      <c r="D21" s="10" t="s">
        <v>96</v>
      </c>
      <c r="E21" s="10" t="s">
        <v>33</v>
      </c>
      <c r="F21" s="10" t="s">
        <v>97</v>
      </c>
      <c r="G21" s="10"/>
      <c r="H21" s="11">
        <v>2</v>
      </c>
      <c r="I21" s="11">
        <v>2.5</v>
      </c>
      <c r="J21" s="11" t="s">
        <v>35</v>
      </c>
      <c r="K21" s="11" t="s">
        <v>36</v>
      </c>
      <c r="L21" s="12" t="s">
        <v>37</v>
      </c>
      <c r="M21" s="13" t="s">
        <v>98</v>
      </c>
      <c r="N21" s="13" t="s">
        <v>99</v>
      </c>
      <c r="O21" s="13" t="s">
        <v>40</v>
      </c>
      <c r="P21" s="11" t="s">
        <v>41</v>
      </c>
      <c r="Q21" s="11" t="s">
        <v>42</v>
      </c>
      <c r="R21" s="11">
        <v>8.1</v>
      </c>
      <c r="S21" s="11">
        <v>8.6999999999999993</v>
      </c>
      <c r="T21" s="11">
        <v>8.6999999999999993</v>
      </c>
      <c r="U21" s="12"/>
      <c r="V21" s="12"/>
      <c r="W21" s="11"/>
      <c r="X21" s="13" t="s">
        <v>49</v>
      </c>
      <c r="Y21" s="13" t="s">
        <v>44</v>
      </c>
      <c r="Z21" s="17"/>
      <c r="AA21" s="17"/>
      <c r="AB21" s="17"/>
      <c r="AC21" s="11"/>
      <c r="AD21" s="18"/>
    </row>
    <row r="22" spans="1:30" ht="165" x14ac:dyDescent="0.25">
      <c r="B22" s="8" t="s">
        <v>95</v>
      </c>
      <c r="C22" s="29"/>
      <c r="D22" s="10" t="s">
        <v>96</v>
      </c>
      <c r="E22" s="10" t="s">
        <v>33</v>
      </c>
      <c r="F22" s="10" t="s">
        <v>97</v>
      </c>
      <c r="G22" s="10"/>
      <c r="H22" s="11">
        <v>2</v>
      </c>
      <c r="I22" s="11">
        <v>2.5</v>
      </c>
      <c r="J22" s="11" t="s">
        <v>35</v>
      </c>
      <c r="K22" s="11" t="s">
        <v>36</v>
      </c>
      <c r="L22" s="12" t="s">
        <v>37</v>
      </c>
      <c r="M22" s="13" t="s">
        <v>45</v>
      </c>
      <c r="N22" s="13" t="s">
        <v>46</v>
      </c>
      <c r="O22" s="13" t="s">
        <v>40</v>
      </c>
      <c r="P22" s="11" t="s">
        <v>41</v>
      </c>
      <c r="Q22" s="11" t="s">
        <v>48</v>
      </c>
      <c r="R22" s="11">
        <v>33.1</v>
      </c>
      <c r="S22" s="11">
        <v>42.4</v>
      </c>
      <c r="T22" s="11">
        <v>42.4</v>
      </c>
      <c r="U22" s="12"/>
      <c r="V22" s="12"/>
      <c r="W22" s="11"/>
      <c r="X22" s="13" t="s">
        <v>43</v>
      </c>
      <c r="Y22" s="13" t="s">
        <v>50</v>
      </c>
      <c r="Z22" s="17"/>
      <c r="AA22" s="17"/>
      <c r="AB22" s="17"/>
      <c r="AC22" s="11"/>
      <c r="AD22" s="18"/>
    </row>
    <row r="23" spans="1:30" ht="75" x14ac:dyDescent="0.25">
      <c r="B23" s="8" t="s">
        <v>95</v>
      </c>
      <c r="C23" s="29" t="s">
        <v>51</v>
      </c>
      <c r="D23" s="10" t="s">
        <v>96</v>
      </c>
      <c r="E23" s="10" t="s">
        <v>100</v>
      </c>
      <c r="F23" s="10"/>
      <c r="G23" s="10"/>
      <c r="H23" s="11">
        <v>2</v>
      </c>
      <c r="I23" s="11">
        <v>2.5</v>
      </c>
      <c r="J23" s="11" t="s">
        <v>35</v>
      </c>
      <c r="K23" s="11" t="s">
        <v>36</v>
      </c>
      <c r="L23" s="12" t="s">
        <v>37</v>
      </c>
      <c r="M23" s="13" t="s">
        <v>101</v>
      </c>
      <c r="N23" s="13" t="s">
        <v>54</v>
      </c>
      <c r="O23" s="13" t="s">
        <v>47</v>
      </c>
      <c r="P23" s="11" t="s">
        <v>41</v>
      </c>
      <c r="Q23" s="11" t="s">
        <v>48</v>
      </c>
      <c r="R23" s="11">
        <v>56.26</v>
      </c>
      <c r="S23" s="11">
        <v>67.2</v>
      </c>
      <c r="T23" s="11">
        <v>67.2</v>
      </c>
      <c r="U23" s="12"/>
      <c r="V23" s="12"/>
      <c r="W23" s="11"/>
      <c r="X23" s="13" t="s">
        <v>102</v>
      </c>
      <c r="Y23" s="13" t="s">
        <v>103</v>
      </c>
      <c r="Z23" s="17"/>
      <c r="AA23" s="17"/>
      <c r="AB23" s="17"/>
      <c r="AC23" s="11"/>
      <c r="AD23" s="18"/>
    </row>
    <row r="24" spans="1:30" ht="75" x14ac:dyDescent="0.25">
      <c r="B24" s="8" t="s">
        <v>95</v>
      </c>
      <c r="C24" s="30"/>
      <c r="D24" s="10" t="s">
        <v>96</v>
      </c>
      <c r="E24" s="10" t="s">
        <v>100</v>
      </c>
      <c r="F24" s="10"/>
      <c r="G24" s="10"/>
      <c r="H24" s="11">
        <v>2</v>
      </c>
      <c r="I24" s="11">
        <v>2.5</v>
      </c>
      <c r="J24" s="11" t="s">
        <v>35</v>
      </c>
      <c r="K24" s="11" t="s">
        <v>36</v>
      </c>
      <c r="L24" s="12" t="s">
        <v>37</v>
      </c>
      <c r="M24" s="13" t="s">
        <v>104</v>
      </c>
      <c r="N24" s="13" t="s">
        <v>54</v>
      </c>
      <c r="O24" s="13" t="s">
        <v>47</v>
      </c>
      <c r="P24" s="11" t="s">
        <v>41</v>
      </c>
      <c r="Q24" s="11" t="s">
        <v>48</v>
      </c>
      <c r="R24" s="11">
        <v>21.09</v>
      </c>
      <c r="S24" s="11">
        <v>23.46</v>
      </c>
      <c r="T24" s="11">
        <v>23.46</v>
      </c>
      <c r="U24" s="12"/>
      <c r="V24" s="12"/>
      <c r="W24" s="11"/>
      <c r="X24" s="13" t="s">
        <v>102</v>
      </c>
      <c r="Y24" s="13" t="s">
        <v>103</v>
      </c>
      <c r="Z24" s="17"/>
      <c r="AA24" s="17"/>
      <c r="AB24" s="17"/>
      <c r="AC24" s="11"/>
      <c r="AD24" s="18"/>
    </row>
    <row r="25" spans="1:30" x14ac:dyDescent="0.25">
      <c r="B25" s="8"/>
      <c r="C25" s="30"/>
      <c r="D25" s="10"/>
      <c r="E25" s="10"/>
      <c r="F25" s="10"/>
      <c r="G25" s="10"/>
      <c r="H25" s="11"/>
      <c r="I25" s="11"/>
      <c r="J25" s="11"/>
      <c r="K25" s="11"/>
      <c r="L25" s="11"/>
      <c r="M25" s="13"/>
      <c r="N25" s="13"/>
      <c r="O25" s="13"/>
      <c r="P25" s="11"/>
      <c r="Q25" s="11"/>
      <c r="R25" s="11"/>
      <c r="S25" s="11"/>
      <c r="T25" s="11"/>
      <c r="U25" s="12"/>
      <c r="V25" s="12"/>
      <c r="W25" s="11"/>
      <c r="X25" s="13"/>
      <c r="Y25" s="13"/>
      <c r="Z25" s="17"/>
      <c r="AA25" s="17"/>
      <c r="AB25" s="17"/>
      <c r="AC25" s="11"/>
      <c r="AD25" s="18"/>
    </row>
    <row r="26" spans="1:30" ht="255" x14ac:dyDescent="0.25">
      <c r="B26" s="8" t="s">
        <v>95</v>
      </c>
      <c r="C26" s="30"/>
      <c r="D26" s="10" t="s">
        <v>96</v>
      </c>
      <c r="E26" s="10" t="s">
        <v>105</v>
      </c>
      <c r="F26" s="31" t="s">
        <v>106</v>
      </c>
      <c r="G26" s="10" t="s">
        <v>107</v>
      </c>
      <c r="H26" s="11">
        <v>2</v>
      </c>
      <c r="I26" s="11">
        <v>2.5</v>
      </c>
      <c r="J26" s="11" t="s">
        <v>35</v>
      </c>
      <c r="K26" s="11" t="s">
        <v>36</v>
      </c>
      <c r="L26" s="12" t="s">
        <v>63</v>
      </c>
      <c r="M26" s="13" t="s">
        <v>108</v>
      </c>
      <c r="N26" s="13" t="s">
        <v>54</v>
      </c>
      <c r="O26" s="13" t="s">
        <v>47</v>
      </c>
      <c r="P26" s="11" t="s">
        <v>41</v>
      </c>
      <c r="Q26" s="11" t="s">
        <v>48</v>
      </c>
      <c r="R26" s="11">
        <v>92.03</v>
      </c>
      <c r="S26" s="11">
        <v>100</v>
      </c>
      <c r="T26" s="11">
        <v>100</v>
      </c>
      <c r="U26" s="12">
        <v>0</v>
      </c>
      <c r="V26" s="12">
        <v>0</v>
      </c>
      <c r="W26" s="11">
        <v>0</v>
      </c>
      <c r="X26" s="13" t="s">
        <v>109</v>
      </c>
      <c r="Y26" s="13" t="s">
        <v>110</v>
      </c>
      <c r="Z26" s="17"/>
      <c r="AA26" s="17"/>
      <c r="AB26" s="17"/>
      <c r="AC26" s="11"/>
      <c r="AD26" s="18"/>
    </row>
    <row r="27" spans="1:30" ht="135" x14ac:dyDescent="0.25">
      <c r="B27" s="8" t="s">
        <v>95</v>
      </c>
      <c r="C27" s="32" t="s">
        <v>68</v>
      </c>
      <c r="D27" s="10" t="s">
        <v>96</v>
      </c>
      <c r="E27" s="10" t="s">
        <v>111</v>
      </c>
      <c r="F27" s="33" t="s">
        <v>112</v>
      </c>
      <c r="G27" s="10" t="s">
        <v>113</v>
      </c>
      <c r="H27" s="11">
        <v>2</v>
      </c>
      <c r="I27" s="11">
        <v>2.5</v>
      </c>
      <c r="J27" s="11" t="s">
        <v>35</v>
      </c>
      <c r="K27" s="11" t="s">
        <v>36</v>
      </c>
      <c r="L27" s="12" t="s">
        <v>63</v>
      </c>
      <c r="M27" s="13" t="s">
        <v>114</v>
      </c>
      <c r="N27" s="13" t="s">
        <v>54</v>
      </c>
      <c r="O27" s="13" t="s">
        <v>47</v>
      </c>
      <c r="P27" s="11" t="s">
        <v>41</v>
      </c>
      <c r="Q27" s="11" t="s">
        <v>65</v>
      </c>
      <c r="R27" s="11">
        <v>80</v>
      </c>
      <c r="S27" s="11">
        <v>100</v>
      </c>
      <c r="T27" s="11">
        <v>100</v>
      </c>
      <c r="U27" s="12">
        <v>0</v>
      </c>
      <c r="V27" s="12">
        <v>0</v>
      </c>
      <c r="W27" s="11">
        <v>0</v>
      </c>
      <c r="X27" s="13" t="s">
        <v>115</v>
      </c>
      <c r="Y27" s="13" t="s">
        <v>110</v>
      </c>
      <c r="Z27" s="17"/>
      <c r="AA27" s="17"/>
      <c r="AB27" s="17"/>
      <c r="AC27" s="11"/>
      <c r="AD27" s="18"/>
    </row>
    <row r="28" spans="1:30" x14ac:dyDescent="0.25">
      <c r="B28" s="8"/>
      <c r="C28" s="34" t="s">
        <v>73</v>
      </c>
      <c r="D28" s="10"/>
      <c r="E28" s="10"/>
      <c r="F28" s="10"/>
      <c r="G28" s="10"/>
      <c r="H28" s="11"/>
      <c r="I28" s="11"/>
      <c r="J28" s="11"/>
      <c r="K28" s="11"/>
      <c r="L28" s="11"/>
      <c r="M28" s="13"/>
      <c r="N28" s="13"/>
      <c r="O28" s="13"/>
      <c r="P28" s="11"/>
      <c r="Q28" s="11"/>
      <c r="R28" s="11"/>
      <c r="S28" s="11"/>
      <c r="T28" s="11"/>
      <c r="U28" s="12"/>
      <c r="V28" s="12"/>
      <c r="W28" s="11"/>
      <c r="X28" s="13"/>
      <c r="Y28" s="13"/>
      <c r="Z28" s="17"/>
      <c r="AA28" s="17"/>
      <c r="AB28" s="17"/>
      <c r="AC28" s="11"/>
      <c r="AD28" s="18"/>
    </row>
    <row r="29" spans="1:30" ht="215.1" customHeight="1" x14ac:dyDescent="0.25">
      <c r="B29" s="8" t="s">
        <v>95</v>
      </c>
      <c r="C29" s="30"/>
      <c r="D29" s="10" t="s">
        <v>96</v>
      </c>
      <c r="E29" s="10" t="s">
        <v>107</v>
      </c>
      <c r="F29" s="31" t="s">
        <v>116</v>
      </c>
      <c r="G29" s="10" t="s">
        <v>117</v>
      </c>
      <c r="H29" s="11">
        <v>2</v>
      </c>
      <c r="I29" s="11">
        <v>2.5</v>
      </c>
      <c r="J29" s="11" t="s">
        <v>35</v>
      </c>
      <c r="K29" s="11" t="s">
        <v>36</v>
      </c>
      <c r="L29" s="12" t="s">
        <v>63</v>
      </c>
      <c r="M29" s="13" t="s">
        <v>108</v>
      </c>
      <c r="N29" s="13" t="s">
        <v>54</v>
      </c>
      <c r="O29" s="13" t="s">
        <v>47</v>
      </c>
      <c r="P29" s="11" t="s">
        <v>82</v>
      </c>
      <c r="Q29" s="11" t="s">
        <v>48</v>
      </c>
      <c r="R29" s="11">
        <v>92.03</v>
      </c>
      <c r="S29" s="11">
        <v>100</v>
      </c>
      <c r="T29" s="11">
        <v>100</v>
      </c>
      <c r="U29" s="12">
        <v>0</v>
      </c>
      <c r="V29" s="12">
        <v>0</v>
      </c>
      <c r="W29" s="11">
        <v>0</v>
      </c>
      <c r="X29" s="13" t="s">
        <v>109</v>
      </c>
      <c r="Y29" s="13" t="s">
        <v>110</v>
      </c>
      <c r="Z29" s="17">
        <v>48057807.149999999</v>
      </c>
      <c r="AA29" s="17">
        <v>48057807.149999999</v>
      </c>
      <c r="AB29" s="17"/>
      <c r="AC29" s="11"/>
      <c r="AD29" s="18"/>
    </row>
    <row r="30" spans="1:30" ht="210" x14ac:dyDescent="0.25">
      <c r="B30" s="8" t="s">
        <v>95</v>
      </c>
      <c r="C30" s="32" t="s">
        <v>87</v>
      </c>
      <c r="D30" s="10" t="s">
        <v>96</v>
      </c>
      <c r="E30" s="10" t="s">
        <v>113</v>
      </c>
      <c r="F30" s="33" t="s">
        <v>118</v>
      </c>
      <c r="G30" s="10" t="s">
        <v>119</v>
      </c>
      <c r="H30" s="11">
        <v>2</v>
      </c>
      <c r="I30" s="11">
        <v>2.5</v>
      </c>
      <c r="J30" s="11" t="s">
        <v>35</v>
      </c>
      <c r="K30" s="11" t="s">
        <v>36</v>
      </c>
      <c r="L30" s="12" t="s">
        <v>63</v>
      </c>
      <c r="M30" s="13" t="s">
        <v>114</v>
      </c>
      <c r="N30" s="13" t="s">
        <v>54</v>
      </c>
      <c r="O30" s="13" t="s">
        <v>47</v>
      </c>
      <c r="P30" s="11" t="s">
        <v>82</v>
      </c>
      <c r="Q30" s="11" t="s">
        <v>65</v>
      </c>
      <c r="R30" s="11">
        <v>80</v>
      </c>
      <c r="S30" s="11">
        <v>100</v>
      </c>
      <c r="T30" s="11">
        <v>100</v>
      </c>
      <c r="U30" s="12">
        <v>0</v>
      </c>
      <c r="V30" s="12">
        <v>0</v>
      </c>
      <c r="W30" s="11">
        <v>0</v>
      </c>
      <c r="X30" s="13" t="s">
        <v>115</v>
      </c>
      <c r="Y30" s="13" t="s">
        <v>110</v>
      </c>
      <c r="Z30" s="17">
        <v>12665058.07</v>
      </c>
      <c r="AA30" s="17">
        <v>12665058.07</v>
      </c>
      <c r="AB30" s="17"/>
      <c r="AC30" s="11"/>
      <c r="AD30" s="18"/>
    </row>
    <row r="31" spans="1:30" x14ac:dyDescent="0.25">
      <c r="B31" s="8"/>
      <c r="C31" s="34" t="s">
        <v>91</v>
      </c>
      <c r="D31" s="10"/>
      <c r="E31" s="10"/>
      <c r="F31" s="10"/>
      <c r="G31" s="10"/>
      <c r="H31" s="11"/>
      <c r="I31" s="11"/>
      <c r="J31" s="11"/>
      <c r="K31" s="11"/>
      <c r="L31" s="11"/>
      <c r="M31" s="13"/>
      <c r="N31" s="13"/>
      <c r="O31" s="13"/>
      <c r="P31" s="11"/>
      <c r="Q31" s="11"/>
      <c r="R31" s="11"/>
      <c r="S31" s="11"/>
      <c r="T31" s="11"/>
      <c r="U31" s="12"/>
      <c r="V31" s="12"/>
      <c r="W31" s="11"/>
      <c r="X31" s="13"/>
      <c r="Y31" s="13"/>
      <c r="Z31" s="17"/>
      <c r="AA31" s="17"/>
      <c r="AB31" s="17"/>
      <c r="AC31" s="11"/>
      <c r="AD31" s="18"/>
    </row>
    <row r="32" spans="1:30" x14ac:dyDescent="0.25">
      <c r="A32" s="92"/>
      <c r="U32" s="27"/>
      <c r="V32" s="27"/>
      <c r="AD32" s="18"/>
    </row>
    <row r="33" spans="2:30" ht="180" x14ac:dyDescent="0.25">
      <c r="B33" s="8" t="s">
        <v>120</v>
      </c>
      <c r="C33" s="29" t="s">
        <v>31</v>
      </c>
      <c r="D33" s="10" t="s">
        <v>121</v>
      </c>
      <c r="E33" s="10" t="s">
        <v>122</v>
      </c>
      <c r="F33" s="10" t="s">
        <v>123</v>
      </c>
      <c r="G33" s="10"/>
      <c r="H33" s="11">
        <v>2</v>
      </c>
      <c r="I33" s="11">
        <v>2.5</v>
      </c>
      <c r="J33" s="11" t="s">
        <v>35</v>
      </c>
      <c r="K33" s="11" t="s">
        <v>36</v>
      </c>
      <c r="L33" s="12" t="s">
        <v>37</v>
      </c>
      <c r="M33" s="13" t="s">
        <v>124</v>
      </c>
      <c r="N33" s="13" t="s">
        <v>125</v>
      </c>
      <c r="O33" s="13" t="s">
        <v>126</v>
      </c>
      <c r="P33" s="11" t="s">
        <v>41</v>
      </c>
      <c r="Q33" s="11" t="s">
        <v>48</v>
      </c>
      <c r="R33" s="11">
        <v>7.6</v>
      </c>
      <c r="S33" s="11">
        <v>9.1999999999999993</v>
      </c>
      <c r="T33" s="11">
        <v>9.1999999999999993</v>
      </c>
      <c r="U33" s="12"/>
      <c r="V33" s="12"/>
      <c r="W33" s="11"/>
      <c r="X33" s="13" t="s">
        <v>127</v>
      </c>
      <c r="Y33" s="13" t="s">
        <v>128</v>
      </c>
      <c r="Z33" s="17"/>
      <c r="AA33" s="17"/>
      <c r="AB33" s="17"/>
      <c r="AC33" s="11"/>
      <c r="AD33" s="18"/>
    </row>
    <row r="34" spans="2:30" x14ac:dyDescent="0.25">
      <c r="B34" s="8"/>
      <c r="C34" s="29"/>
      <c r="D34" s="10"/>
      <c r="E34" s="10"/>
      <c r="F34" s="10"/>
      <c r="G34" s="10"/>
      <c r="H34" s="11"/>
      <c r="I34" s="11"/>
      <c r="J34" s="11"/>
      <c r="K34" s="11"/>
      <c r="L34" s="12"/>
      <c r="M34" s="13"/>
      <c r="N34" s="13"/>
      <c r="O34" s="13"/>
      <c r="P34" s="11"/>
      <c r="Q34" s="11"/>
      <c r="R34" s="11"/>
      <c r="S34" s="11"/>
      <c r="T34" s="11"/>
      <c r="U34" s="12"/>
      <c r="V34" s="12"/>
      <c r="W34" s="11"/>
      <c r="X34" s="13"/>
      <c r="Y34" s="13"/>
      <c r="Z34" s="17"/>
      <c r="AA34" s="17"/>
      <c r="AB34" s="17"/>
      <c r="AC34" s="11"/>
      <c r="AD34" s="18"/>
    </row>
    <row r="35" spans="2:30" ht="120" x14ac:dyDescent="0.25">
      <c r="B35" s="8" t="s">
        <v>120</v>
      </c>
      <c r="C35" s="29" t="s">
        <v>51</v>
      </c>
      <c r="D35" s="10" t="s">
        <v>121</v>
      </c>
      <c r="E35" s="10" t="s">
        <v>129</v>
      </c>
      <c r="F35" s="10" t="s">
        <v>120</v>
      </c>
      <c r="G35" s="10"/>
      <c r="H35" s="11">
        <v>2</v>
      </c>
      <c r="I35" s="11">
        <v>2.5</v>
      </c>
      <c r="J35" s="11" t="s">
        <v>35</v>
      </c>
      <c r="K35" s="11" t="s">
        <v>36</v>
      </c>
      <c r="L35" s="12" t="s">
        <v>37</v>
      </c>
      <c r="M35" s="13" t="s">
        <v>130</v>
      </c>
      <c r="N35" s="13" t="s">
        <v>54</v>
      </c>
      <c r="O35" s="13" t="s">
        <v>47</v>
      </c>
      <c r="P35" s="11" t="s">
        <v>41</v>
      </c>
      <c r="Q35" s="11" t="s">
        <v>48</v>
      </c>
      <c r="R35" s="11">
        <v>0</v>
      </c>
      <c r="S35" s="11">
        <v>30</v>
      </c>
      <c r="T35" s="11">
        <v>30</v>
      </c>
      <c r="U35" s="12"/>
      <c r="V35" s="12"/>
      <c r="W35" s="11" t="e">
        <f>+U35/V35</f>
        <v>#DIV/0!</v>
      </c>
      <c r="X35" s="13" t="s">
        <v>131</v>
      </c>
      <c r="Y35" s="13" t="s">
        <v>132</v>
      </c>
      <c r="Z35" s="17"/>
      <c r="AA35" s="17"/>
      <c r="AB35" s="17"/>
      <c r="AC35" s="11"/>
      <c r="AD35" s="18"/>
    </row>
    <row r="36" spans="2:30" ht="90" x14ac:dyDescent="0.25">
      <c r="B36" s="8" t="s">
        <v>120</v>
      </c>
      <c r="C36" s="30"/>
      <c r="D36" s="10" t="s">
        <v>121</v>
      </c>
      <c r="E36" s="10" t="s">
        <v>133</v>
      </c>
      <c r="F36" s="10" t="s">
        <v>120</v>
      </c>
      <c r="G36" s="10"/>
      <c r="H36" s="11">
        <v>2</v>
      </c>
      <c r="I36" s="11">
        <v>2.5</v>
      </c>
      <c r="J36" s="11" t="s">
        <v>35</v>
      </c>
      <c r="K36" s="11" t="s">
        <v>36</v>
      </c>
      <c r="L36" s="12" t="s">
        <v>37</v>
      </c>
      <c r="M36" s="13" t="s">
        <v>134</v>
      </c>
      <c r="N36" s="13" t="s">
        <v>135</v>
      </c>
      <c r="O36" s="13" t="s">
        <v>126</v>
      </c>
      <c r="P36" s="11" t="s">
        <v>41</v>
      </c>
      <c r="Q36" s="11" t="s">
        <v>48</v>
      </c>
      <c r="R36" s="11">
        <v>80</v>
      </c>
      <c r="S36" s="11">
        <v>80</v>
      </c>
      <c r="T36" s="11">
        <v>80</v>
      </c>
      <c r="U36" s="12"/>
      <c r="V36" s="12"/>
      <c r="W36" s="11" t="e">
        <f>+U36/V36</f>
        <v>#DIV/0!</v>
      </c>
      <c r="X36" s="13" t="s">
        <v>131</v>
      </c>
      <c r="Y36" s="13" t="s">
        <v>132</v>
      </c>
      <c r="Z36" s="17"/>
      <c r="AA36" s="17"/>
      <c r="AB36" s="17"/>
      <c r="AC36" s="11"/>
      <c r="AD36" s="18"/>
    </row>
    <row r="37" spans="2:30" ht="87" customHeight="1" x14ac:dyDescent="0.25">
      <c r="B37" s="8" t="s">
        <v>120</v>
      </c>
      <c r="C37" s="30"/>
      <c r="D37" s="10" t="s">
        <v>121</v>
      </c>
      <c r="E37" s="10" t="s">
        <v>133</v>
      </c>
      <c r="F37" s="10" t="s">
        <v>120</v>
      </c>
      <c r="G37" s="10"/>
      <c r="H37" s="11">
        <v>2</v>
      </c>
      <c r="I37" s="11">
        <v>2.5</v>
      </c>
      <c r="J37" s="11" t="s">
        <v>35</v>
      </c>
      <c r="K37" s="11" t="s">
        <v>36</v>
      </c>
      <c r="L37" s="12" t="s">
        <v>37</v>
      </c>
      <c r="M37" s="13" t="s">
        <v>136</v>
      </c>
      <c r="N37" s="13" t="s">
        <v>54</v>
      </c>
      <c r="O37" s="13" t="s">
        <v>47</v>
      </c>
      <c r="P37" s="11" t="s">
        <v>41</v>
      </c>
      <c r="Q37" s="11" t="s">
        <v>48</v>
      </c>
      <c r="R37" s="11">
        <v>10</v>
      </c>
      <c r="S37" s="11">
        <v>10</v>
      </c>
      <c r="T37" s="11">
        <v>10</v>
      </c>
      <c r="U37" s="12"/>
      <c r="V37" s="12"/>
      <c r="W37" s="11" t="e">
        <f>+U37/V37</f>
        <v>#DIV/0!</v>
      </c>
      <c r="X37" s="13" t="s">
        <v>131</v>
      </c>
      <c r="Y37" s="13" t="s">
        <v>132</v>
      </c>
      <c r="Z37" s="17"/>
      <c r="AA37" s="17"/>
      <c r="AB37" s="17"/>
      <c r="AC37" s="11"/>
      <c r="AD37" s="18"/>
    </row>
    <row r="38" spans="2:30" ht="285" x14ac:dyDescent="0.25">
      <c r="B38" s="8" t="s">
        <v>120</v>
      </c>
      <c r="C38" s="30"/>
      <c r="D38" s="10" t="s">
        <v>121</v>
      </c>
      <c r="E38" s="10" t="s">
        <v>137</v>
      </c>
      <c r="F38" s="35" t="s">
        <v>138</v>
      </c>
      <c r="G38" s="10" t="s">
        <v>139</v>
      </c>
      <c r="H38" s="11">
        <v>2</v>
      </c>
      <c r="I38" s="11">
        <v>2.5</v>
      </c>
      <c r="J38" s="11" t="s">
        <v>35</v>
      </c>
      <c r="K38" s="11" t="s">
        <v>36</v>
      </c>
      <c r="L38" s="12" t="s">
        <v>63</v>
      </c>
      <c r="M38" s="13" t="s">
        <v>140</v>
      </c>
      <c r="N38" s="13" t="s">
        <v>54</v>
      </c>
      <c r="O38" s="13" t="s">
        <v>47</v>
      </c>
      <c r="P38" s="11" t="s">
        <v>41</v>
      </c>
      <c r="Q38" s="11" t="s">
        <v>65</v>
      </c>
      <c r="R38" s="11">
        <v>98.3</v>
      </c>
      <c r="S38" s="11">
        <v>100</v>
      </c>
      <c r="T38" s="11">
        <v>100</v>
      </c>
      <c r="U38" s="12">
        <v>13</v>
      </c>
      <c r="V38" s="12">
        <v>0</v>
      </c>
      <c r="W38" s="11">
        <v>0</v>
      </c>
      <c r="X38" s="13" t="s">
        <v>141</v>
      </c>
      <c r="Y38" s="13" t="s">
        <v>142</v>
      </c>
      <c r="Z38" s="17"/>
      <c r="AA38" s="17"/>
      <c r="AB38" s="17"/>
      <c r="AC38" s="11"/>
      <c r="AD38" s="18"/>
    </row>
    <row r="39" spans="2:30" ht="285" x14ac:dyDescent="0.25">
      <c r="B39" s="8" t="s">
        <v>120</v>
      </c>
      <c r="C39" s="32" t="s">
        <v>68</v>
      </c>
      <c r="D39" s="10" t="s">
        <v>121</v>
      </c>
      <c r="E39" s="10" t="s">
        <v>143</v>
      </c>
      <c r="F39" s="36" t="s">
        <v>144</v>
      </c>
      <c r="G39" s="10" t="s">
        <v>145</v>
      </c>
      <c r="H39" s="11">
        <v>2</v>
      </c>
      <c r="I39" s="11">
        <v>2.5</v>
      </c>
      <c r="J39" s="11" t="s">
        <v>35</v>
      </c>
      <c r="K39" s="11" t="s">
        <v>36</v>
      </c>
      <c r="L39" s="12" t="s">
        <v>63</v>
      </c>
      <c r="M39" s="13" t="s">
        <v>146</v>
      </c>
      <c r="N39" s="13" t="s">
        <v>54</v>
      </c>
      <c r="O39" s="13" t="s">
        <v>47</v>
      </c>
      <c r="P39" s="11" t="s">
        <v>41</v>
      </c>
      <c r="Q39" s="11" t="s">
        <v>65</v>
      </c>
      <c r="R39" s="11">
        <v>100</v>
      </c>
      <c r="S39" s="11">
        <v>100</v>
      </c>
      <c r="T39" s="11">
        <v>100</v>
      </c>
      <c r="U39" s="12">
        <v>89</v>
      </c>
      <c r="V39" s="12">
        <v>42</v>
      </c>
      <c r="W39" s="37">
        <f>+U39/V39</f>
        <v>2.1190476190476191</v>
      </c>
      <c r="X39" s="13" t="s">
        <v>141</v>
      </c>
      <c r="Y39" s="13" t="s">
        <v>142</v>
      </c>
      <c r="Z39" s="17"/>
      <c r="AA39" s="17"/>
      <c r="AB39" s="17"/>
      <c r="AC39" s="11"/>
      <c r="AD39" s="18"/>
    </row>
    <row r="40" spans="2:30" ht="285" x14ac:dyDescent="0.25">
      <c r="B40" s="8" t="s">
        <v>120</v>
      </c>
      <c r="C40" s="32"/>
      <c r="D40" s="10" t="s">
        <v>121</v>
      </c>
      <c r="E40" s="10" t="s">
        <v>143</v>
      </c>
      <c r="F40" s="36" t="s">
        <v>144</v>
      </c>
      <c r="G40" s="10" t="s">
        <v>145</v>
      </c>
      <c r="H40" s="11">
        <v>2</v>
      </c>
      <c r="I40" s="11">
        <v>2.5</v>
      </c>
      <c r="J40" s="11" t="s">
        <v>35</v>
      </c>
      <c r="K40" s="11" t="s">
        <v>36</v>
      </c>
      <c r="L40" s="12" t="s">
        <v>63</v>
      </c>
      <c r="M40" s="13" t="s">
        <v>147</v>
      </c>
      <c r="N40" s="13" t="s">
        <v>54</v>
      </c>
      <c r="O40" s="13" t="s">
        <v>47</v>
      </c>
      <c r="P40" s="11" t="s">
        <v>41</v>
      </c>
      <c r="Q40" s="11" t="s">
        <v>148</v>
      </c>
      <c r="R40" s="11">
        <v>5</v>
      </c>
      <c r="S40" s="11">
        <v>5</v>
      </c>
      <c r="T40" s="11">
        <v>5</v>
      </c>
      <c r="U40" s="12">
        <v>0</v>
      </c>
      <c r="V40" s="12">
        <v>0</v>
      </c>
      <c r="W40" s="11">
        <v>0</v>
      </c>
      <c r="X40" s="13" t="s">
        <v>141</v>
      </c>
      <c r="Y40" s="13" t="s">
        <v>142</v>
      </c>
      <c r="Z40" s="17"/>
      <c r="AA40" s="17"/>
      <c r="AB40" s="17"/>
      <c r="AC40" s="11"/>
      <c r="AD40" s="18"/>
    </row>
    <row r="41" spans="2:30" ht="285" x14ac:dyDescent="0.25">
      <c r="B41" s="8" t="s">
        <v>120</v>
      </c>
      <c r="C41" s="34" t="s">
        <v>73</v>
      </c>
      <c r="D41" s="10" t="s">
        <v>121</v>
      </c>
      <c r="E41" s="10" t="s">
        <v>149</v>
      </c>
      <c r="F41" s="38" t="s">
        <v>150</v>
      </c>
      <c r="G41" s="10" t="s">
        <v>151</v>
      </c>
      <c r="H41" s="11">
        <v>2</v>
      </c>
      <c r="I41" s="11">
        <v>2.5</v>
      </c>
      <c r="J41" s="11" t="s">
        <v>35</v>
      </c>
      <c r="K41" s="11" t="s">
        <v>36</v>
      </c>
      <c r="L41" s="12" t="s">
        <v>63</v>
      </c>
      <c r="M41" s="13" t="s">
        <v>152</v>
      </c>
      <c r="N41" s="13" t="s">
        <v>54</v>
      </c>
      <c r="O41" s="13" t="s">
        <v>47</v>
      </c>
      <c r="P41" s="11" t="s">
        <v>41</v>
      </c>
      <c r="Q41" s="11" t="s">
        <v>65</v>
      </c>
      <c r="R41" s="11">
        <v>98.59</v>
      </c>
      <c r="S41" s="11">
        <v>84</v>
      </c>
      <c r="T41" s="11">
        <v>84</v>
      </c>
      <c r="U41" s="12">
        <v>0</v>
      </c>
      <c r="V41" s="12">
        <v>0</v>
      </c>
      <c r="W41" s="11">
        <v>0</v>
      </c>
      <c r="X41" s="13" t="s">
        <v>141</v>
      </c>
      <c r="Y41" s="13" t="s">
        <v>142</v>
      </c>
      <c r="Z41" s="17"/>
      <c r="AA41" s="17"/>
      <c r="AB41" s="17"/>
      <c r="AC41" s="11"/>
      <c r="AD41" s="18"/>
    </row>
    <row r="42" spans="2:30" ht="285" x14ac:dyDescent="0.25">
      <c r="B42" s="8" t="s">
        <v>120</v>
      </c>
      <c r="C42" s="39"/>
      <c r="D42" s="10" t="s">
        <v>121</v>
      </c>
      <c r="E42" s="10" t="s">
        <v>153</v>
      </c>
      <c r="F42" s="38" t="s">
        <v>150</v>
      </c>
      <c r="G42" s="10" t="s">
        <v>151</v>
      </c>
      <c r="H42" s="11">
        <v>2</v>
      </c>
      <c r="I42" s="11">
        <v>2.5</v>
      </c>
      <c r="J42" s="11" t="s">
        <v>35</v>
      </c>
      <c r="K42" s="11" t="s">
        <v>36</v>
      </c>
      <c r="L42" s="12" t="s">
        <v>63</v>
      </c>
      <c r="M42" s="13" t="s">
        <v>154</v>
      </c>
      <c r="N42" s="13" t="s">
        <v>54</v>
      </c>
      <c r="O42" s="13" t="s">
        <v>47</v>
      </c>
      <c r="P42" s="11" t="s">
        <v>41</v>
      </c>
      <c r="Q42" s="11" t="s">
        <v>48</v>
      </c>
      <c r="R42" s="11">
        <v>100</v>
      </c>
      <c r="S42" s="11">
        <v>100</v>
      </c>
      <c r="T42" s="11">
        <v>100</v>
      </c>
      <c r="U42" s="12">
        <v>0</v>
      </c>
      <c r="V42" s="12">
        <v>0</v>
      </c>
      <c r="W42" s="11">
        <v>0</v>
      </c>
      <c r="X42" s="13" t="s">
        <v>141</v>
      </c>
      <c r="Y42" s="13" t="s">
        <v>142</v>
      </c>
      <c r="Z42" s="17"/>
      <c r="AA42" s="17"/>
      <c r="AB42" s="17"/>
      <c r="AC42" s="11"/>
      <c r="AD42" s="18"/>
    </row>
    <row r="43" spans="2:30" ht="285" x14ac:dyDescent="0.25">
      <c r="B43" s="8" t="s">
        <v>120</v>
      </c>
      <c r="C43" s="39"/>
      <c r="D43" s="10" t="s">
        <v>121</v>
      </c>
      <c r="E43" s="10" t="s">
        <v>155</v>
      </c>
      <c r="F43" s="40" t="s">
        <v>156</v>
      </c>
      <c r="G43" s="10" t="s">
        <v>157</v>
      </c>
      <c r="H43" s="11">
        <v>2</v>
      </c>
      <c r="I43" s="11">
        <v>2.5</v>
      </c>
      <c r="J43" s="11" t="s">
        <v>35</v>
      </c>
      <c r="K43" s="11" t="s">
        <v>36</v>
      </c>
      <c r="L43" s="12" t="s">
        <v>63</v>
      </c>
      <c r="M43" s="13" t="s">
        <v>158</v>
      </c>
      <c r="N43" s="13" t="s">
        <v>54</v>
      </c>
      <c r="O43" s="13" t="s">
        <v>47</v>
      </c>
      <c r="P43" s="11" t="s">
        <v>41</v>
      </c>
      <c r="Q43" s="11" t="s">
        <v>48</v>
      </c>
      <c r="R43" s="11">
        <v>60</v>
      </c>
      <c r="S43" s="11">
        <v>100</v>
      </c>
      <c r="T43" s="11">
        <v>100</v>
      </c>
      <c r="U43" s="12">
        <v>0</v>
      </c>
      <c r="V43" s="12">
        <v>0</v>
      </c>
      <c r="W43" s="11">
        <v>0</v>
      </c>
      <c r="X43" s="13" t="s">
        <v>141</v>
      </c>
      <c r="Y43" s="13" t="s">
        <v>142</v>
      </c>
      <c r="Z43" s="17"/>
      <c r="AA43" s="17"/>
      <c r="AB43" s="17"/>
      <c r="AC43" s="11"/>
      <c r="AD43" s="18"/>
    </row>
    <row r="44" spans="2:30" ht="285" x14ac:dyDescent="0.25">
      <c r="B44" s="8" t="s">
        <v>120</v>
      </c>
      <c r="C44" s="30"/>
      <c r="D44" s="10" t="s">
        <v>121</v>
      </c>
      <c r="E44" s="10" t="s">
        <v>139</v>
      </c>
      <c r="F44" s="35" t="s">
        <v>159</v>
      </c>
      <c r="G44" s="10" t="s">
        <v>160</v>
      </c>
      <c r="H44" s="11">
        <v>2</v>
      </c>
      <c r="I44" s="11">
        <v>2.5</v>
      </c>
      <c r="J44" s="11" t="s">
        <v>35</v>
      </c>
      <c r="K44" s="11" t="s">
        <v>36</v>
      </c>
      <c r="L44" s="12" t="s">
        <v>63</v>
      </c>
      <c r="M44" s="13" t="s">
        <v>140</v>
      </c>
      <c r="N44" s="13" t="s">
        <v>54</v>
      </c>
      <c r="O44" s="13" t="s">
        <v>47</v>
      </c>
      <c r="P44" s="11" t="s">
        <v>41</v>
      </c>
      <c r="Q44" s="11" t="s">
        <v>65</v>
      </c>
      <c r="R44" s="11">
        <v>98.3</v>
      </c>
      <c r="S44" s="11">
        <v>100</v>
      </c>
      <c r="T44" s="11">
        <v>100</v>
      </c>
      <c r="U44" s="12">
        <v>13</v>
      </c>
      <c r="V44" s="12">
        <v>0</v>
      </c>
      <c r="W44" s="11">
        <v>0</v>
      </c>
      <c r="X44" s="13" t="s">
        <v>141</v>
      </c>
      <c r="Y44" s="13" t="s">
        <v>142</v>
      </c>
      <c r="Z44" s="17">
        <v>5063688.8600000003</v>
      </c>
      <c r="AA44" s="17">
        <v>5063688.8600000003</v>
      </c>
      <c r="AB44" s="17"/>
      <c r="AC44" s="11"/>
      <c r="AD44" s="18"/>
    </row>
    <row r="45" spans="2:30" ht="315" x14ac:dyDescent="0.25">
      <c r="B45" s="8" t="s">
        <v>120</v>
      </c>
      <c r="C45" s="32" t="s">
        <v>87</v>
      </c>
      <c r="D45" s="10" t="s">
        <v>121</v>
      </c>
      <c r="E45" s="10" t="s">
        <v>145</v>
      </c>
      <c r="F45" s="36" t="s">
        <v>161</v>
      </c>
      <c r="G45" s="10" t="s">
        <v>162</v>
      </c>
      <c r="H45" s="11">
        <v>2</v>
      </c>
      <c r="I45" s="11">
        <v>2.5</v>
      </c>
      <c r="J45" s="11" t="s">
        <v>35</v>
      </c>
      <c r="K45" s="11" t="s">
        <v>36</v>
      </c>
      <c r="L45" s="12" t="s">
        <v>63</v>
      </c>
      <c r="M45" s="13" t="s">
        <v>147</v>
      </c>
      <c r="N45" s="13" t="s">
        <v>54</v>
      </c>
      <c r="O45" s="13" t="s">
        <v>47</v>
      </c>
      <c r="P45" s="11" t="s">
        <v>41</v>
      </c>
      <c r="Q45" s="11" t="s">
        <v>148</v>
      </c>
      <c r="R45" s="11">
        <v>5</v>
      </c>
      <c r="S45" s="11">
        <v>5</v>
      </c>
      <c r="T45" s="11">
        <v>5</v>
      </c>
      <c r="U45" s="12">
        <v>89</v>
      </c>
      <c r="V45" s="12">
        <v>42</v>
      </c>
      <c r="W45" s="37">
        <f>+U45/V45</f>
        <v>2.1190476190476191</v>
      </c>
      <c r="X45" s="13" t="s">
        <v>141</v>
      </c>
      <c r="Y45" s="13" t="s">
        <v>142</v>
      </c>
      <c r="Z45" s="17">
        <v>0</v>
      </c>
      <c r="AA45" s="17">
        <v>0</v>
      </c>
      <c r="AB45" s="17"/>
      <c r="AC45" s="11"/>
      <c r="AD45" s="18"/>
    </row>
    <row r="46" spans="2:30" ht="54.75" customHeight="1" x14ac:dyDescent="0.25">
      <c r="B46" s="8" t="s">
        <v>304</v>
      </c>
      <c r="C46" s="32"/>
      <c r="D46" s="10"/>
      <c r="E46" s="10"/>
      <c r="F46" s="25" t="s">
        <v>303</v>
      </c>
      <c r="G46" s="10"/>
      <c r="H46" s="11"/>
      <c r="I46" s="11"/>
      <c r="J46" s="11"/>
      <c r="K46" s="11"/>
      <c r="L46" s="12"/>
      <c r="M46" s="13"/>
      <c r="N46" s="13"/>
      <c r="O46" s="13"/>
      <c r="P46" s="11"/>
      <c r="Q46" s="11"/>
      <c r="R46" s="11"/>
      <c r="S46" s="11"/>
      <c r="T46" s="11"/>
      <c r="U46" s="12"/>
      <c r="V46" s="12"/>
      <c r="W46" s="37"/>
      <c r="X46" s="13"/>
      <c r="Y46" s="13"/>
      <c r="Z46" s="17">
        <v>0</v>
      </c>
      <c r="AA46" s="17">
        <v>0</v>
      </c>
      <c r="AB46" s="17"/>
      <c r="AC46" s="11"/>
      <c r="AD46" s="18"/>
    </row>
    <row r="47" spans="2:30" ht="285" x14ac:dyDescent="0.25">
      <c r="B47" s="8" t="s">
        <v>120</v>
      </c>
      <c r="C47" s="34" t="s">
        <v>91</v>
      </c>
      <c r="D47" s="10" t="s">
        <v>121</v>
      </c>
      <c r="E47" s="10" t="s">
        <v>151</v>
      </c>
      <c r="F47" s="38" t="s">
        <v>163</v>
      </c>
      <c r="G47" s="10" t="s">
        <v>164</v>
      </c>
      <c r="H47" s="11">
        <v>2</v>
      </c>
      <c r="I47" s="11">
        <v>2.5</v>
      </c>
      <c r="J47" s="11" t="s">
        <v>35</v>
      </c>
      <c r="K47" s="11" t="s">
        <v>36</v>
      </c>
      <c r="L47" s="12" t="s">
        <v>63</v>
      </c>
      <c r="M47" s="13" t="s">
        <v>152</v>
      </c>
      <c r="N47" s="13" t="s">
        <v>54</v>
      </c>
      <c r="O47" s="13" t="s">
        <v>47</v>
      </c>
      <c r="P47" s="11" t="s">
        <v>41</v>
      </c>
      <c r="Q47" s="11" t="s">
        <v>65</v>
      </c>
      <c r="R47" s="11">
        <v>98.59</v>
      </c>
      <c r="S47" s="11">
        <v>84</v>
      </c>
      <c r="T47" s="11">
        <v>84</v>
      </c>
      <c r="U47" s="12">
        <v>0</v>
      </c>
      <c r="V47" s="12">
        <v>0</v>
      </c>
      <c r="W47" s="11">
        <v>0</v>
      </c>
      <c r="X47" s="13" t="s">
        <v>141</v>
      </c>
      <c r="Y47" s="13" t="s">
        <v>142</v>
      </c>
      <c r="Z47" s="17">
        <v>791504.24</v>
      </c>
      <c r="AA47" s="17">
        <v>791504.24</v>
      </c>
      <c r="AB47" s="17"/>
      <c r="AC47" s="11"/>
      <c r="AD47" s="18"/>
    </row>
    <row r="48" spans="2:30" ht="285" x14ac:dyDescent="0.25">
      <c r="B48" s="8" t="s">
        <v>120</v>
      </c>
      <c r="D48" s="10" t="s">
        <v>121</v>
      </c>
      <c r="E48" s="10" t="s">
        <v>157</v>
      </c>
      <c r="F48" s="40" t="s">
        <v>165</v>
      </c>
      <c r="G48" s="10" t="s">
        <v>166</v>
      </c>
      <c r="H48" s="11">
        <v>2</v>
      </c>
      <c r="I48" s="11">
        <v>2.5</v>
      </c>
      <c r="J48" s="11" t="s">
        <v>35</v>
      </c>
      <c r="K48" s="11" t="s">
        <v>36</v>
      </c>
      <c r="L48" s="12" t="s">
        <v>63</v>
      </c>
      <c r="M48" s="13" t="s">
        <v>158</v>
      </c>
      <c r="N48" s="13" t="s">
        <v>54</v>
      </c>
      <c r="O48" s="13" t="s">
        <v>47</v>
      </c>
      <c r="P48" s="11" t="s">
        <v>41</v>
      </c>
      <c r="Q48" s="11" t="s">
        <v>48</v>
      </c>
      <c r="R48" s="11">
        <v>60</v>
      </c>
      <c r="S48" s="11">
        <v>100</v>
      </c>
      <c r="T48" s="11">
        <v>100</v>
      </c>
      <c r="U48" s="12">
        <v>0</v>
      </c>
      <c r="V48" s="12">
        <v>0</v>
      </c>
      <c r="W48" s="11">
        <v>0</v>
      </c>
      <c r="X48" s="13" t="s">
        <v>141</v>
      </c>
      <c r="Y48" s="13" t="s">
        <v>142</v>
      </c>
      <c r="Z48" s="28">
        <v>0</v>
      </c>
      <c r="AA48" s="28">
        <v>0</v>
      </c>
      <c r="AD48" s="18"/>
    </row>
    <row r="49" spans="2:30" ht="75" x14ac:dyDescent="0.25">
      <c r="B49" s="8"/>
      <c r="C49" s="11"/>
      <c r="D49" s="10"/>
      <c r="E49" s="10"/>
      <c r="F49" s="25" t="s">
        <v>390</v>
      </c>
      <c r="G49" s="10"/>
      <c r="H49" s="11"/>
      <c r="I49" s="11"/>
      <c r="J49" s="11"/>
      <c r="K49" s="11"/>
      <c r="L49" s="12"/>
      <c r="M49" s="13"/>
      <c r="N49" s="13"/>
      <c r="O49" s="13"/>
      <c r="P49" s="11"/>
      <c r="Q49" s="11"/>
      <c r="R49" s="11"/>
      <c r="S49" s="11"/>
      <c r="T49" s="11"/>
      <c r="U49" s="12"/>
      <c r="V49" s="12"/>
      <c r="W49" s="11"/>
      <c r="X49" s="13"/>
      <c r="Y49" s="13"/>
      <c r="Z49" s="17">
        <v>925979.26</v>
      </c>
      <c r="AA49" s="17">
        <v>925979.26</v>
      </c>
      <c r="AB49" s="17"/>
      <c r="AC49" s="11"/>
      <c r="AD49" s="18"/>
    </row>
    <row r="50" spans="2:30" ht="165" x14ac:dyDescent="0.25">
      <c r="B50" s="8" t="s">
        <v>167</v>
      </c>
      <c r="C50" s="29" t="s">
        <v>31</v>
      </c>
      <c r="D50" s="10" t="s">
        <v>168</v>
      </c>
      <c r="E50" s="10" t="s">
        <v>33</v>
      </c>
      <c r="F50" s="10" t="s">
        <v>169</v>
      </c>
      <c r="G50" s="10"/>
      <c r="H50" s="11">
        <v>2</v>
      </c>
      <c r="I50" s="11">
        <v>2.5</v>
      </c>
      <c r="J50" s="11" t="s">
        <v>35</v>
      </c>
      <c r="K50" s="11" t="s">
        <v>36</v>
      </c>
      <c r="L50" s="11" t="s">
        <v>37</v>
      </c>
      <c r="M50" s="13" t="s">
        <v>38</v>
      </c>
      <c r="N50" s="13" t="s">
        <v>39</v>
      </c>
      <c r="O50" s="13" t="s">
        <v>126</v>
      </c>
      <c r="P50" s="11" t="s">
        <v>41</v>
      </c>
      <c r="Q50" s="11" t="s">
        <v>42</v>
      </c>
      <c r="R50" s="11">
        <v>6.4</v>
      </c>
      <c r="S50" s="11">
        <v>8.6999999999999993</v>
      </c>
      <c r="T50" s="11">
        <v>8.6999999999999993</v>
      </c>
      <c r="U50" s="12"/>
      <c r="V50" s="12"/>
      <c r="W50" s="11" t="e">
        <f>+U50/V50</f>
        <v>#DIV/0!</v>
      </c>
      <c r="X50" s="13" t="s">
        <v>127</v>
      </c>
      <c r="Y50" s="13" t="s">
        <v>44</v>
      </c>
      <c r="Z50" s="17"/>
      <c r="AA50" s="17"/>
      <c r="AB50" s="17"/>
      <c r="AC50" s="11"/>
      <c r="AD50" s="18"/>
    </row>
    <row r="51" spans="2:30" ht="165" x14ac:dyDescent="0.25">
      <c r="B51" s="8" t="s">
        <v>167</v>
      </c>
      <c r="C51" s="29"/>
      <c r="D51" s="10" t="s">
        <v>168</v>
      </c>
      <c r="E51" s="10" t="s">
        <v>33</v>
      </c>
      <c r="F51" s="10" t="s">
        <v>169</v>
      </c>
      <c r="G51" s="10"/>
      <c r="H51" s="11">
        <v>2</v>
      </c>
      <c r="I51" s="11">
        <v>2.5</v>
      </c>
      <c r="J51" s="11" t="s">
        <v>35</v>
      </c>
      <c r="K51" s="11" t="s">
        <v>36</v>
      </c>
      <c r="L51" s="11" t="s">
        <v>37</v>
      </c>
      <c r="M51" s="13" t="s">
        <v>170</v>
      </c>
      <c r="N51" s="13" t="s">
        <v>54</v>
      </c>
      <c r="O51" s="13" t="s">
        <v>171</v>
      </c>
      <c r="P51" s="11" t="s">
        <v>41</v>
      </c>
      <c r="Q51" s="11" t="s">
        <v>48</v>
      </c>
      <c r="R51" s="11">
        <v>33.1</v>
      </c>
      <c r="S51" s="11">
        <v>42.4</v>
      </c>
      <c r="T51" s="11">
        <v>42.4</v>
      </c>
      <c r="U51" s="12"/>
      <c r="V51" s="12"/>
      <c r="W51" s="11" t="e">
        <f>+U51/V51</f>
        <v>#DIV/0!</v>
      </c>
      <c r="X51" s="13" t="s">
        <v>127</v>
      </c>
      <c r="Y51" s="13" t="s">
        <v>50</v>
      </c>
      <c r="Z51" s="17"/>
      <c r="AA51" s="17"/>
      <c r="AB51" s="17"/>
      <c r="AC51" s="11"/>
      <c r="AD51" s="18"/>
    </row>
    <row r="52" spans="2:30" ht="75" x14ac:dyDescent="0.25">
      <c r="B52" s="8" t="s">
        <v>167</v>
      </c>
      <c r="C52" s="29" t="s">
        <v>51</v>
      </c>
      <c r="D52" s="10" t="s">
        <v>168</v>
      </c>
      <c r="E52" s="10" t="s">
        <v>172</v>
      </c>
      <c r="F52" s="10" t="s">
        <v>97</v>
      </c>
      <c r="G52" s="10"/>
      <c r="H52" s="11">
        <v>2</v>
      </c>
      <c r="I52" s="11">
        <v>2.5</v>
      </c>
      <c r="J52" s="11" t="s">
        <v>35</v>
      </c>
      <c r="K52" s="11" t="s">
        <v>36</v>
      </c>
      <c r="L52" s="11" t="s">
        <v>37</v>
      </c>
      <c r="M52" s="13" t="s">
        <v>173</v>
      </c>
      <c r="N52" s="13" t="s">
        <v>54</v>
      </c>
      <c r="O52" s="13" t="s">
        <v>171</v>
      </c>
      <c r="P52" s="11" t="s">
        <v>41</v>
      </c>
      <c r="Q52" s="11" t="s">
        <v>48</v>
      </c>
      <c r="R52" s="11">
        <v>74.760000000000005</v>
      </c>
      <c r="S52" s="11">
        <v>76.22</v>
      </c>
      <c r="T52" s="11">
        <v>76.22</v>
      </c>
      <c r="U52" s="12"/>
      <c r="V52" s="12"/>
      <c r="W52" s="11" t="e">
        <f>+U52/V52</f>
        <v>#DIV/0!</v>
      </c>
      <c r="X52" s="13" t="s">
        <v>174</v>
      </c>
      <c r="Y52" s="13" t="s">
        <v>175</v>
      </c>
      <c r="Z52" s="17"/>
      <c r="AA52" s="17"/>
      <c r="AB52" s="17"/>
      <c r="AC52" s="11"/>
      <c r="AD52" s="18"/>
    </row>
    <row r="53" spans="2:30" x14ac:dyDescent="0.25">
      <c r="B53" s="8"/>
      <c r="C53" s="30"/>
      <c r="D53" s="10"/>
      <c r="E53" s="10"/>
      <c r="F53" s="10"/>
      <c r="G53" s="10"/>
      <c r="H53" s="11"/>
      <c r="I53" s="11"/>
      <c r="J53" s="11"/>
      <c r="K53" s="11"/>
      <c r="L53" s="11"/>
      <c r="M53" s="13"/>
      <c r="N53" s="13"/>
      <c r="O53" s="13"/>
      <c r="P53" s="11"/>
      <c r="Q53" s="11"/>
      <c r="R53" s="11"/>
      <c r="S53" s="11"/>
      <c r="T53" s="11"/>
      <c r="U53" s="12"/>
      <c r="V53" s="12"/>
      <c r="W53" s="11"/>
      <c r="X53" s="13"/>
      <c r="Y53" s="13"/>
      <c r="Z53" s="17"/>
      <c r="AA53" s="17"/>
      <c r="AB53" s="17"/>
      <c r="AC53" s="11"/>
      <c r="AD53" s="18"/>
    </row>
    <row r="54" spans="2:30" x14ac:dyDescent="0.25">
      <c r="B54" s="8"/>
      <c r="C54" s="30"/>
      <c r="D54" s="10"/>
      <c r="E54" s="10"/>
      <c r="F54" s="10"/>
      <c r="G54" s="10"/>
      <c r="H54" s="11"/>
      <c r="I54" s="11"/>
      <c r="J54" s="11"/>
      <c r="K54" s="11"/>
      <c r="L54" s="11"/>
      <c r="M54" s="13"/>
      <c r="N54" s="13"/>
      <c r="O54" s="13"/>
      <c r="P54" s="11"/>
      <c r="Q54" s="11"/>
      <c r="R54" s="11"/>
      <c r="S54" s="11"/>
      <c r="T54" s="11"/>
      <c r="U54" s="12"/>
      <c r="V54" s="12"/>
      <c r="W54" s="11"/>
      <c r="X54" s="13"/>
      <c r="Y54" s="13"/>
      <c r="Z54" s="17"/>
      <c r="AA54" s="17"/>
      <c r="AB54" s="17"/>
      <c r="AC54" s="11"/>
      <c r="AD54" s="18"/>
    </row>
    <row r="55" spans="2:30" ht="240" x14ac:dyDescent="0.25">
      <c r="B55" s="8"/>
      <c r="C55" s="30"/>
      <c r="D55" s="10" t="s">
        <v>168</v>
      </c>
      <c r="E55" s="10" t="s">
        <v>176</v>
      </c>
      <c r="F55" s="41" t="s">
        <v>177</v>
      </c>
      <c r="G55" s="10" t="s">
        <v>178</v>
      </c>
      <c r="H55" s="11">
        <v>2</v>
      </c>
      <c r="I55" s="11">
        <v>2.5</v>
      </c>
      <c r="J55" s="11" t="s">
        <v>35</v>
      </c>
      <c r="K55" s="11" t="s">
        <v>36</v>
      </c>
      <c r="L55" s="11" t="s">
        <v>63</v>
      </c>
      <c r="M55" s="13" t="s">
        <v>179</v>
      </c>
      <c r="N55" s="13" t="s">
        <v>54</v>
      </c>
      <c r="O55" s="13" t="s">
        <v>171</v>
      </c>
      <c r="P55" s="11" t="s">
        <v>41</v>
      </c>
      <c r="Q55" s="11" t="s">
        <v>65</v>
      </c>
      <c r="R55" s="11">
        <v>57.7</v>
      </c>
      <c r="S55" s="11">
        <v>62.98</v>
      </c>
      <c r="T55" s="11">
        <v>62.98</v>
      </c>
      <c r="U55" s="12">
        <v>24</v>
      </c>
      <c r="V55" s="12">
        <v>12</v>
      </c>
      <c r="W55" s="11">
        <f>+U55/V55</f>
        <v>2</v>
      </c>
      <c r="X55" s="13" t="s">
        <v>180</v>
      </c>
      <c r="Y55" s="13" t="s">
        <v>181</v>
      </c>
      <c r="Z55" s="17"/>
      <c r="AA55" s="17"/>
      <c r="AB55" s="17"/>
      <c r="AC55" s="11"/>
      <c r="AD55" s="18"/>
    </row>
    <row r="56" spans="2:30" ht="210" x14ac:dyDescent="0.25">
      <c r="B56" s="8"/>
      <c r="C56" s="32" t="s">
        <v>68</v>
      </c>
      <c r="D56" s="10" t="s">
        <v>168</v>
      </c>
      <c r="E56" s="10" t="s">
        <v>182</v>
      </c>
      <c r="F56" s="42" t="s">
        <v>183</v>
      </c>
      <c r="G56" s="10" t="s">
        <v>184</v>
      </c>
      <c r="H56" s="11">
        <v>2</v>
      </c>
      <c r="I56" s="11">
        <v>2.5</v>
      </c>
      <c r="J56" s="11" t="s">
        <v>35</v>
      </c>
      <c r="K56" s="11" t="s">
        <v>36</v>
      </c>
      <c r="L56" s="11" t="s">
        <v>63</v>
      </c>
      <c r="M56" s="13" t="s">
        <v>185</v>
      </c>
      <c r="N56" s="13" t="s">
        <v>54</v>
      </c>
      <c r="O56" s="13" t="s">
        <v>171</v>
      </c>
      <c r="P56" s="11" t="s">
        <v>41</v>
      </c>
      <c r="Q56" s="11" t="s">
        <v>48</v>
      </c>
      <c r="R56" s="11">
        <v>100</v>
      </c>
      <c r="S56" s="11">
        <v>100</v>
      </c>
      <c r="T56" s="11">
        <v>100</v>
      </c>
      <c r="U56" s="12">
        <v>0</v>
      </c>
      <c r="V56" s="12">
        <v>0</v>
      </c>
      <c r="W56" s="11">
        <v>0</v>
      </c>
      <c r="X56" s="13" t="s">
        <v>186</v>
      </c>
      <c r="Y56" s="13" t="s">
        <v>181</v>
      </c>
      <c r="Z56" s="17"/>
      <c r="AA56" s="17"/>
      <c r="AB56" s="17"/>
      <c r="AC56" s="11"/>
      <c r="AD56" s="18"/>
    </row>
    <row r="57" spans="2:30" x14ac:dyDescent="0.25">
      <c r="B57" s="8"/>
      <c r="C57" s="34" t="s">
        <v>73</v>
      </c>
      <c r="D57" s="10"/>
      <c r="E57" s="10"/>
      <c r="F57" s="10"/>
      <c r="G57" s="10"/>
      <c r="H57" s="11"/>
      <c r="I57" s="11"/>
      <c r="J57" s="11"/>
      <c r="K57" s="11"/>
      <c r="L57" s="11"/>
      <c r="M57" s="13"/>
      <c r="N57" s="13"/>
      <c r="O57" s="13"/>
      <c r="P57" s="11"/>
      <c r="Q57" s="11"/>
      <c r="R57" s="11"/>
      <c r="S57" s="11"/>
      <c r="T57" s="11"/>
      <c r="U57" s="12"/>
      <c r="V57" s="12"/>
      <c r="W57" s="11"/>
      <c r="X57" s="13"/>
      <c r="Y57" s="13"/>
      <c r="Z57" s="17"/>
      <c r="AA57" s="17"/>
      <c r="AB57" s="17"/>
      <c r="AC57" s="11"/>
      <c r="AD57" s="18"/>
    </row>
    <row r="58" spans="2:30" ht="210" x14ac:dyDescent="0.25">
      <c r="B58" s="8"/>
      <c r="C58" s="30"/>
      <c r="D58" s="10" t="s">
        <v>168</v>
      </c>
      <c r="E58" s="10" t="s">
        <v>178</v>
      </c>
      <c r="F58" s="41" t="s">
        <v>187</v>
      </c>
      <c r="G58" s="10" t="s">
        <v>188</v>
      </c>
      <c r="H58" s="11">
        <v>2</v>
      </c>
      <c r="I58" s="11">
        <v>2.5</v>
      </c>
      <c r="J58" s="11" t="s">
        <v>35</v>
      </c>
      <c r="K58" s="11" t="s">
        <v>36</v>
      </c>
      <c r="L58" s="11" t="s">
        <v>63</v>
      </c>
      <c r="M58" s="13" t="s">
        <v>179</v>
      </c>
      <c r="N58" s="13" t="s">
        <v>54</v>
      </c>
      <c r="O58" s="13" t="s">
        <v>171</v>
      </c>
      <c r="P58" s="11" t="s">
        <v>41</v>
      </c>
      <c r="Q58" s="11" t="s">
        <v>65</v>
      </c>
      <c r="R58" s="11">
        <v>57.7</v>
      </c>
      <c r="S58" s="11">
        <v>62.98</v>
      </c>
      <c r="T58" s="11">
        <v>62.98</v>
      </c>
      <c r="U58" s="12">
        <v>24</v>
      </c>
      <c r="V58" s="12">
        <v>12</v>
      </c>
      <c r="W58" s="11">
        <f>+U58/V58</f>
        <v>2</v>
      </c>
      <c r="X58" s="13" t="s">
        <v>180</v>
      </c>
      <c r="Y58" s="13" t="s">
        <v>181</v>
      </c>
      <c r="Z58" s="17">
        <v>750019.02</v>
      </c>
      <c r="AA58" s="17">
        <v>750019.02</v>
      </c>
      <c r="AB58" s="17"/>
      <c r="AC58" s="11"/>
      <c r="AD58" s="18"/>
    </row>
    <row r="59" spans="2:30" ht="300" x14ac:dyDescent="0.25">
      <c r="B59" s="8"/>
      <c r="C59" s="32" t="s">
        <v>87</v>
      </c>
      <c r="D59" s="10" t="s">
        <v>168</v>
      </c>
      <c r="E59" s="10" t="s">
        <v>184</v>
      </c>
      <c r="F59" s="42" t="s">
        <v>189</v>
      </c>
      <c r="G59" s="10" t="s">
        <v>190</v>
      </c>
      <c r="H59" s="11">
        <v>2</v>
      </c>
      <c r="I59" s="11">
        <v>2.5</v>
      </c>
      <c r="J59" s="11" t="s">
        <v>35</v>
      </c>
      <c r="K59" s="11" t="s">
        <v>36</v>
      </c>
      <c r="L59" s="11" t="s">
        <v>63</v>
      </c>
      <c r="M59" s="13" t="s">
        <v>185</v>
      </c>
      <c r="N59" s="13" t="s">
        <v>54</v>
      </c>
      <c r="O59" s="13" t="s">
        <v>171</v>
      </c>
      <c r="P59" s="11" t="s">
        <v>41</v>
      </c>
      <c r="Q59" s="11" t="s">
        <v>48</v>
      </c>
      <c r="R59" s="11">
        <v>100</v>
      </c>
      <c r="S59" s="11">
        <v>100</v>
      </c>
      <c r="T59" s="11">
        <v>100</v>
      </c>
      <c r="U59" s="12">
        <v>0</v>
      </c>
      <c r="V59" s="12">
        <v>0</v>
      </c>
      <c r="W59" s="11">
        <v>0</v>
      </c>
      <c r="X59" s="13" t="s">
        <v>186</v>
      </c>
      <c r="Y59" s="13" t="s">
        <v>181</v>
      </c>
      <c r="Z59" s="17">
        <v>795436.04</v>
      </c>
      <c r="AA59" s="17">
        <v>795436.04</v>
      </c>
      <c r="AB59" s="17"/>
      <c r="AC59" s="11"/>
      <c r="AD59" s="18"/>
    </row>
    <row r="60" spans="2:30" x14ac:dyDescent="0.25">
      <c r="U60" s="27"/>
      <c r="V60" s="27"/>
    </row>
    <row r="61" spans="2:30" x14ac:dyDescent="0.25">
      <c r="B61" s="26" t="s">
        <v>203</v>
      </c>
      <c r="U61" s="27"/>
      <c r="V61" s="27"/>
      <c r="Y61" s="91"/>
    </row>
    <row r="62" spans="2:30" x14ac:dyDescent="0.25">
      <c r="U62" s="27"/>
      <c r="V62" s="27"/>
    </row>
    <row r="63" spans="2:30" x14ac:dyDescent="0.25">
      <c r="U63" s="27"/>
      <c r="V63" s="27"/>
    </row>
    <row r="64" spans="2:30" x14ac:dyDescent="0.25">
      <c r="U64" s="27"/>
      <c r="V64" s="27"/>
    </row>
    <row r="65" spans="7:29" x14ac:dyDescent="0.25">
      <c r="U65" s="27"/>
      <c r="V65" s="27"/>
    </row>
    <row r="66" spans="7:29" x14ac:dyDescent="0.25">
      <c r="U66" s="27"/>
      <c r="V66" s="27"/>
    </row>
    <row r="67" spans="7:29" x14ac:dyDescent="0.25">
      <c r="G67" s="494" t="s">
        <v>191</v>
      </c>
      <c r="H67" s="494"/>
      <c r="I67" s="494"/>
      <c r="U67" s="27"/>
      <c r="V67" s="27"/>
      <c r="Y67" s="493" t="s">
        <v>191</v>
      </c>
      <c r="Z67" s="493"/>
      <c r="AA67" s="493"/>
      <c r="AB67" s="493"/>
    </row>
    <row r="68" spans="7:29" x14ac:dyDescent="0.25">
      <c r="G68" s="375" t="s">
        <v>386</v>
      </c>
      <c r="H68" s="375"/>
      <c r="I68" s="375"/>
      <c r="U68" s="27"/>
      <c r="V68" s="27"/>
      <c r="Y68" s="414" t="s">
        <v>405</v>
      </c>
      <c r="Z68" s="414"/>
      <c r="AA68" s="414"/>
      <c r="AB68" s="414"/>
    </row>
    <row r="69" spans="7:29" x14ac:dyDescent="0.25">
      <c r="G69" s="375" t="s">
        <v>389</v>
      </c>
      <c r="H69" s="375"/>
      <c r="I69" s="375"/>
      <c r="U69" s="27"/>
      <c r="V69" s="27"/>
      <c r="Y69" s="375" t="s">
        <v>475</v>
      </c>
      <c r="Z69" s="375"/>
      <c r="AA69" s="375"/>
      <c r="AB69" s="375"/>
      <c r="AC69" s="375"/>
    </row>
    <row r="70" spans="7:29" x14ac:dyDescent="0.25">
      <c r="U70" s="27"/>
      <c r="V70" s="27"/>
    </row>
    <row r="71" spans="7:29" x14ac:dyDescent="0.25">
      <c r="U71" s="27"/>
      <c r="V71" s="27"/>
    </row>
    <row r="72" spans="7:29" x14ac:dyDescent="0.25">
      <c r="U72" s="27"/>
      <c r="V72" s="27"/>
    </row>
    <row r="73" spans="7:29" x14ac:dyDescent="0.25">
      <c r="U73" s="27"/>
      <c r="V73" s="27"/>
    </row>
    <row r="74" spans="7:29" x14ac:dyDescent="0.25">
      <c r="U74" s="27"/>
      <c r="V74" s="27"/>
    </row>
    <row r="75" spans="7:29" x14ac:dyDescent="0.25">
      <c r="U75" s="27"/>
      <c r="V75" s="27"/>
    </row>
    <row r="76" spans="7:29" x14ac:dyDescent="0.25">
      <c r="U76" s="27"/>
      <c r="V76" s="27"/>
    </row>
    <row r="77" spans="7:29" x14ac:dyDescent="0.25">
      <c r="U77" s="27"/>
      <c r="V77" s="27"/>
    </row>
    <row r="78" spans="7:29" x14ac:dyDescent="0.25">
      <c r="U78" s="27"/>
      <c r="V78" s="27"/>
    </row>
    <row r="79" spans="7:29" x14ac:dyDescent="0.25">
      <c r="U79" s="27"/>
      <c r="V79" s="27"/>
    </row>
  </sheetData>
  <protectedRanges>
    <protectedRange sqref="Y69 AA69:AC69" name="Rango1_1"/>
  </protectedRanges>
  <mergeCells count="11">
    <mergeCell ref="Y67:AB67"/>
    <mergeCell ref="Y68:AB68"/>
    <mergeCell ref="G68:I68"/>
    <mergeCell ref="G69:I69"/>
    <mergeCell ref="G67:I67"/>
    <mergeCell ref="Y69:AC69"/>
    <mergeCell ref="B1:AD1"/>
    <mergeCell ref="B2:AD2"/>
    <mergeCell ref="B3:AD4"/>
    <mergeCell ref="B5:Y5"/>
    <mergeCell ref="B6:AD6"/>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31"/>
  <sheetViews>
    <sheetView workbookViewId="0">
      <selection activeCell="M25" sqref="M25"/>
    </sheetView>
  </sheetViews>
  <sheetFormatPr baseColWidth="10" defaultRowHeight="15" x14ac:dyDescent="0.25"/>
  <cols>
    <col min="3" max="3" width="56.28515625" customWidth="1"/>
    <col min="4" max="9" width="15" customWidth="1"/>
  </cols>
  <sheetData>
    <row r="1" spans="2:9" ht="33.75" customHeight="1" x14ac:dyDescent="0.25">
      <c r="B1" s="357" t="s">
        <v>503</v>
      </c>
      <c r="C1" s="358"/>
      <c r="D1" s="358"/>
      <c r="E1" s="358"/>
      <c r="F1" s="358"/>
      <c r="G1" s="358"/>
      <c r="H1" s="358"/>
      <c r="I1" s="359"/>
    </row>
    <row r="2" spans="2:9" x14ac:dyDescent="0.25">
      <c r="B2" s="382" t="s">
        <v>421</v>
      </c>
      <c r="C2" s="383"/>
      <c r="D2" s="366" t="s">
        <v>378</v>
      </c>
      <c r="E2" s="366"/>
      <c r="F2" s="366"/>
      <c r="G2" s="366"/>
      <c r="H2" s="366"/>
      <c r="I2" s="367" t="s">
        <v>289</v>
      </c>
    </row>
    <row r="3" spans="2:9" ht="22.5" x14ac:dyDescent="0.25">
      <c r="B3" s="384"/>
      <c r="C3" s="385"/>
      <c r="D3" s="86" t="s">
        <v>232</v>
      </c>
      <c r="E3" s="151" t="s">
        <v>290</v>
      </c>
      <c r="F3" s="151" t="s">
        <v>198</v>
      </c>
      <c r="G3" s="151" t="s">
        <v>199</v>
      </c>
      <c r="H3" s="88" t="s">
        <v>291</v>
      </c>
      <c r="I3" s="368"/>
    </row>
    <row r="4" spans="2:9" x14ac:dyDescent="0.25">
      <c r="B4" s="386"/>
      <c r="C4" s="387"/>
      <c r="D4" s="89" t="s">
        <v>292</v>
      </c>
      <c r="E4" s="90" t="s">
        <v>293</v>
      </c>
      <c r="F4" s="90" t="s">
        <v>379</v>
      </c>
      <c r="G4" s="90" t="s">
        <v>294</v>
      </c>
      <c r="H4" s="90" t="s">
        <v>73</v>
      </c>
      <c r="I4" s="90" t="s">
        <v>380</v>
      </c>
    </row>
    <row r="5" spans="2:9" x14ac:dyDescent="0.25">
      <c r="B5" s="388" t="s">
        <v>422</v>
      </c>
      <c r="C5" s="389"/>
      <c r="D5" s="175"/>
      <c r="E5" s="175"/>
      <c r="F5" s="175"/>
      <c r="G5" s="175"/>
      <c r="H5" s="175"/>
      <c r="I5" s="175"/>
    </row>
    <row r="6" spans="2:9" x14ac:dyDescent="0.25">
      <c r="B6" s="390"/>
      <c r="C6" s="391"/>
      <c r="D6" s="171"/>
      <c r="E6" s="171"/>
      <c r="F6" s="171"/>
      <c r="G6" s="171"/>
      <c r="H6" s="171"/>
      <c r="I6" s="171"/>
    </row>
    <row r="7" spans="2:9" x14ac:dyDescent="0.25">
      <c r="B7" s="390"/>
      <c r="C7" s="391"/>
      <c r="D7" s="171"/>
      <c r="E7" s="171"/>
      <c r="F7" s="171"/>
      <c r="G7" s="171"/>
      <c r="H7" s="171"/>
      <c r="I7" s="171"/>
    </row>
    <row r="8" spans="2:9" x14ac:dyDescent="0.25">
      <c r="B8" s="390"/>
      <c r="C8" s="391"/>
      <c r="D8" s="171"/>
      <c r="E8" s="171"/>
      <c r="F8" s="171"/>
      <c r="G8" s="171"/>
      <c r="H8" s="171"/>
      <c r="I8" s="171"/>
    </row>
    <row r="9" spans="2:9" x14ac:dyDescent="0.25">
      <c r="B9" s="390"/>
      <c r="C9" s="391"/>
      <c r="D9" s="171"/>
      <c r="E9" s="171"/>
      <c r="F9" s="171"/>
      <c r="G9" s="171"/>
      <c r="H9" s="171"/>
      <c r="I9" s="171"/>
    </row>
    <row r="10" spans="2:9" x14ac:dyDescent="0.25">
      <c r="B10" s="390"/>
      <c r="C10" s="391"/>
      <c r="D10" s="171"/>
      <c r="E10" s="171"/>
      <c r="F10" s="171"/>
      <c r="G10" s="171"/>
      <c r="H10" s="171"/>
      <c r="I10" s="171"/>
    </row>
    <row r="11" spans="2:9" x14ac:dyDescent="0.25">
      <c r="B11" s="176"/>
      <c r="C11" s="177"/>
      <c r="D11" s="171"/>
      <c r="E11" s="171"/>
      <c r="F11" s="171"/>
      <c r="G11" s="171"/>
      <c r="H11" s="171"/>
      <c r="I11" s="171"/>
    </row>
    <row r="12" spans="2:9" x14ac:dyDescent="0.25">
      <c r="B12" s="380" t="s">
        <v>423</v>
      </c>
      <c r="C12" s="381"/>
      <c r="D12" s="261">
        <v>45843551</v>
      </c>
      <c r="E12" s="193">
        <v>0</v>
      </c>
      <c r="F12" s="171">
        <f>D12+E12</f>
        <v>45843551</v>
      </c>
      <c r="G12" s="193">
        <v>0</v>
      </c>
      <c r="H12" s="193">
        <v>0</v>
      </c>
      <c r="I12" s="171">
        <f>H12-D12</f>
        <v>-45843551</v>
      </c>
    </row>
    <row r="13" spans="2:9" x14ac:dyDescent="0.25">
      <c r="B13" s="380"/>
      <c r="C13" s="381"/>
      <c r="D13" s="171"/>
      <c r="E13" s="171"/>
      <c r="F13" s="171"/>
      <c r="G13" s="171"/>
      <c r="H13" s="171"/>
      <c r="I13" s="171"/>
    </row>
    <row r="14" spans="2:9" x14ac:dyDescent="0.25">
      <c r="B14" s="380"/>
      <c r="C14" s="381"/>
      <c r="D14" s="171"/>
      <c r="E14" s="171"/>
      <c r="F14" s="171"/>
      <c r="G14" s="171"/>
      <c r="H14" s="171"/>
      <c r="I14" s="171"/>
    </row>
    <row r="15" spans="2:9" x14ac:dyDescent="0.25">
      <c r="B15" s="380"/>
      <c r="C15" s="381"/>
      <c r="D15" s="171"/>
      <c r="E15" s="171"/>
      <c r="F15" s="171"/>
      <c r="G15" s="171"/>
      <c r="H15" s="171"/>
      <c r="I15" s="171"/>
    </row>
    <row r="16" spans="2:9" x14ac:dyDescent="0.25">
      <c r="B16" s="380"/>
      <c r="C16" s="381"/>
      <c r="D16" s="171"/>
      <c r="E16" s="171"/>
      <c r="F16" s="171"/>
      <c r="G16" s="171"/>
      <c r="H16" s="171"/>
      <c r="I16" s="171"/>
    </row>
    <row r="17" spans="2:9" x14ac:dyDescent="0.25">
      <c r="B17" s="380"/>
      <c r="C17" s="381"/>
      <c r="D17" s="171"/>
      <c r="E17" s="171"/>
      <c r="F17" s="171"/>
      <c r="G17" s="171"/>
      <c r="H17" s="171"/>
      <c r="I17" s="171"/>
    </row>
    <row r="18" spans="2:9" x14ac:dyDescent="0.25">
      <c r="B18" s="178"/>
      <c r="C18" s="179"/>
      <c r="D18" s="171"/>
      <c r="E18" s="171"/>
      <c r="F18" s="171"/>
      <c r="G18" s="171"/>
      <c r="H18" s="171"/>
      <c r="I18" s="171"/>
    </row>
    <row r="19" spans="2:9" x14ac:dyDescent="0.25">
      <c r="B19" s="178"/>
      <c r="C19" s="179"/>
      <c r="D19" s="171"/>
      <c r="E19" s="171"/>
      <c r="F19" s="171"/>
      <c r="G19" s="171"/>
      <c r="H19" s="171"/>
      <c r="I19" s="171"/>
    </row>
    <row r="20" spans="2:9" x14ac:dyDescent="0.25">
      <c r="B20" s="180"/>
      <c r="C20" s="179"/>
      <c r="D20" s="181"/>
      <c r="E20" s="181"/>
      <c r="F20" s="181"/>
      <c r="G20" s="181"/>
      <c r="H20" s="181"/>
      <c r="I20" s="181"/>
    </row>
    <row r="21" spans="2:9" x14ac:dyDescent="0.25">
      <c r="B21" s="182"/>
      <c r="C21" s="183" t="s">
        <v>302</v>
      </c>
      <c r="D21" s="184">
        <f>D9+D12+D17+D18+D19+D16</f>
        <v>45843551</v>
      </c>
      <c r="E21" s="184">
        <f>E9+E12+E17+E18+E19+E16</f>
        <v>0</v>
      </c>
      <c r="F21" s="184">
        <f>F9+F12+F17+F18+F19+F16</f>
        <v>45843551</v>
      </c>
      <c r="G21" s="184">
        <f>G9+G12+G17+G18+G19+G16</f>
        <v>0</v>
      </c>
      <c r="H21" s="184">
        <f>H9+H12+H17+H18+H19+H16</f>
        <v>0</v>
      </c>
      <c r="I21" s="185">
        <v>0</v>
      </c>
    </row>
    <row r="22" spans="2:9" x14ac:dyDescent="0.25">
      <c r="B22" s="186"/>
      <c r="C22" s="187"/>
      <c r="D22" s="188"/>
      <c r="E22" s="188"/>
      <c r="F22" s="189"/>
      <c r="G22" s="190" t="s">
        <v>381</v>
      </c>
      <c r="H22" s="191"/>
      <c r="I22" s="181"/>
    </row>
    <row r="23" spans="2:9" x14ac:dyDescent="0.25">
      <c r="B23" s="179" t="s">
        <v>203</v>
      </c>
      <c r="C23" s="179"/>
      <c r="D23" s="179"/>
      <c r="E23" s="179"/>
      <c r="F23" s="179"/>
      <c r="G23" s="179"/>
      <c r="H23" s="179"/>
      <c r="I23" s="179"/>
    </row>
    <row r="24" spans="2:9" x14ac:dyDescent="0.25">
      <c r="B24" s="179"/>
      <c r="C24" s="179"/>
      <c r="D24" s="179"/>
      <c r="E24" s="179"/>
      <c r="F24" s="179"/>
      <c r="G24" s="179"/>
      <c r="H24" s="179"/>
      <c r="I24" s="179"/>
    </row>
    <row r="25" spans="2:9" x14ac:dyDescent="0.25">
      <c r="B25" s="179"/>
      <c r="C25" s="179"/>
      <c r="D25" s="179"/>
      <c r="E25" s="179"/>
      <c r="F25" s="179"/>
      <c r="G25" s="179"/>
      <c r="H25" s="179"/>
      <c r="I25" s="179"/>
    </row>
    <row r="26" spans="2:9" x14ac:dyDescent="0.25">
      <c r="B26" s="179"/>
      <c r="C26" s="179"/>
      <c r="D26" s="179"/>
      <c r="E26" s="179"/>
      <c r="F26" s="179"/>
      <c r="G26" s="179"/>
      <c r="H26" s="179"/>
      <c r="I26" s="179"/>
    </row>
    <row r="27" spans="2:9" x14ac:dyDescent="0.25">
      <c r="B27" s="179"/>
      <c r="C27" s="179"/>
      <c r="D27" s="179"/>
      <c r="E27" s="179"/>
      <c r="F27" s="179"/>
      <c r="G27" s="179"/>
      <c r="H27" s="179"/>
      <c r="I27" s="179"/>
    </row>
    <row r="28" spans="2:9" x14ac:dyDescent="0.25">
      <c r="B28" s="179"/>
      <c r="C28" s="179"/>
      <c r="D28" s="179"/>
      <c r="E28" s="179"/>
      <c r="F28" s="179"/>
      <c r="G28" s="179"/>
      <c r="H28" s="179"/>
      <c r="I28" s="179"/>
    </row>
    <row r="29" spans="2:9" x14ac:dyDescent="0.25">
      <c r="B29" s="179"/>
      <c r="C29" s="375" t="s">
        <v>384</v>
      </c>
      <c r="D29" s="375"/>
      <c r="E29" s="179"/>
      <c r="F29" s="392"/>
      <c r="G29" s="392"/>
      <c r="H29" s="392"/>
      <c r="I29" s="179"/>
    </row>
    <row r="30" spans="2:9" x14ac:dyDescent="0.25">
      <c r="B30" s="179"/>
      <c r="C30" s="375" t="s">
        <v>386</v>
      </c>
      <c r="D30" s="375"/>
      <c r="E30" s="179"/>
      <c r="F30" s="375" t="s">
        <v>405</v>
      </c>
      <c r="G30" s="375"/>
      <c r="H30" s="375"/>
      <c r="I30" s="179"/>
    </row>
    <row r="31" spans="2:9" x14ac:dyDescent="0.25">
      <c r="B31" s="179"/>
      <c r="C31" s="375" t="s">
        <v>389</v>
      </c>
      <c r="D31" s="375"/>
      <c r="E31" s="375" t="s">
        <v>475</v>
      </c>
      <c r="F31" s="375"/>
      <c r="G31" s="375"/>
      <c r="H31" s="375"/>
      <c r="I31" s="375"/>
    </row>
  </sheetData>
  <mergeCells count="12">
    <mergeCell ref="C29:D29"/>
    <mergeCell ref="C30:D30"/>
    <mergeCell ref="C31:D31"/>
    <mergeCell ref="F30:H30"/>
    <mergeCell ref="F29:H29"/>
    <mergeCell ref="E31:I31"/>
    <mergeCell ref="B12:C17"/>
    <mergeCell ref="B1:I1"/>
    <mergeCell ref="B2:C4"/>
    <mergeCell ref="D2:H2"/>
    <mergeCell ref="I2:I3"/>
    <mergeCell ref="B5:C10"/>
  </mergeCells>
  <printOptions horizontalCentered="1"/>
  <pageMargins left="0.70866141732283472" right="0.70866141732283472" top="0.74803149606299213" bottom="0.74803149606299213" header="0.31496062992125984" footer="0.31496062992125984"/>
  <pageSetup scale="7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9"/>
  <sheetViews>
    <sheetView showGridLines="0" tabSelected="1" workbookViewId="0">
      <selection activeCell="L46" sqref="L46"/>
    </sheetView>
  </sheetViews>
  <sheetFormatPr baseColWidth="10" defaultColWidth="11.42578125" defaultRowHeight="11.25" x14ac:dyDescent="0.2"/>
  <cols>
    <col min="1" max="1" width="1.140625" style="53" customWidth="1"/>
    <col min="2" max="2" width="65.42578125" style="53" customWidth="1"/>
    <col min="3" max="8" width="15.7109375" style="53" customWidth="1"/>
    <col min="9" max="16384" width="11.42578125" style="53"/>
  </cols>
  <sheetData>
    <row r="1" spans="1:8" ht="45" customHeight="1" x14ac:dyDescent="0.2">
      <c r="A1" s="404" t="s">
        <v>492</v>
      </c>
      <c r="B1" s="405"/>
      <c r="C1" s="405"/>
      <c r="D1" s="405"/>
      <c r="E1" s="405"/>
      <c r="F1" s="405"/>
      <c r="G1" s="405"/>
      <c r="H1" s="406"/>
    </row>
    <row r="2" spans="1:8" x14ac:dyDescent="0.2">
      <c r="A2" s="393" t="s">
        <v>204</v>
      </c>
      <c r="B2" s="394"/>
      <c r="C2" s="399" t="s">
        <v>194</v>
      </c>
      <c r="D2" s="400"/>
      <c r="E2" s="400"/>
      <c r="F2" s="400"/>
      <c r="G2" s="401"/>
      <c r="H2" s="402" t="s">
        <v>195</v>
      </c>
    </row>
    <row r="3" spans="1:8" ht="24.95" customHeight="1" x14ac:dyDescent="0.2">
      <c r="A3" s="395"/>
      <c r="B3" s="396"/>
      <c r="C3" s="54" t="s">
        <v>196</v>
      </c>
      <c r="D3" s="54" t="s">
        <v>197</v>
      </c>
      <c r="E3" s="54" t="s">
        <v>198</v>
      </c>
      <c r="F3" s="54" t="s">
        <v>199</v>
      </c>
      <c r="G3" s="54" t="s">
        <v>200</v>
      </c>
      <c r="H3" s="403"/>
    </row>
    <row r="4" spans="1:8" x14ac:dyDescent="0.2">
      <c r="A4" s="397"/>
      <c r="B4" s="398"/>
      <c r="C4" s="55">
        <v>1</v>
      </c>
      <c r="D4" s="55">
        <v>2</v>
      </c>
      <c r="E4" s="55" t="s">
        <v>201</v>
      </c>
      <c r="F4" s="55">
        <v>4</v>
      </c>
      <c r="G4" s="55">
        <v>5</v>
      </c>
      <c r="H4" s="55" t="s">
        <v>305</v>
      </c>
    </row>
    <row r="5" spans="1:8" x14ac:dyDescent="0.2">
      <c r="A5" s="62"/>
      <c r="B5" s="63"/>
      <c r="C5" s="64"/>
      <c r="D5" s="64"/>
      <c r="E5" s="64"/>
      <c r="F5" s="64"/>
      <c r="G5" s="64"/>
      <c r="H5" s="64"/>
    </row>
    <row r="6" spans="1:8" x14ac:dyDescent="0.2">
      <c r="A6" s="65"/>
      <c r="B6" s="262">
        <v>21121300701000</v>
      </c>
      <c r="C6" s="263">
        <v>9095352.3599999994</v>
      </c>
      <c r="D6" s="317">
        <v>142818.17000000001</v>
      </c>
      <c r="E6" s="57">
        <f>C6+D6</f>
        <v>9238170.5299999993</v>
      </c>
      <c r="F6" s="318">
        <v>2365370.7599999998</v>
      </c>
      <c r="G6" s="319">
        <v>2365370.7599999998</v>
      </c>
      <c r="H6" s="57">
        <f>E6-F6</f>
        <v>6872799.7699999996</v>
      </c>
    </row>
    <row r="7" spans="1:8" x14ac:dyDescent="0.2">
      <c r="A7" s="65"/>
      <c r="B7" s="262" t="s">
        <v>471</v>
      </c>
      <c r="C7" s="263">
        <v>5063688.8600000003</v>
      </c>
      <c r="D7" s="317">
        <v>746289.16</v>
      </c>
      <c r="E7" s="57">
        <f t="shared" ref="E7:E12" si="0">C7+D7</f>
        <v>5809978.0200000005</v>
      </c>
      <c r="F7" s="318">
        <v>1269457.17</v>
      </c>
      <c r="G7" s="319">
        <v>1269457.17</v>
      </c>
      <c r="H7" s="57">
        <f t="shared" ref="H7:H12" si="1">E7-F7</f>
        <v>4540520.8500000006</v>
      </c>
    </row>
    <row r="8" spans="1:8" x14ac:dyDescent="0.2">
      <c r="A8" s="65"/>
      <c r="B8" s="262" t="s">
        <v>472</v>
      </c>
      <c r="C8" s="263">
        <v>33786870.600000001</v>
      </c>
      <c r="D8" s="317">
        <v>1485349.05</v>
      </c>
      <c r="E8" s="57">
        <f t="shared" si="0"/>
        <v>35272219.649999999</v>
      </c>
      <c r="F8" s="318">
        <v>6692181.2000000002</v>
      </c>
      <c r="G8" s="319">
        <v>6639053.2000000002</v>
      </c>
      <c r="H8" s="57">
        <f t="shared" si="1"/>
        <v>28580038.449999999</v>
      </c>
    </row>
    <row r="9" spans="1:8" x14ac:dyDescent="0.2">
      <c r="A9" s="65"/>
      <c r="B9" s="262" t="s">
        <v>473</v>
      </c>
      <c r="C9" s="263">
        <v>60175273.609999999</v>
      </c>
      <c r="D9" s="317">
        <v>351770.9</v>
      </c>
      <c r="E9" s="57">
        <f t="shared" si="0"/>
        <v>60527044.509999998</v>
      </c>
      <c r="F9" s="318">
        <v>12425369.529999999</v>
      </c>
      <c r="G9" s="319">
        <v>12425369.529999999</v>
      </c>
      <c r="H9" s="57">
        <f t="shared" si="1"/>
        <v>48101674.979999997</v>
      </c>
    </row>
    <row r="10" spans="1:8" x14ac:dyDescent="0.2">
      <c r="A10" s="65"/>
      <c r="B10" s="262" t="s">
        <v>474</v>
      </c>
      <c r="C10" s="263">
        <v>1334677.08</v>
      </c>
      <c r="D10" s="317">
        <v>-94136.27</v>
      </c>
      <c r="E10" s="57">
        <f t="shared" si="0"/>
        <v>1240540.81</v>
      </c>
      <c r="F10" s="318">
        <v>254357.75</v>
      </c>
      <c r="G10" s="319">
        <v>254357.75</v>
      </c>
      <c r="H10" s="57">
        <f t="shared" si="1"/>
        <v>986183.06</v>
      </c>
    </row>
    <row r="11" spans="1:8" x14ac:dyDescent="0.2">
      <c r="A11" s="65"/>
      <c r="B11" s="262" t="s">
        <v>365</v>
      </c>
      <c r="C11" s="263">
        <v>0</v>
      </c>
      <c r="D11" s="289">
        <v>0</v>
      </c>
      <c r="E11" s="57">
        <f t="shared" si="0"/>
        <v>0</v>
      </c>
      <c r="F11" s="318">
        <v>0</v>
      </c>
      <c r="G11" s="291">
        <v>0</v>
      </c>
      <c r="H11" s="57">
        <f t="shared" si="1"/>
        <v>0</v>
      </c>
    </row>
    <row r="12" spans="1:8" x14ac:dyDescent="0.2">
      <c r="A12" s="65"/>
      <c r="B12" s="262" t="s">
        <v>366</v>
      </c>
      <c r="C12" s="263">
        <v>0</v>
      </c>
      <c r="D12" s="289">
        <v>0</v>
      </c>
      <c r="E12" s="57">
        <f t="shared" si="0"/>
        <v>0</v>
      </c>
      <c r="F12" s="290">
        <v>0</v>
      </c>
      <c r="G12" s="291">
        <v>0</v>
      </c>
      <c r="H12" s="57">
        <f t="shared" si="1"/>
        <v>0</v>
      </c>
    </row>
    <row r="13" spans="1:8" x14ac:dyDescent="0.2">
      <c r="A13" s="65"/>
      <c r="B13" s="66"/>
      <c r="C13" s="57"/>
      <c r="D13" s="57"/>
      <c r="E13" s="57"/>
      <c r="F13" s="57"/>
      <c r="G13" s="57"/>
      <c r="H13" s="57"/>
    </row>
    <row r="14" spans="1:8" x14ac:dyDescent="0.2">
      <c r="A14" s="67"/>
      <c r="B14" s="139" t="s">
        <v>202</v>
      </c>
      <c r="C14" s="69">
        <f t="shared" ref="C14:H14" si="2">SUM(C6:C13)</f>
        <v>109455862.51000001</v>
      </c>
      <c r="D14" s="69">
        <f t="shared" si="2"/>
        <v>2632091.0099999998</v>
      </c>
      <c r="E14" s="69">
        <f t="shared" si="2"/>
        <v>112087953.52000001</v>
      </c>
      <c r="F14" s="69">
        <f t="shared" si="2"/>
        <v>23006736.409999996</v>
      </c>
      <c r="G14" s="69">
        <f t="shared" si="2"/>
        <v>22953608.409999996</v>
      </c>
      <c r="H14" s="69">
        <f t="shared" si="2"/>
        <v>89081217.109999999</v>
      </c>
    </row>
    <row r="17" spans="1:8" ht="45" customHeight="1" x14ac:dyDescent="0.2">
      <c r="A17" s="399" t="s">
        <v>493</v>
      </c>
      <c r="B17" s="400"/>
      <c r="C17" s="400"/>
      <c r="D17" s="400"/>
      <c r="E17" s="400"/>
      <c r="F17" s="400"/>
      <c r="G17" s="400"/>
      <c r="H17" s="401"/>
    </row>
    <row r="18" spans="1:8" x14ac:dyDescent="0.2">
      <c r="A18" s="393" t="s">
        <v>204</v>
      </c>
      <c r="B18" s="394"/>
      <c r="C18" s="399" t="s">
        <v>194</v>
      </c>
      <c r="D18" s="400"/>
      <c r="E18" s="400"/>
      <c r="F18" s="400"/>
      <c r="G18" s="401"/>
      <c r="H18" s="402" t="s">
        <v>195</v>
      </c>
    </row>
    <row r="19" spans="1:8" ht="22.5" x14ac:dyDescent="0.2">
      <c r="A19" s="395"/>
      <c r="B19" s="396"/>
      <c r="C19" s="54" t="s">
        <v>196</v>
      </c>
      <c r="D19" s="54" t="s">
        <v>197</v>
      </c>
      <c r="E19" s="54" t="s">
        <v>198</v>
      </c>
      <c r="F19" s="54" t="s">
        <v>199</v>
      </c>
      <c r="G19" s="54" t="s">
        <v>200</v>
      </c>
      <c r="H19" s="403"/>
    </row>
    <row r="20" spans="1:8" x14ac:dyDescent="0.2">
      <c r="A20" s="397"/>
      <c r="B20" s="398"/>
      <c r="C20" s="55">
        <v>1</v>
      </c>
      <c r="D20" s="55">
        <v>2</v>
      </c>
      <c r="E20" s="55" t="s">
        <v>201</v>
      </c>
      <c r="F20" s="55">
        <v>4</v>
      </c>
      <c r="G20" s="55">
        <v>5</v>
      </c>
      <c r="H20" s="55" t="s">
        <v>305</v>
      </c>
    </row>
    <row r="21" spans="1:8" x14ac:dyDescent="0.2">
      <c r="A21" s="65"/>
      <c r="B21" s="93" t="s">
        <v>391</v>
      </c>
      <c r="C21" s="57">
        <v>0</v>
      </c>
      <c r="D21" s="57">
        <v>0</v>
      </c>
      <c r="E21" s="57">
        <f>C21+D21</f>
        <v>0</v>
      </c>
      <c r="F21" s="57">
        <v>0</v>
      </c>
      <c r="G21" s="57">
        <v>0</v>
      </c>
      <c r="H21" s="57">
        <f>E21-F21</f>
        <v>0</v>
      </c>
    </row>
    <row r="22" spans="1:8" x14ac:dyDescent="0.2">
      <c r="A22" s="65"/>
      <c r="B22" s="93" t="s">
        <v>392</v>
      </c>
      <c r="C22" s="407" t="s">
        <v>425</v>
      </c>
      <c r="D22" s="408"/>
      <c r="E22" s="408"/>
      <c r="F22" s="408"/>
      <c r="G22" s="409"/>
      <c r="H22" s="57">
        <f t="shared" ref="H22:H24" si="3">E22-F22</f>
        <v>0</v>
      </c>
    </row>
    <row r="23" spans="1:8" x14ac:dyDescent="0.2">
      <c r="A23" s="65"/>
      <c r="B23" s="93" t="s">
        <v>393</v>
      </c>
      <c r="C23" s="407"/>
      <c r="D23" s="408"/>
      <c r="E23" s="408"/>
      <c r="F23" s="408"/>
      <c r="G23" s="409"/>
      <c r="H23" s="57">
        <f t="shared" si="3"/>
        <v>0</v>
      </c>
    </row>
    <row r="24" spans="1:8" x14ac:dyDescent="0.2">
      <c r="A24" s="65"/>
      <c r="B24" s="93" t="s">
        <v>407</v>
      </c>
      <c r="C24" s="57">
        <v>0</v>
      </c>
      <c r="D24" s="57">
        <v>0</v>
      </c>
      <c r="E24" s="57">
        <f t="shared" ref="E24" si="4">C24+D24</f>
        <v>0</v>
      </c>
      <c r="F24" s="57">
        <v>0</v>
      </c>
      <c r="G24" s="57">
        <v>0</v>
      </c>
      <c r="H24" s="57">
        <f t="shared" si="3"/>
        <v>0</v>
      </c>
    </row>
    <row r="25" spans="1:8" x14ac:dyDescent="0.2">
      <c r="A25" s="67"/>
      <c r="B25" s="139" t="s">
        <v>202</v>
      </c>
      <c r="C25" s="69">
        <f t="shared" ref="C25:H25" si="5">SUM(C21:C24)</f>
        <v>0</v>
      </c>
      <c r="D25" s="69">
        <f t="shared" si="5"/>
        <v>0</v>
      </c>
      <c r="E25" s="69">
        <f t="shared" si="5"/>
        <v>0</v>
      </c>
      <c r="F25" s="69">
        <f t="shared" si="5"/>
        <v>0</v>
      </c>
      <c r="G25" s="69">
        <f t="shared" si="5"/>
        <v>0</v>
      </c>
      <c r="H25" s="69">
        <f t="shared" si="5"/>
        <v>0</v>
      </c>
    </row>
    <row r="28" spans="1:8" ht="45" customHeight="1" x14ac:dyDescent="0.2">
      <c r="A28" s="399" t="s">
        <v>494</v>
      </c>
      <c r="B28" s="400"/>
      <c r="C28" s="400"/>
      <c r="D28" s="400"/>
      <c r="E28" s="400"/>
      <c r="F28" s="400"/>
      <c r="G28" s="400"/>
      <c r="H28" s="401"/>
    </row>
    <row r="29" spans="1:8" x14ac:dyDescent="0.2">
      <c r="A29" s="393" t="s">
        <v>204</v>
      </c>
      <c r="B29" s="394"/>
      <c r="C29" s="399" t="s">
        <v>194</v>
      </c>
      <c r="D29" s="400"/>
      <c r="E29" s="400"/>
      <c r="F29" s="400"/>
      <c r="G29" s="401"/>
      <c r="H29" s="402" t="s">
        <v>195</v>
      </c>
    </row>
    <row r="30" spans="1:8" ht="22.5" x14ac:dyDescent="0.2">
      <c r="A30" s="395"/>
      <c r="B30" s="396"/>
      <c r="C30" s="54" t="s">
        <v>196</v>
      </c>
      <c r="D30" s="54" t="s">
        <v>197</v>
      </c>
      <c r="E30" s="54" t="s">
        <v>198</v>
      </c>
      <c r="F30" s="54" t="s">
        <v>199</v>
      </c>
      <c r="G30" s="54" t="s">
        <v>200</v>
      </c>
      <c r="H30" s="403"/>
    </row>
    <row r="31" spans="1:8" x14ac:dyDescent="0.2">
      <c r="A31" s="397"/>
      <c r="B31" s="398"/>
      <c r="C31" s="55">
        <v>1</v>
      </c>
      <c r="D31" s="55">
        <v>2</v>
      </c>
      <c r="E31" s="55" t="s">
        <v>201</v>
      </c>
      <c r="F31" s="55">
        <v>4</v>
      </c>
      <c r="G31" s="55">
        <v>5</v>
      </c>
      <c r="H31" s="55" t="s">
        <v>305</v>
      </c>
    </row>
    <row r="32" spans="1:8" x14ac:dyDescent="0.2">
      <c r="A32" s="65"/>
      <c r="B32" s="70" t="s">
        <v>367</v>
      </c>
      <c r="C32" s="265">
        <v>109455862.51000001</v>
      </c>
      <c r="D32" s="320">
        <v>2632091.0099999998</v>
      </c>
      <c r="E32" s="57">
        <f t="shared" ref="E32:E38" si="6">C32+D32</f>
        <v>112087953.52000001</v>
      </c>
      <c r="F32" s="321">
        <v>23006736.41</v>
      </c>
      <c r="G32" s="322">
        <v>22953608.41</v>
      </c>
      <c r="H32" s="57">
        <f t="shared" ref="H32:H38" si="7">E32-F32</f>
        <v>89081217.110000014</v>
      </c>
    </row>
    <row r="33" spans="1:8" x14ac:dyDescent="0.2">
      <c r="A33" s="65"/>
      <c r="B33" s="70" t="s">
        <v>368</v>
      </c>
      <c r="C33" s="57">
        <v>0</v>
      </c>
      <c r="D33" s="57">
        <v>0</v>
      </c>
      <c r="E33" s="57">
        <f t="shared" si="6"/>
        <v>0</v>
      </c>
      <c r="F33" s="57">
        <v>0</v>
      </c>
      <c r="G33" s="57">
        <v>0</v>
      </c>
      <c r="H33" s="57">
        <f t="shared" si="7"/>
        <v>0</v>
      </c>
    </row>
    <row r="34" spans="1:8" x14ac:dyDescent="0.2">
      <c r="A34" s="65"/>
      <c r="B34" s="70" t="s">
        <v>369</v>
      </c>
      <c r="C34" s="57">
        <v>0</v>
      </c>
      <c r="D34" s="57">
        <v>0</v>
      </c>
      <c r="E34" s="57">
        <f t="shared" si="6"/>
        <v>0</v>
      </c>
      <c r="F34" s="57">
        <v>0</v>
      </c>
      <c r="G34" s="57">
        <v>0</v>
      </c>
      <c r="H34" s="57">
        <f t="shared" si="7"/>
        <v>0</v>
      </c>
    </row>
    <row r="35" spans="1:8" x14ac:dyDescent="0.2">
      <c r="A35" s="65"/>
      <c r="B35" s="70" t="s">
        <v>370</v>
      </c>
      <c r="C35" s="57">
        <v>0</v>
      </c>
      <c r="D35" s="57">
        <v>0</v>
      </c>
      <c r="E35" s="57">
        <f t="shared" si="6"/>
        <v>0</v>
      </c>
      <c r="F35" s="57">
        <v>0</v>
      </c>
      <c r="G35" s="57">
        <v>0</v>
      </c>
      <c r="H35" s="57">
        <f t="shared" si="7"/>
        <v>0</v>
      </c>
    </row>
    <row r="36" spans="1:8" ht="11.25" customHeight="1" x14ac:dyDescent="0.2">
      <c r="A36" s="65"/>
      <c r="B36" s="70" t="s">
        <v>371</v>
      </c>
      <c r="C36" s="57">
        <v>0</v>
      </c>
      <c r="D36" s="57">
        <v>0</v>
      </c>
      <c r="E36" s="57">
        <f t="shared" si="6"/>
        <v>0</v>
      </c>
      <c r="F36" s="57">
        <v>0</v>
      </c>
      <c r="G36" s="57">
        <v>0</v>
      </c>
      <c r="H36" s="57">
        <f t="shared" si="7"/>
        <v>0</v>
      </c>
    </row>
    <row r="37" spans="1:8" x14ac:dyDescent="0.2">
      <c r="A37" s="65"/>
      <c r="B37" s="70" t="s">
        <v>372</v>
      </c>
      <c r="C37" s="57">
        <v>0</v>
      </c>
      <c r="D37" s="57">
        <v>0</v>
      </c>
      <c r="E37" s="57">
        <f t="shared" si="6"/>
        <v>0</v>
      </c>
      <c r="F37" s="57">
        <v>0</v>
      </c>
      <c r="G37" s="57">
        <v>0</v>
      </c>
      <c r="H37" s="57">
        <f t="shared" si="7"/>
        <v>0</v>
      </c>
    </row>
    <row r="38" spans="1:8" x14ac:dyDescent="0.2">
      <c r="A38" s="65"/>
      <c r="B38" s="70" t="s">
        <v>373</v>
      </c>
      <c r="C38" s="57">
        <v>0</v>
      </c>
      <c r="D38" s="57">
        <v>0</v>
      </c>
      <c r="E38" s="57">
        <f t="shared" si="6"/>
        <v>0</v>
      </c>
      <c r="F38" s="57">
        <v>0</v>
      </c>
      <c r="G38" s="57">
        <v>0</v>
      </c>
      <c r="H38" s="57">
        <f t="shared" si="7"/>
        <v>0</v>
      </c>
    </row>
    <row r="39" spans="1:8" x14ac:dyDescent="0.2">
      <c r="A39" s="67"/>
      <c r="B39" s="139" t="s">
        <v>202</v>
      </c>
      <c r="C39" s="69">
        <f t="shared" ref="C39:H39" si="8">SUM(C32:C38)</f>
        <v>109455862.51000001</v>
      </c>
      <c r="D39" s="69">
        <f t="shared" si="8"/>
        <v>2632091.0099999998</v>
      </c>
      <c r="E39" s="69">
        <f t="shared" si="8"/>
        <v>112087953.52000001</v>
      </c>
      <c r="F39" s="69">
        <f t="shared" si="8"/>
        <v>23006736.41</v>
      </c>
      <c r="G39" s="69">
        <f t="shared" si="8"/>
        <v>22953608.41</v>
      </c>
      <c r="H39" s="69">
        <f t="shared" si="8"/>
        <v>89081217.110000014</v>
      </c>
    </row>
    <row r="41" spans="1:8" x14ac:dyDescent="0.2">
      <c r="A41" s="53" t="s">
        <v>406</v>
      </c>
    </row>
    <row r="47" spans="1:8" x14ac:dyDescent="0.2">
      <c r="B47" s="375" t="s">
        <v>408</v>
      </c>
      <c r="C47" s="375"/>
      <c r="E47" s="378"/>
      <c r="F47" s="378"/>
      <c r="G47" s="378"/>
    </row>
    <row r="48" spans="1:8" ht="14.45" customHeight="1" x14ac:dyDescent="0.2">
      <c r="B48" s="375" t="s">
        <v>385</v>
      </c>
      <c r="C48" s="375"/>
      <c r="E48" s="375" t="s">
        <v>405</v>
      </c>
      <c r="F48" s="375"/>
      <c r="G48" s="375"/>
    </row>
    <row r="49" spans="2:8" ht="14.45" customHeight="1" x14ac:dyDescent="0.2">
      <c r="B49" s="375" t="s">
        <v>389</v>
      </c>
      <c r="C49" s="375"/>
      <c r="D49" s="375" t="s">
        <v>475</v>
      </c>
      <c r="E49" s="375"/>
      <c r="F49" s="375"/>
      <c r="G49" s="375"/>
      <c r="H49" s="375"/>
    </row>
  </sheetData>
  <sheetProtection formatCells="0" formatColumns="0" formatRows="0" insertRows="0" deleteRows="0" autoFilter="0"/>
  <mergeCells count="19">
    <mergeCell ref="C22:G23"/>
    <mergeCell ref="B48:C48"/>
    <mergeCell ref="B49:C49"/>
    <mergeCell ref="A28:H28"/>
    <mergeCell ref="A29:B31"/>
    <mergeCell ref="C29:G29"/>
    <mergeCell ref="H29:H30"/>
    <mergeCell ref="B47:C47"/>
    <mergeCell ref="E48:G48"/>
    <mergeCell ref="E47:G47"/>
    <mergeCell ref="D49:H49"/>
    <mergeCell ref="A18:B20"/>
    <mergeCell ref="C18:G18"/>
    <mergeCell ref="H18:H19"/>
    <mergeCell ref="A1:H1"/>
    <mergeCell ref="A2:B4"/>
    <mergeCell ref="C2:G2"/>
    <mergeCell ref="H2:H3"/>
    <mergeCell ref="A17:H17"/>
  </mergeCells>
  <printOptions horizontalCentered="1"/>
  <pageMargins left="0.70866141732283472" right="0.70866141732283472" top="0.39370078740157483" bottom="0.74803149606299213" header="0.31496062992125984" footer="0.31496062992125984"/>
  <pageSetup paperSize="141" scale="75"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B65CD-8B68-4582-A565-2B46B8888984}">
  <sheetPr>
    <pageSetUpPr fitToPage="1"/>
  </sheetPr>
  <dimension ref="A1:H87"/>
  <sheetViews>
    <sheetView topLeftCell="A31" workbookViewId="0">
      <selection activeCell="M79" sqref="M79"/>
    </sheetView>
  </sheetViews>
  <sheetFormatPr baseColWidth="10" defaultRowHeight="15" x14ac:dyDescent="0.25"/>
  <cols>
    <col min="1" max="1" width="1.5703125" customWidth="1"/>
    <col min="2" max="2" width="54.42578125" customWidth="1"/>
    <col min="3" max="8" width="16.28515625" customWidth="1"/>
  </cols>
  <sheetData>
    <row r="1" spans="1:8" ht="48" customHeight="1" x14ac:dyDescent="0.25">
      <c r="A1" s="399" t="s">
        <v>497</v>
      </c>
      <c r="B1" s="400"/>
      <c r="C1" s="400"/>
      <c r="D1" s="400"/>
      <c r="E1" s="400"/>
      <c r="F1" s="400"/>
      <c r="G1" s="400"/>
      <c r="H1" s="401"/>
    </row>
    <row r="2" spans="1:8" x14ac:dyDescent="0.25">
      <c r="A2" s="393" t="s">
        <v>204</v>
      </c>
      <c r="B2" s="394"/>
      <c r="C2" s="399" t="s">
        <v>194</v>
      </c>
      <c r="D2" s="400"/>
      <c r="E2" s="400"/>
      <c r="F2" s="400"/>
      <c r="G2" s="401"/>
      <c r="H2" s="402" t="s">
        <v>195</v>
      </c>
    </row>
    <row r="3" spans="1:8" ht="22.5" x14ac:dyDescent="0.25">
      <c r="A3" s="395"/>
      <c r="B3" s="396"/>
      <c r="C3" s="333" t="s">
        <v>196</v>
      </c>
      <c r="D3" s="333" t="s">
        <v>197</v>
      </c>
      <c r="E3" s="333" t="s">
        <v>198</v>
      </c>
      <c r="F3" s="333" t="s">
        <v>199</v>
      </c>
      <c r="G3" s="333" t="s">
        <v>200</v>
      </c>
      <c r="H3" s="403"/>
    </row>
    <row r="4" spans="1:8" x14ac:dyDescent="0.25">
      <c r="A4" s="397"/>
      <c r="B4" s="398"/>
      <c r="C4" s="334">
        <v>1</v>
      </c>
      <c r="D4" s="334">
        <v>2</v>
      </c>
      <c r="E4" s="334" t="s">
        <v>201</v>
      </c>
      <c r="F4" s="334">
        <v>4</v>
      </c>
      <c r="G4" s="334">
        <v>5</v>
      </c>
      <c r="H4" s="334" t="s">
        <v>305</v>
      </c>
    </row>
    <row r="5" spans="1:8" x14ac:dyDescent="0.25">
      <c r="A5" s="339" t="s">
        <v>281</v>
      </c>
      <c r="B5" s="331"/>
      <c r="C5" s="342">
        <v>84773133.890000001</v>
      </c>
      <c r="D5" s="342">
        <v>753939.15999999968</v>
      </c>
      <c r="E5" s="342">
        <v>85527073.049999997</v>
      </c>
      <c r="F5" s="342">
        <v>19919580.859999999</v>
      </c>
      <c r="G5" s="342">
        <v>19919580.859999999</v>
      </c>
      <c r="H5" s="342">
        <v>65607492.189999998</v>
      </c>
    </row>
    <row r="6" spans="1:8" x14ac:dyDescent="0.25">
      <c r="A6" s="338">
        <v>1100</v>
      </c>
      <c r="B6" s="335" t="s">
        <v>306</v>
      </c>
      <c r="C6" s="337">
        <v>17899683.050000001</v>
      </c>
      <c r="D6" s="337">
        <v>0</v>
      </c>
      <c r="E6" s="337">
        <v>17899683.050000001</v>
      </c>
      <c r="F6" s="337">
        <v>3739241.06</v>
      </c>
      <c r="G6" s="337">
        <v>3739241.06</v>
      </c>
      <c r="H6" s="337">
        <v>14160441.99</v>
      </c>
    </row>
    <row r="7" spans="1:8" x14ac:dyDescent="0.25">
      <c r="A7" s="338">
        <v>1200</v>
      </c>
      <c r="B7" s="335" t="s">
        <v>282</v>
      </c>
      <c r="C7" s="337">
        <v>44254385.859999999</v>
      </c>
      <c r="D7" s="337">
        <v>85000</v>
      </c>
      <c r="E7" s="337">
        <v>44339385.859999999</v>
      </c>
      <c r="F7" s="337">
        <v>5823751</v>
      </c>
      <c r="G7" s="337">
        <v>5823751</v>
      </c>
      <c r="H7" s="337">
        <v>38515634.859999999</v>
      </c>
    </row>
    <row r="8" spans="1:8" x14ac:dyDescent="0.25">
      <c r="A8" s="338">
        <v>1300</v>
      </c>
      <c r="B8" s="335" t="s">
        <v>307</v>
      </c>
      <c r="C8" s="337">
        <v>2331794.2799999998</v>
      </c>
      <c r="D8" s="337">
        <v>0</v>
      </c>
      <c r="E8" s="337">
        <v>2331794.2799999998</v>
      </c>
      <c r="F8" s="337">
        <v>110654.68</v>
      </c>
      <c r="G8" s="337">
        <v>110654.68</v>
      </c>
      <c r="H8" s="337">
        <v>2221139.5999999996</v>
      </c>
    </row>
    <row r="9" spans="1:8" x14ac:dyDescent="0.25">
      <c r="A9" s="338">
        <v>1400</v>
      </c>
      <c r="B9" s="335" t="s">
        <v>308</v>
      </c>
      <c r="C9" s="337">
        <v>18479798.940000001</v>
      </c>
      <c r="D9" s="337">
        <v>-2184723.35</v>
      </c>
      <c r="E9" s="337">
        <v>16295075.590000002</v>
      </c>
      <c r="F9" s="337">
        <v>4708186.17</v>
      </c>
      <c r="G9" s="337">
        <v>4708186.17</v>
      </c>
      <c r="H9" s="337">
        <v>11586889.420000002</v>
      </c>
    </row>
    <row r="10" spans="1:8" x14ac:dyDescent="0.25">
      <c r="A10" s="338">
        <v>1500</v>
      </c>
      <c r="B10" s="335" t="s">
        <v>309</v>
      </c>
      <c r="C10" s="337">
        <v>977471.76</v>
      </c>
      <c r="D10" s="337">
        <v>2853662.51</v>
      </c>
      <c r="E10" s="337">
        <v>3831134.2699999996</v>
      </c>
      <c r="F10" s="337">
        <v>4788467.8899999997</v>
      </c>
      <c r="G10" s="337">
        <v>4788467.8899999997</v>
      </c>
      <c r="H10" s="337">
        <v>-957333.62000000011</v>
      </c>
    </row>
    <row r="11" spans="1:8" x14ac:dyDescent="0.25">
      <c r="A11" s="338">
        <v>1600</v>
      </c>
      <c r="B11" s="335" t="s">
        <v>310</v>
      </c>
      <c r="C11" s="337">
        <v>0</v>
      </c>
      <c r="D11" s="337">
        <v>0</v>
      </c>
      <c r="E11" s="337">
        <v>0</v>
      </c>
      <c r="F11" s="337">
        <v>0</v>
      </c>
      <c r="G11" s="337">
        <v>0</v>
      </c>
      <c r="H11" s="337">
        <v>0</v>
      </c>
    </row>
    <row r="12" spans="1:8" x14ac:dyDescent="0.25">
      <c r="A12" s="338">
        <v>1700</v>
      </c>
      <c r="B12" s="335" t="s">
        <v>311</v>
      </c>
      <c r="C12" s="337">
        <v>830000</v>
      </c>
      <c r="D12" s="337">
        <v>0</v>
      </c>
      <c r="E12" s="337">
        <v>830000</v>
      </c>
      <c r="F12" s="337">
        <v>749280.06</v>
      </c>
      <c r="G12" s="337">
        <v>749280.06</v>
      </c>
      <c r="H12" s="337">
        <v>80719.939999999944</v>
      </c>
    </row>
    <row r="13" spans="1:8" x14ac:dyDescent="0.25">
      <c r="A13" s="339" t="s">
        <v>508</v>
      </c>
      <c r="B13" s="331"/>
      <c r="C13" s="343">
        <v>2643686.7200000002</v>
      </c>
      <c r="D13" s="343">
        <v>142370</v>
      </c>
      <c r="E13" s="343">
        <v>2786056.72</v>
      </c>
      <c r="F13" s="343">
        <v>133054.9</v>
      </c>
      <c r="G13" s="343">
        <v>133054.9</v>
      </c>
      <c r="H13" s="343">
        <v>2653001.8200000003</v>
      </c>
    </row>
    <row r="14" spans="1:8" x14ac:dyDescent="0.25">
      <c r="A14" s="338">
        <v>2100</v>
      </c>
      <c r="B14" s="335" t="s">
        <v>312</v>
      </c>
      <c r="C14" s="337">
        <v>811971.8</v>
      </c>
      <c r="D14" s="337">
        <v>5248</v>
      </c>
      <c r="E14" s="337">
        <v>817219.8</v>
      </c>
      <c r="F14" s="337">
        <v>17071.72</v>
      </c>
      <c r="G14" s="337">
        <v>17071.72</v>
      </c>
      <c r="H14" s="337">
        <v>800148.08000000007</v>
      </c>
    </row>
    <row r="15" spans="1:8" x14ac:dyDescent="0.25">
      <c r="A15" s="338">
        <v>2200</v>
      </c>
      <c r="B15" s="335" t="s">
        <v>313</v>
      </c>
      <c r="C15" s="337">
        <v>131172.70000000001</v>
      </c>
      <c r="D15" s="337">
        <v>0</v>
      </c>
      <c r="E15" s="337">
        <v>131172.70000000001</v>
      </c>
      <c r="F15" s="337">
        <v>4220.68</v>
      </c>
      <c r="G15" s="337">
        <v>4220.68</v>
      </c>
      <c r="H15" s="337">
        <v>126952.02000000002</v>
      </c>
    </row>
    <row r="16" spans="1:8" x14ac:dyDescent="0.25">
      <c r="A16" s="338">
        <v>2300</v>
      </c>
      <c r="B16" s="335" t="s">
        <v>314</v>
      </c>
      <c r="C16" s="337">
        <v>6000</v>
      </c>
      <c r="D16" s="337">
        <v>1000</v>
      </c>
      <c r="E16" s="337">
        <v>7000</v>
      </c>
      <c r="F16" s="337">
        <v>0</v>
      </c>
      <c r="G16" s="337">
        <v>0</v>
      </c>
      <c r="H16" s="337">
        <v>7000</v>
      </c>
    </row>
    <row r="17" spans="1:8" x14ac:dyDescent="0.25">
      <c r="A17" s="338">
        <v>2400</v>
      </c>
      <c r="B17" s="335" t="s">
        <v>315</v>
      </c>
      <c r="C17" s="337">
        <v>408234.1</v>
      </c>
      <c r="D17" s="337">
        <v>18609.25</v>
      </c>
      <c r="E17" s="337">
        <v>426843.35</v>
      </c>
      <c r="F17" s="337">
        <v>4723.8900000000003</v>
      </c>
      <c r="G17" s="337">
        <v>4723.8900000000003</v>
      </c>
      <c r="H17" s="337">
        <v>422119.45999999996</v>
      </c>
    </row>
    <row r="18" spans="1:8" x14ac:dyDescent="0.25">
      <c r="A18" s="338">
        <v>2500</v>
      </c>
      <c r="B18" s="335" t="s">
        <v>316</v>
      </c>
      <c r="C18" s="337">
        <v>129309.34</v>
      </c>
      <c r="D18" s="337">
        <v>977.36</v>
      </c>
      <c r="E18" s="337">
        <v>130286.7</v>
      </c>
      <c r="F18" s="337">
        <v>3958.35</v>
      </c>
      <c r="G18" s="337">
        <v>3958.35</v>
      </c>
      <c r="H18" s="337">
        <v>126328.34999999999</v>
      </c>
    </row>
    <row r="19" spans="1:8" x14ac:dyDescent="0.25">
      <c r="A19" s="338">
        <v>2600</v>
      </c>
      <c r="B19" s="335" t="s">
        <v>283</v>
      </c>
      <c r="C19" s="337">
        <v>912322.56000000006</v>
      </c>
      <c r="D19" s="337">
        <v>0</v>
      </c>
      <c r="E19" s="337">
        <v>912322.56000000006</v>
      </c>
      <c r="F19" s="337">
        <v>100692.21</v>
      </c>
      <c r="G19" s="337">
        <v>100692.21</v>
      </c>
      <c r="H19" s="337">
        <v>811630.35000000009</v>
      </c>
    </row>
    <row r="20" spans="1:8" x14ac:dyDescent="0.25">
      <c r="A20" s="338">
        <v>2700</v>
      </c>
      <c r="B20" s="335" t="s">
        <v>317</v>
      </c>
      <c r="C20" s="337">
        <v>68142.5</v>
      </c>
      <c r="D20" s="337">
        <v>222</v>
      </c>
      <c r="E20" s="337">
        <v>68364.5</v>
      </c>
      <c r="F20" s="337">
        <v>0</v>
      </c>
      <c r="G20" s="337">
        <v>0</v>
      </c>
      <c r="H20" s="337">
        <v>68364.5</v>
      </c>
    </row>
    <row r="21" spans="1:8" x14ac:dyDescent="0.25">
      <c r="A21" s="338">
        <v>2800</v>
      </c>
      <c r="B21" s="335" t="s">
        <v>318</v>
      </c>
      <c r="C21" s="337">
        <v>0</v>
      </c>
      <c r="D21" s="337">
        <v>0</v>
      </c>
      <c r="E21" s="337">
        <v>0</v>
      </c>
      <c r="F21" s="337">
        <v>0</v>
      </c>
      <c r="G21" s="337">
        <v>0</v>
      </c>
      <c r="H21" s="337">
        <v>0</v>
      </c>
    </row>
    <row r="22" spans="1:8" x14ac:dyDescent="0.25">
      <c r="A22" s="338">
        <v>2900</v>
      </c>
      <c r="B22" s="335" t="s">
        <v>319</v>
      </c>
      <c r="C22" s="337">
        <v>176533.72</v>
      </c>
      <c r="D22" s="337">
        <v>116313.39</v>
      </c>
      <c r="E22" s="337">
        <v>292847.11</v>
      </c>
      <c r="F22" s="337">
        <v>2388.0500000000002</v>
      </c>
      <c r="G22" s="337">
        <v>2388.0500000000002</v>
      </c>
      <c r="H22" s="337">
        <v>290459.06</v>
      </c>
    </row>
    <row r="23" spans="1:8" x14ac:dyDescent="0.25">
      <c r="A23" s="339" t="s">
        <v>284</v>
      </c>
      <c r="B23" s="331"/>
      <c r="C23" s="343">
        <v>21102167.900000002</v>
      </c>
      <c r="D23" s="343">
        <v>856781.85</v>
      </c>
      <c r="E23" s="343">
        <v>21958949.750000004</v>
      </c>
      <c r="F23" s="343">
        <v>2732420.8999999994</v>
      </c>
      <c r="G23" s="343">
        <v>2679292.9</v>
      </c>
      <c r="H23" s="343">
        <v>19226528.850000005</v>
      </c>
    </row>
    <row r="24" spans="1:8" x14ac:dyDescent="0.25">
      <c r="A24" s="338">
        <v>3100</v>
      </c>
      <c r="B24" s="335" t="s">
        <v>285</v>
      </c>
      <c r="C24" s="337">
        <v>2791406.36</v>
      </c>
      <c r="D24" s="337">
        <v>0</v>
      </c>
      <c r="E24" s="337">
        <v>2791406.36</v>
      </c>
      <c r="F24" s="337">
        <v>533534.44999999995</v>
      </c>
      <c r="G24" s="337">
        <v>533534.44999999995</v>
      </c>
      <c r="H24" s="337">
        <v>2257871.91</v>
      </c>
    </row>
    <row r="25" spans="1:8" x14ac:dyDescent="0.25">
      <c r="A25" s="338">
        <v>3200</v>
      </c>
      <c r="B25" s="335" t="s">
        <v>320</v>
      </c>
      <c r="C25" s="337">
        <v>998794.76</v>
      </c>
      <c r="D25" s="337">
        <v>57222.879999999997</v>
      </c>
      <c r="E25" s="337">
        <v>1056017.6399999999</v>
      </c>
      <c r="F25" s="337">
        <v>21222.880000000001</v>
      </c>
      <c r="G25" s="337">
        <v>21222.880000000001</v>
      </c>
      <c r="H25" s="337">
        <v>1034794.7599999999</v>
      </c>
    </row>
    <row r="26" spans="1:8" x14ac:dyDescent="0.25">
      <c r="A26" s="338">
        <v>3300</v>
      </c>
      <c r="B26" s="335" t="s">
        <v>321</v>
      </c>
      <c r="C26" s="337">
        <v>5219115.04</v>
      </c>
      <c r="D26" s="337">
        <v>575428.44999999995</v>
      </c>
      <c r="E26" s="337">
        <v>5794543.4900000002</v>
      </c>
      <c r="F26" s="337">
        <v>716592.35</v>
      </c>
      <c r="G26" s="337">
        <v>716592.35</v>
      </c>
      <c r="H26" s="337">
        <v>5077951.1400000006</v>
      </c>
    </row>
    <row r="27" spans="1:8" x14ac:dyDescent="0.25">
      <c r="A27" s="338">
        <v>3400</v>
      </c>
      <c r="B27" s="335" t="s">
        <v>322</v>
      </c>
      <c r="C27" s="337">
        <v>1576463.95</v>
      </c>
      <c r="D27" s="337">
        <v>0</v>
      </c>
      <c r="E27" s="337">
        <v>1576463.95</v>
      </c>
      <c r="F27" s="337">
        <v>1887.42</v>
      </c>
      <c r="G27" s="337">
        <v>1887.42</v>
      </c>
      <c r="H27" s="337">
        <v>1574576.53</v>
      </c>
    </row>
    <row r="28" spans="1:8" x14ac:dyDescent="0.25">
      <c r="A28" s="338">
        <v>3500</v>
      </c>
      <c r="B28" s="335" t="s">
        <v>323</v>
      </c>
      <c r="C28" s="337">
        <v>7081404.2800000003</v>
      </c>
      <c r="D28" s="337">
        <v>2800.52</v>
      </c>
      <c r="E28" s="337">
        <v>7084204.7999999998</v>
      </c>
      <c r="F28" s="337">
        <v>847350.75</v>
      </c>
      <c r="G28" s="337">
        <v>794222.75</v>
      </c>
      <c r="H28" s="337">
        <v>6236854.0499999998</v>
      </c>
    </row>
    <row r="29" spans="1:8" x14ac:dyDescent="0.25">
      <c r="A29" s="338">
        <v>3600</v>
      </c>
      <c r="B29" s="335" t="s">
        <v>324</v>
      </c>
      <c r="C29" s="337">
        <v>354499.71</v>
      </c>
      <c r="D29" s="337">
        <v>0</v>
      </c>
      <c r="E29" s="337">
        <v>354499.71</v>
      </c>
      <c r="F29" s="337">
        <v>0</v>
      </c>
      <c r="G29" s="337">
        <v>0</v>
      </c>
      <c r="H29" s="337">
        <v>354499.71</v>
      </c>
    </row>
    <row r="30" spans="1:8" x14ac:dyDescent="0.25">
      <c r="A30" s="338">
        <v>3700</v>
      </c>
      <c r="B30" s="335" t="s">
        <v>325</v>
      </c>
      <c r="C30" s="337">
        <v>209885.96</v>
      </c>
      <c r="D30" s="337">
        <v>80000</v>
      </c>
      <c r="E30" s="337">
        <v>289885.95999999996</v>
      </c>
      <c r="F30" s="337">
        <v>117006.32</v>
      </c>
      <c r="G30" s="337">
        <v>117006.32</v>
      </c>
      <c r="H30" s="337">
        <v>172879.63999999996</v>
      </c>
    </row>
    <row r="31" spans="1:8" x14ac:dyDescent="0.25">
      <c r="A31" s="338">
        <v>3800</v>
      </c>
      <c r="B31" s="335" t="s">
        <v>286</v>
      </c>
      <c r="C31" s="337">
        <v>422509.65</v>
      </c>
      <c r="D31" s="337">
        <v>108100</v>
      </c>
      <c r="E31" s="337">
        <v>530609.65</v>
      </c>
      <c r="F31" s="337">
        <v>32543.27</v>
      </c>
      <c r="G31" s="337">
        <v>32543.27</v>
      </c>
      <c r="H31" s="337">
        <v>498066.38</v>
      </c>
    </row>
    <row r="32" spans="1:8" x14ac:dyDescent="0.25">
      <c r="A32" s="338">
        <v>3900</v>
      </c>
      <c r="B32" s="335" t="s">
        <v>257</v>
      </c>
      <c r="C32" s="337">
        <v>2448088.19</v>
      </c>
      <c r="D32" s="337">
        <v>33230</v>
      </c>
      <c r="E32" s="337">
        <v>2481318.19</v>
      </c>
      <c r="F32" s="337">
        <v>462283.46</v>
      </c>
      <c r="G32" s="337">
        <v>462283.46</v>
      </c>
      <c r="H32" s="337">
        <v>2019034.73</v>
      </c>
    </row>
    <row r="33" spans="1:8" x14ac:dyDescent="0.25">
      <c r="A33" s="339" t="s">
        <v>509</v>
      </c>
      <c r="B33" s="331"/>
      <c r="C33" s="343">
        <v>811874</v>
      </c>
      <c r="D33" s="343">
        <v>190000</v>
      </c>
      <c r="E33" s="343">
        <v>1001874</v>
      </c>
      <c r="F33" s="343">
        <v>213679.75</v>
      </c>
      <c r="G33" s="343">
        <v>213679.75</v>
      </c>
      <c r="H33" s="343">
        <v>788194.25</v>
      </c>
    </row>
    <row r="34" spans="1:8" hidden="1" x14ac:dyDescent="0.25">
      <c r="A34" s="338">
        <v>4100</v>
      </c>
      <c r="B34" s="335" t="s">
        <v>326</v>
      </c>
      <c r="C34" s="337">
        <v>0</v>
      </c>
      <c r="D34" s="337">
        <v>0</v>
      </c>
      <c r="E34" s="337">
        <v>0</v>
      </c>
      <c r="F34" s="337">
        <v>0</v>
      </c>
      <c r="G34" s="337">
        <v>0</v>
      </c>
      <c r="H34" s="337">
        <v>0</v>
      </c>
    </row>
    <row r="35" spans="1:8" hidden="1" x14ac:dyDescent="0.25">
      <c r="A35" s="338">
        <v>4200</v>
      </c>
      <c r="B35" s="335" t="s">
        <v>327</v>
      </c>
      <c r="C35" s="337">
        <v>0</v>
      </c>
      <c r="D35" s="337">
        <v>0</v>
      </c>
      <c r="E35" s="337">
        <v>0</v>
      </c>
      <c r="F35" s="337">
        <v>0</v>
      </c>
      <c r="G35" s="337">
        <v>0</v>
      </c>
      <c r="H35" s="337">
        <v>0</v>
      </c>
    </row>
    <row r="36" spans="1:8" hidden="1" x14ac:dyDescent="0.25">
      <c r="A36" s="338">
        <v>4300</v>
      </c>
      <c r="B36" s="335" t="s">
        <v>287</v>
      </c>
      <c r="C36" s="337">
        <v>0</v>
      </c>
      <c r="D36" s="337">
        <v>0</v>
      </c>
      <c r="E36" s="337">
        <v>0</v>
      </c>
      <c r="F36" s="337">
        <v>0</v>
      </c>
      <c r="G36" s="337">
        <v>0</v>
      </c>
      <c r="H36" s="337">
        <v>0</v>
      </c>
    </row>
    <row r="37" spans="1:8" x14ac:dyDescent="0.25">
      <c r="A37" s="338">
        <v>4400</v>
      </c>
      <c r="B37" s="335" t="s">
        <v>328</v>
      </c>
      <c r="C37" s="337">
        <v>811874</v>
      </c>
      <c r="D37" s="337">
        <v>190000</v>
      </c>
      <c r="E37" s="337">
        <v>1001874</v>
      </c>
      <c r="F37" s="337">
        <v>213679.75</v>
      </c>
      <c r="G37" s="337">
        <v>213679.75</v>
      </c>
      <c r="H37" s="337">
        <v>788194.25</v>
      </c>
    </row>
    <row r="38" spans="1:8" hidden="1" x14ac:dyDescent="0.25">
      <c r="A38" s="338">
        <v>4500</v>
      </c>
      <c r="B38" s="335" t="s">
        <v>329</v>
      </c>
      <c r="C38" s="337">
        <v>0</v>
      </c>
      <c r="D38" s="337">
        <v>0</v>
      </c>
      <c r="E38" s="337">
        <v>0</v>
      </c>
      <c r="F38" s="337">
        <v>0</v>
      </c>
      <c r="G38" s="337">
        <v>0</v>
      </c>
      <c r="H38" s="337">
        <v>0</v>
      </c>
    </row>
    <row r="39" spans="1:8" hidden="1" x14ac:dyDescent="0.25">
      <c r="A39" s="338">
        <v>4600</v>
      </c>
      <c r="B39" s="335" t="s">
        <v>330</v>
      </c>
      <c r="C39" s="337">
        <v>0</v>
      </c>
      <c r="D39" s="337">
        <v>0</v>
      </c>
      <c r="E39" s="337">
        <v>0</v>
      </c>
      <c r="F39" s="337">
        <v>0</v>
      </c>
      <c r="G39" s="337">
        <v>0</v>
      </c>
      <c r="H39" s="337">
        <v>0</v>
      </c>
    </row>
    <row r="40" spans="1:8" hidden="1" x14ac:dyDescent="0.25">
      <c r="A40" s="338">
        <v>4700</v>
      </c>
      <c r="B40" s="335" t="s">
        <v>331</v>
      </c>
      <c r="C40" s="337">
        <v>0</v>
      </c>
      <c r="D40" s="337">
        <v>0</v>
      </c>
      <c r="E40" s="337">
        <v>0</v>
      </c>
      <c r="F40" s="337">
        <v>0</v>
      </c>
      <c r="G40" s="337">
        <v>0</v>
      </c>
      <c r="H40" s="337">
        <v>0</v>
      </c>
    </row>
    <row r="41" spans="1:8" hidden="1" x14ac:dyDescent="0.25">
      <c r="A41" s="338">
        <v>4800</v>
      </c>
      <c r="B41" s="335" t="s">
        <v>332</v>
      </c>
      <c r="C41" s="337">
        <v>0</v>
      </c>
      <c r="D41" s="337">
        <v>0</v>
      </c>
      <c r="E41" s="337">
        <v>0</v>
      </c>
      <c r="F41" s="337">
        <v>0</v>
      </c>
      <c r="G41" s="337">
        <v>0</v>
      </c>
      <c r="H41" s="337">
        <v>0</v>
      </c>
    </row>
    <row r="42" spans="1:8" hidden="1" x14ac:dyDescent="0.25">
      <c r="A42" s="338">
        <v>4900</v>
      </c>
      <c r="B42" s="335" t="s">
        <v>333</v>
      </c>
      <c r="C42" s="337">
        <v>0</v>
      </c>
      <c r="D42" s="337">
        <v>0</v>
      </c>
      <c r="E42" s="337">
        <v>0</v>
      </c>
      <c r="F42" s="337">
        <v>0</v>
      </c>
      <c r="G42" s="337">
        <v>0</v>
      </c>
      <c r="H42" s="337">
        <v>0</v>
      </c>
    </row>
    <row r="43" spans="1:8" x14ac:dyDescent="0.25">
      <c r="A43" s="339" t="s">
        <v>510</v>
      </c>
      <c r="B43" s="331"/>
      <c r="C43" s="343">
        <v>125000</v>
      </c>
      <c r="D43" s="343">
        <v>689000</v>
      </c>
      <c r="E43" s="343">
        <v>814000</v>
      </c>
      <c r="F43" s="343">
        <v>8000</v>
      </c>
      <c r="G43" s="343">
        <v>8000</v>
      </c>
      <c r="H43" s="343">
        <v>806000</v>
      </c>
    </row>
    <row r="44" spans="1:8" x14ac:dyDescent="0.25">
      <c r="A44" s="338">
        <v>5100</v>
      </c>
      <c r="B44" s="335" t="s">
        <v>334</v>
      </c>
      <c r="C44" s="337">
        <v>0</v>
      </c>
      <c r="D44" s="337">
        <v>630000</v>
      </c>
      <c r="E44" s="337">
        <v>630000</v>
      </c>
      <c r="F44" s="337">
        <v>8000</v>
      </c>
      <c r="G44" s="337">
        <v>8000</v>
      </c>
      <c r="H44" s="337">
        <v>622000</v>
      </c>
    </row>
    <row r="45" spans="1:8" x14ac:dyDescent="0.25">
      <c r="A45" s="338">
        <v>5200</v>
      </c>
      <c r="B45" s="335" t="s">
        <v>335</v>
      </c>
      <c r="C45" s="337">
        <v>0</v>
      </c>
      <c r="D45" s="337">
        <v>56000</v>
      </c>
      <c r="E45" s="337">
        <v>56000</v>
      </c>
      <c r="F45" s="337">
        <v>0</v>
      </c>
      <c r="G45" s="337">
        <v>0</v>
      </c>
      <c r="H45" s="337">
        <v>56000</v>
      </c>
    </row>
    <row r="46" spans="1:8" x14ac:dyDescent="0.25">
      <c r="A46" s="338">
        <v>5300</v>
      </c>
      <c r="B46" s="335" t="s">
        <v>336</v>
      </c>
      <c r="C46" s="337">
        <v>0</v>
      </c>
      <c r="D46" s="337">
        <v>0</v>
      </c>
      <c r="E46" s="337">
        <v>0</v>
      </c>
      <c r="F46" s="337">
        <v>0</v>
      </c>
      <c r="G46" s="337">
        <v>0</v>
      </c>
      <c r="H46" s="337">
        <v>0</v>
      </c>
    </row>
    <row r="47" spans="1:8" x14ac:dyDescent="0.25">
      <c r="A47" s="338">
        <v>5400</v>
      </c>
      <c r="B47" s="335" t="s">
        <v>337</v>
      </c>
      <c r="C47" s="337">
        <v>0</v>
      </c>
      <c r="D47" s="337">
        <v>0</v>
      </c>
      <c r="E47" s="337">
        <v>0</v>
      </c>
      <c r="F47" s="337">
        <v>0</v>
      </c>
      <c r="G47" s="337">
        <v>0</v>
      </c>
      <c r="H47" s="337">
        <v>0</v>
      </c>
    </row>
    <row r="48" spans="1:8" x14ac:dyDescent="0.25">
      <c r="A48" s="338">
        <v>5500</v>
      </c>
      <c r="B48" s="335" t="s">
        <v>338</v>
      </c>
      <c r="C48" s="337">
        <v>0</v>
      </c>
      <c r="D48" s="337">
        <v>0</v>
      </c>
      <c r="E48" s="337">
        <v>0</v>
      </c>
      <c r="F48" s="337">
        <v>0</v>
      </c>
      <c r="G48" s="337">
        <v>0</v>
      </c>
      <c r="H48" s="337">
        <v>0</v>
      </c>
    </row>
    <row r="49" spans="1:8" x14ac:dyDescent="0.25">
      <c r="A49" s="338">
        <v>5600</v>
      </c>
      <c r="B49" s="335" t="s">
        <v>339</v>
      </c>
      <c r="C49" s="337">
        <v>125000</v>
      </c>
      <c r="D49" s="337">
        <v>3000</v>
      </c>
      <c r="E49" s="337">
        <v>128000</v>
      </c>
      <c r="F49" s="337">
        <v>0</v>
      </c>
      <c r="G49" s="337">
        <v>0</v>
      </c>
      <c r="H49" s="337">
        <v>128000</v>
      </c>
    </row>
    <row r="50" spans="1:8" x14ac:dyDescent="0.25">
      <c r="A50" s="338">
        <v>5700</v>
      </c>
      <c r="B50" s="335" t="s">
        <v>340</v>
      </c>
      <c r="C50" s="337">
        <v>0</v>
      </c>
      <c r="D50" s="337">
        <v>0</v>
      </c>
      <c r="E50" s="337">
        <v>0</v>
      </c>
      <c r="F50" s="337">
        <v>0</v>
      </c>
      <c r="G50" s="337">
        <v>0</v>
      </c>
      <c r="H50" s="337">
        <v>0</v>
      </c>
    </row>
    <row r="51" spans="1:8" x14ac:dyDescent="0.25">
      <c r="A51" s="338">
        <v>5800</v>
      </c>
      <c r="B51" s="335" t="s">
        <v>341</v>
      </c>
      <c r="C51" s="337">
        <v>0</v>
      </c>
      <c r="D51" s="337">
        <v>0</v>
      </c>
      <c r="E51" s="337">
        <v>0</v>
      </c>
      <c r="F51" s="337">
        <v>0</v>
      </c>
      <c r="G51" s="337">
        <v>0</v>
      </c>
      <c r="H51" s="337">
        <v>0</v>
      </c>
    </row>
    <row r="52" spans="1:8" x14ac:dyDescent="0.25">
      <c r="A52" s="338">
        <v>5900</v>
      </c>
      <c r="B52" s="335" t="s">
        <v>342</v>
      </c>
      <c r="C52" s="337">
        <v>0</v>
      </c>
      <c r="D52" s="337">
        <v>0</v>
      </c>
      <c r="E52" s="337">
        <v>0</v>
      </c>
      <c r="F52" s="337">
        <v>0</v>
      </c>
      <c r="G52" s="337">
        <v>0</v>
      </c>
      <c r="H52" s="337">
        <v>0</v>
      </c>
    </row>
    <row r="53" spans="1:8" x14ac:dyDescent="0.25">
      <c r="A53" s="339" t="s">
        <v>343</v>
      </c>
      <c r="B53" s="331"/>
      <c r="C53" s="343">
        <v>0</v>
      </c>
      <c r="D53" s="343">
        <v>0</v>
      </c>
      <c r="E53" s="343">
        <v>0</v>
      </c>
      <c r="F53" s="343">
        <v>0</v>
      </c>
      <c r="G53" s="343">
        <v>0</v>
      </c>
      <c r="H53" s="343">
        <v>0</v>
      </c>
    </row>
    <row r="54" spans="1:8" x14ac:dyDescent="0.25">
      <c r="A54" s="338">
        <v>6100</v>
      </c>
      <c r="B54" s="335" t="s">
        <v>344</v>
      </c>
      <c r="C54" s="337">
        <v>0</v>
      </c>
      <c r="D54" s="337">
        <v>0</v>
      </c>
      <c r="E54" s="337">
        <v>0</v>
      </c>
      <c r="F54" s="337">
        <v>0</v>
      </c>
      <c r="G54" s="337">
        <v>0</v>
      </c>
      <c r="H54" s="337">
        <v>0</v>
      </c>
    </row>
    <row r="55" spans="1:8" x14ac:dyDescent="0.25">
      <c r="A55" s="338">
        <v>6200</v>
      </c>
      <c r="B55" s="335" t="s">
        <v>345</v>
      </c>
      <c r="C55" s="337">
        <v>0</v>
      </c>
      <c r="D55" s="337">
        <v>0</v>
      </c>
      <c r="E55" s="337">
        <v>0</v>
      </c>
      <c r="F55" s="337">
        <v>0</v>
      </c>
      <c r="G55" s="337">
        <v>0</v>
      </c>
      <c r="H55" s="337">
        <v>0</v>
      </c>
    </row>
    <row r="56" spans="1:8" x14ac:dyDescent="0.25">
      <c r="A56" s="338">
        <v>6300</v>
      </c>
      <c r="B56" s="335" t="s">
        <v>346</v>
      </c>
      <c r="C56" s="337">
        <v>0</v>
      </c>
      <c r="D56" s="337">
        <v>0</v>
      </c>
      <c r="E56" s="337">
        <v>0</v>
      </c>
      <c r="F56" s="337">
        <v>0</v>
      </c>
      <c r="G56" s="337">
        <v>0</v>
      </c>
      <c r="H56" s="337">
        <v>0</v>
      </c>
    </row>
    <row r="57" spans="1:8" x14ac:dyDescent="0.25">
      <c r="A57" s="339" t="s">
        <v>511</v>
      </c>
      <c r="B57" s="331"/>
      <c r="C57" s="343">
        <v>0</v>
      </c>
      <c r="D57" s="343">
        <v>0</v>
      </c>
      <c r="E57" s="343">
        <v>0</v>
      </c>
      <c r="F57" s="343">
        <v>0</v>
      </c>
      <c r="G57" s="343">
        <v>0</v>
      </c>
      <c r="H57" s="343">
        <v>0</v>
      </c>
    </row>
    <row r="58" spans="1:8" x14ac:dyDescent="0.25">
      <c r="A58" s="338">
        <v>7100</v>
      </c>
      <c r="B58" s="335" t="s">
        <v>347</v>
      </c>
      <c r="C58" s="337">
        <v>0</v>
      </c>
      <c r="D58" s="337">
        <v>0</v>
      </c>
      <c r="E58" s="337">
        <v>0</v>
      </c>
      <c r="F58" s="337">
        <v>0</v>
      </c>
      <c r="G58" s="337">
        <v>0</v>
      </c>
      <c r="H58" s="337">
        <v>0</v>
      </c>
    </row>
    <row r="59" spans="1:8" hidden="1" x14ac:dyDescent="0.25">
      <c r="A59" s="338">
        <v>7200</v>
      </c>
      <c r="B59" s="335" t="s">
        <v>348</v>
      </c>
      <c r="C59" s="337">
        <v>0</v>
      </c>
      <c r="D59" s="337">
        <v>0</v>
      </c>
      <c r="E59" s="337">
        <v>0</v>
      </c>
      <c r="F59" s="337">
        <v>0</v>
      </c>
      <c r="G59" s="337">
        <v>0</v>
      </c>
      <c r="H59" s="337">
        <v>0</v>
      </c>
    </row>
    <row r="60" spans="1:8" hidden="1" x14ac:dyDescent="0.25">
      <c r="A60" s="338">
        <v>7300</v>
      </c>
      <c r="B60" s="335" t="s">
        <v>349</v>
      </c>
      <c r="C60" s="337">
        <v>0</v>
      </c>
      <c r="D60" s="337">
        <v>0</v>
      </c>
      <c r="E60" s="337">
        <v>0</v>
      </c>
      <c r="F60" s="337">
        <v>0</v>
      </c>
      <c r="G60" s="337">
        <v>0</v>
      </c>
      <c r="H60" s="337">
        <v>0</v>
      </c>
    </row>
    <row r="61" spans="1:8" hidden="1" x14ac:dyDescent="0.25">
      <c r="A61" s="338">
        <v>7400</v>
      </c>
      <c r="B61" s="335" t="s">
        <v>350</v>
      </c>
      <c r="C61" s="337">
        <v>0</v>
      </c>
      <c r="D61" s="337">
        <v>0</v>
      </c>
      <c r="E61" s="337">
        <v>0</v>
      </c>
      <c r="F61" s="337">
        <v>0</v>
      </c>
      <c r="G61" s="337">
        <v>0</v>
      </c>
      <c r="H61" s="337">
        <v>0</v>
      </c>
    </row>
    <row r="62" spans="1:8" hidden="1" x14ac:dyDescent="0.25">
      <c r="A62" s="338">
        <v>7500</v>
      </c>
      <c r="B62" s="335" t="s">
        <v>351</v>
      </c>
      <c r="C62" s="337">
        <v>0</v>
      </c>
      <c r="D62" s="337">
        <v>0</v>
      </c>
      <c r="E62" s="337">
        <v>0</v>
      </c>
      <c r="F62" s="337">
        <v>0</v>
      </c>
      <c r="G62" s="337">
        <v>0</v>
      </c>
      <c r="H62" s="337">
        <v>0</v>
      </c>
    </row>
    <row r="63" spans="1:8" hidden="1" x14ac:dyDescent="0.25">
      <c r="A63" s="338">
        <v>7600</v>
      </c>
      <c r="B63" s="335" t="s">
        <v>352</v>
      </c>
      <c r="C63" s="337">
        <v>0</v>
      </c>
      <c r="D63" s="337">
        <v>0</v>
      </c>
      <c r="E63" s="337">
        <v>0</v>
      </c>
      <c r="F63" s="337">
        <v>0</v>
      </c>
      <c r="G63" s="337">
        <v>0</v>
      </c>
      <c r="H63" s="337">
        <v>0</v>
      </c>
    </row>
    <row r="64" spans="1:8" x14ac:dyDescent="0.25">
      <c r="A64" s="338">
        <v>7900</v>
      </c>
      <c r="B64" s="335" t="s">
        <v>353</v>
      </c>
      <c r="C64" s="337">
        <v>0</v>
      </c>
      <c r="D64" s="337">
        <v>0</v>
      </c>
      <c r="E64" s="337">
        <v>0</v>
      </c>
      <c r="F64" s="337">
        <v>0</v>
      </c>
      <c r="G64" s="337">
        <v>0</v>
      </c>
      <c r="H64" s="337">
        <v>0</v>
      </c>
    </row>
    <row r="65" spans="1:8" x14ac:dyDescent="0.25">
      <c r="A65" s="339" t="s">
        <v>512</v>
      </c>
      <c r="B65" s="331"/>
      <c r="C65" s="343">
        <v>0</v>
      </c>
      <c r="D65" s="343">
        <v>0</v>
      </c>
      <c r="E65" s="343">
        <v>0</v>
      </c>
      <c r="F65" s="343">
        <v>0</v>
      </c>
      <c r="G65" s="343">
        <v>0</v>
      </c>
      <c r="H65" s="343">
        <v>0</v>
      </c>
    </row>
    <row r="66" spans="1:8" x14ac:dyDescent="0.25">
      <c r="A66" s="338">
        <v>8100</v>
      </c>
      <c r="B66" s="335" t="s">
        <v>354</v>
      </c>
      <c r="C66" s="337">
        <v>0</v>
      </c>
      <c r="D66" s="337">
        <v>0</v>
      </c>
      <c r="E66" s="337">
        <v>0</v>
      </c>
      <c r="F66" s="337">
        <v>0</v>
      </c>
      <c r="G66" s="337">
        <v>0</v>
      </c>
      <c r="H66" s="337">
        <v>0</v>
      </c>
    </row>
    <row r="67" spans="1:8" hidden="1" x14ac:dyDescent="0.25">
      <c r="A67" s="338">
        <v>8300</v>
      </c>
      <c r="B67" s="335" t="s">
        <v>355</v>
      </c>
      <c r="C67" s="337">
        <v>0</v>
      </c>
      <c r="D67" s="337">
        <v>0</v>
      </c>
      <c r="E67" s="337">
        <v>0</v>
      </c>
      <c r="F67" s="337">
        <v>0</v>
      </c>
      <c r="G67" s="337">
        <v>0</v>
      </c>
      <c r="H67" s="337">
        <v>0</v>
      </c>
    </row>
    <row r="68" spans="1:8" x14ac:dyDescent="0.25">
      <c r="A68" s="338">
        <v>8500</v>
      </c>
      <c r="B68" s="335" t="s">
        <v>356</v>
      </c>
      <c r="C68" s="337">
        <v>0</v>
      </c>
      <c r="D68" s="337">
        <v>0</v>
      </c>
      <c r="E68" s="337">
        <v>0</v>
      </c>
      <c r="F68" s="337">
        <v>0</v>
      </c>
      <c r="G68" s="337">
        <v>0</v>
      </c>
      <c r="H68" s="337">
        <v>0</v>
      </c>
    </row>
    <row r="69" spans="1:8" x14ac:dyDescent="0.25">
      <c r="A69" s="339" t="s">
        <v>357</v>
      </c>
      <c r="B69" s="331"/>
      <c r="C69" s="343">
        <v>0</v>
      </c>
      <c r="D69" s="343">
        <v>0</v>
      </c>
      <c r="E69" s="343">
        <v>0</v>
      </c>
      <c r="F69" s="343">
        <v>0</v>
      </c>
      <c r="G69" s="343">
        <v>0</v>
      </c>
      <c r="H69" s="343">
        <v>0</v>
      </c>
    </row>
    <row r="70" spans="1:8" x14ac:dyDescent="0.25">
      <c r="A70" s="338">
        <v>9100</v>
      </c>
      <c r="B70" s="335" t="s">
        <v>358</v>
      </c>
      <c r="C70" s="337">
        <v>0</v>
      </c>
      <c r="D70" s="337">
        <v>0</v>
      </c>
      <c r="E70" s="337">
        <v>0</v>
      </c>
      <c r="F70" s="337">
        <v>0</v>
      </c>
      <c r="G70" s="337">
        <v>0</v>
      </c>
      <c r="H70" s="337">
        <v>0</v>
      </c>
    </row>
    <row r="71" spans="1:8" hidden="1" x14ac:dyDescent="0.25">
      <c r="A71" s="338">
        <v>9200</v>
      </c>
      <c r="B71" s="335" t="s">
        <v>359</v>
      </c>
      <c r="C71" s="337">
        <v>0</v>
      </c>
      <c r="D71" s="337">
        <v>0</v>
      </c>
      <c r="E71" s="337">
        <v>0</v>
      </c>
      <c r="F71" s="337">
        <v>0</v>
      </c>
      <c r="G71" s="337">
        <v>0</v>
      </c>
      <c r="H71" s="337">
        <v>0</v>
      </c>
    </row>
    <row r="72" spans="1:8" hidden="1" x14ac:dyDescent="0.25">
      <c r="A72" s="338">
        <v>9300</v>
      </c>
      <c r="B72" s="335" t="s">
        <v>360</v>
      </c>
      <c r="C72" s="337">
        <v>0</v>
      </c>
      <c r="D72" s="337">
        <v>0</v>
      </c>
      <c r="E72" s="337">
        <v>0</v>
      </c>
      <c r="F72" s="337">
        <v>0</v>
      </c>
      <c r="G72" s="337">
        <v>0</v>
      </c>
      <c r="H72" s="337">
        <v>0</v>
      </c>
    </row>
    <row r="73" spans="1:8" hidden="1" x14ac:dyDescent="0.25">
      <c r="A73" s="338">
        <v>9400</v>
      </c>
      <c r="B73" s="335" t="s">
        <v>361</v>
      </c>
      <c r="C73" s="337">
        <v>0</v>
      </c>
      <c r="D73" s="337">
        <v>0</v>
      </c>
      <c r="E73" s="337">
        <v>0</v>
      </c>
      <c r="F73" s="337">
        <v>0</v>
      </c>
      <c r="G73" s="337">
        <v>0</v>
      </c>
      <c r="H73" s="337">
        <v>0</v>
      </c>
    </row>
    <row r="74" spans="1:8" hidden="1" x14ac:dyDescent="0.25">
      <c r="A74" s="338">
        <v>9500</v>
      </c>
      <c r="B74" s="335" t="s">
        <v>362</v>
      </c>
      <c r="C74" s="337">
        <v>0</v>
      </c>
      <c r="D74" s="337">
        <v>0</v>
      </c>
      <c r="E74" s="337">
        <v>0</v>
      </c>
      <c r="F74" s="337">
        <v>0</v>
      </c>
      <c r="G74" s="337">
        <v>0</v>
      </c>
      <c r="H74" s="337">
        <v>0</v>
      </c>
    </row>
    <row r="75" spans="1:8" hidden="1" x14ac:dyDescent="0.25">
      <c r="A75" s="338">
        <v>9600</v>
      </c>
      <c r="B75" s="335" t="s">
        <v>363</v>
      </c>
      <c r="C75" s="337">
        <v>0</v>
      </c>
      <c r="D75" s="337">
        <v>0</v>
      </c>
      <c r="E75" s="337">
        <v>0</v>
      </c>
      <c r="F75" s="337">
        <v>0</v>
      </c>
      <c r="G75" s="337">
        <v>0</v>
      </c>
      <c r="H75" s="337">
        <v>0</v>
      </c>
    </row>
    <row r="76" spans="1:8" x14ac:dyDescent="0.25">
      <c r="A76" s="341">
        <v>9900</v>
      </c>
      <c r="B76" s="336" t="s">
        <v>364</v>
      </c>
      <c r="C76" s="344">
        <v>0</v>
      </c>
      <c r="D76" s="344">
        <v>0</v>
      </c>
      <c r="E76" s="344">
        <v>0</v>
      </c>
      <c r="F76" s="344">
        <v>0</v>
      </c>
      <c r="G76" s="344">
        <v>0</v>
      </c>
      <c r="H76" s="344">
        <v>0</v>
      </c>
    </row>
    <row r="77" spans="1:8" x14ac:dyDescent="0.25">
      <c r="A77" s="332"/>
      <c r="B77" s="340" t="s">
        <v>202</v>
      </c>
      <c r="C77" s="345">
        <v>109455862.51000001</v>
      </c>
      <c r="D77" s="345">
        <v>2632091.0099999998</v>
      </c>
      <c r="E77" s="345">
        <v>112087953.52</v>
      </c>
      <c r="F77" s="345">
        <v>23006736.409999996</v>
      </c>
      <c r="G77" s="345">
        <v>22953608.409999996</v>
      </c>
      <c r="H77" s="345">
        <v>89081217.109999999</v>
      </c>
    </row>
    <row r="79" spans="1:8" x14ac:dyDescent="0.25">
      <c r="A79" s="330" t="s">
        <v>406</v>
      </c>
      <c r="B79" s="329"/>
      <c r="C79" s="329"/>
      <c r="D79" s="329"/>
      <c r="E79" s="329"/>
      <c r="F79" s="329"/>
      <c r="G79" s="329"/>
      <c r="H79" s="329"/>
    </row>
    <row r="85" spans="2:8" x14ac:dyDescent="0.25">
      <c r="B85" s="375" t="s">
        <v>408</v>
      </c>
      <c r="C85" s="375"/>
      <c r="D85" s="53"/>
      <c r="E85" s="378"/>
      <c r="F85" s="378"/>
      <c r="G85" s="378"/>
      <c r="H85" s="214"/>
    </row>
    <row r="86" spans="2:8" x14ac:dyDescent="0.25">
      <c r="B86" s="375" t="s">
        <v>385</v>
      </c>
      <c r="C86" s="375"/>
      <c r="D86" s="53"/>
      <c r="E86" s="375" t="s">
        <v>405</v>
      </c>
      <c r="F86" s="375"/>
      <c r="G86" s="375"/>
      <c r="H86" s="214"/>
    </row>
    <row r="87" spans="2:8" x14ac:dyDescent="0.25">
      <c r="B87" s="375" t="s">
        <v>389</v>
      </c>
      <c r="C87" s="375"/>
      <c r="D87" s="375" t="s">
        <v>475</v>
      </c>
      <c r="E87" s="375"/>
      <c r="F87" s="375"/>
      <c r="G87" s="375"/>
      <c r="H87" s="375"/>
    </row>
  </sheetData>
  <mergeCells count="10">
    <mergeCell ref="B86:C86"/>
    <mergeCell ref="E86:G86"/>
    <mergeCell ref="B87:C87"/>
    <mergeCell ref="D87:H87"/>
    <mergeCell ref="A1:H1"/>
    <mergeCell ref="C2:G2"/>
    <mergeCell ref="H2:H3"/>
    <mergeCell ref="A2:B4"/>
    <mergeCell ref="B85:C85"/>
    <mergeCell ref="E85:G85"/>
  </mergeCells>
  <printOptions horizontalCentered="1"/>
  <pageMargins left="0.70866141732283472" right="0.70866141732283472" top="0.74803149606299213" bottom="0.74803149606299213" header="0.31496062992125984" footer="0.31496062992125984"/>
  <pageSetup scale="49"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27"/>
  <sheetViews>
    <sheetView showGridLines="0" workbookViewId="0">
      <selection activeCell="I37" sqref="I37"/>
    </sheetView>
  </sheetViews>
  <sheetFormatPr baseColWidth="10" defaultColWidth="10.28515625" defaultRowHeight="11.25" x14ac:dyDescent="0.2"/>
  <cols>
    <col min="1" max="1" width="2.42578125" style="53" customWidth="1"/>
    <col min="2" max="2" width="40.85546875" style="53" customWidth="1"/>
    <col min="3" max="8" width="15.7109375" style="53" customWidth="1"/>
    <col min="9" max="16384" width="10.28515625" style="53"/>
  </cols>
  <sheetData>
    <row r="1" spans="1:8" ht="50.1" customHeight="1" x14ac:dyDescent="0.2">
      <c r="A1" s="404" t="s">
        <v>495</v>
      </c>
      <c r="B1" s="405"/>
      <c r="C1" s="405"/>
      <c r="D1" s="405"/>
      <c r="E1" s="405"/>
      <c r="F1" s="405"/>
      <c r="G1" s="405"/>
      <c r="H1" s="406"/>
    </row>
    <row r="2" spans="1:8" x14ac:dyDescent="0.2">
      <c r="A2" s="393" t="s">
        <v>204</v>
      </c>
      <c r="B2" s="394"/>
      <c r="C2" s="399" t="s">
        <v>194</v>
      </c>
      <c r="D2" s="400"/>
      <c r="E2" s="400"/>
      <c r="F2" s="400"/>
      <c r="G2" s="401"/>
      <c r="H2" s="402" t="s">
        <v>195</v>
      </c>
    </row>
    <row r="3" spans="1:8" ht="24.95" customHeight="1" x14ac:dyDescent="0.2">
      <c r="A3" s="395"/>
      <c r="B3" s="396"/>
      <c r="C3" s="54" t="s">
        <v>196</v>
      </c>
      <c r="D3" s="54" t="s">
        <v>197</v>
      </c>
      <c r="E3" s="54" t="s">
        <v>198</v>
      </c>
      <c r="F3" s="54" t="s">
        <v>199</v>
      </c>
      <c r="G3" s="54" t="s">
        <v>200</v>
      </c>
      <c r="H3" s="403"/>
    </row>
    <row r="4" spans="1:8" x14ac:dyDescent="0.2">
      <c r="A4" s="397"/>
      <c r="B4" s="398"/>
      <c r="C4" s="55">
        <v>1</v>
      </c>
      <c r="D4" s="55">
        <v>2</v>
      </c>
      <c r="E4" s="55" t="s">
        <v>201</v>
      </c>
      <c r="F4" s="55">
        <v>4</v>
      </c>
      <c r="G4" s="55">
        <v>5</v>
      </c>
      <c r="H4" s="55" t="s">
        <v>305</v>
      </c>
    </row>
    <row r="5" spans="1:8" x14ac:dyDescent="0.2">
      <c r="A5" s="56"/>
      <c r="B5" s="71"/>
      <c r="C5" s="72"/>
      <c r="D5" s="72"/>
      <c r="E5" s="72"/>
      <c r="F5" s="72"/>
      <c r="G5" s="72"/>
      <c r="H5" s="72"/>
    </row>
    <row r="6" spans="1:8" x14ac:dyDescent="0.2">
      <c r="A6" s="56"/>
      <c r="B6" s="71" t="s">
        <v>279</v>
      </c>
      <c r="C6" s="269">
        <v>109330862.51000001</v>
      </c>
      <c r="D6" s="323">
        <v>1943091.01</v>
      </c>
      <c r="E6" s="73">
        <f>C6+D6</f>
        <v>111273953.52000001</v>
      </c>
      <c r="F6" s="325">
        <v>22998736.41</v>
      </c>
      <c r="G6" s="327">
        <v>22945608.41</v>
      </c>
      <c r="H6" s="73">
        <f>E6-F6</f>
        <v>88275217.110000014</v>
      </c>
    </row>
    <row r="7" spans="1:8" x14ac:dyDescent="0.2">
      <c r="A7" s="56"/>
      <c r="B7" s="71"/>
      <c r="C7" s="202"/>
      <c r="D7" s="197"/>
      <c r="E7" s="73"/>
      <c r="F7" s="198"/>
      <c r="G7" s="198"/>
      <c r="H7" s="73"/>
    </row>
    <row r="8" spans="1:8" x14ac:dyDescent="0.2">
      <c r="A8" s="56"/>
      <c r="B8" s="71" t="s">
        <v>280</v>
      </c>
      <c r="C8" s="270">
        <v>125000</v>
      </c>
      <c r="D8" s="324">
        <v>689000</v>
      </c>
      <c r="E8" s="73">
        <f>C8+D8</f>
        <v>814000</v>
      </c>
      <c r="F8" s="326">
        <v>8000</v>
      </c>
      <c r="G8" s="328">
        <v>8000</v>
      </c>
      <c r="H8" s="73">
        <f>E8-F8</f>
        <v>806000</v>
      </c>
    </row>
    <row r="9" spans="1:8" x14ac:dyDescent="0.2">
      <c r="A9" s="56"/>
      <c r="B9" s="71"/>
      <c r="C9" s="73"/>
      <c r="D9" s="142"/>
      <c r="E9" s="73"/>
      <c r="F9" s="73"/>
      <c r="G9" s="73"/>
      <c r="H9" s="73"/>
    </row>
    <row r="10" spans="1:8" x14ac:dyDescent="0.2">
      <c r="A10" s="56"/>
      <c r="B10" s="71" t="s">
        <v>374</v>
      </c>
      <c r="C10" s="73"/>
      <c r="D10" s="73"/>
      <c r="E10" s="73"/>
      <c r="F10" s="73"/>
      <c r="G10" s="73"/>
      <c r="H10" s="73"/>
    </row>
    <row r="11" spans="1:8" x14ac:dyDescent="0.2">
      <c r="A11" s="56"/>
      <c r="B11" s="71"/>
      <c r="C11" s="73"/>
      <c r="D11" s="73"/>
      <c r="E11" s="73"/>
      <c r="F11" s="73"/>
      <c r="G11" s="73"/>
      <c r="H11" s="73"/>
    </row>
    <row r="12" spans="1:8" x14ac:dyDescent="0.2">
      <c r="A12" s="56"/>
      <c r="B12" s="71" t="s">
        <v>329</v>
      </c>
      <c r="C12" s="73"/>
      <c r="D12" s="73"/>
      <c r="E12" s="73"/>
      <c r="F12" s="73"/>
      <c r="G12" s="73"/>
      <c r="H12" s="73"/>
    </row>
    <row r="13" spans="1:8" x14ac:dyDescent="0.2">
      <c r="A13" s="56"/>
      <c r="B13" s="71"/>
      <c r="C13" s="73"/>
      <c r="D13" s="73"/>
      <c r="E13" s="73"/>
      <c r="F13" s="73"/>
      <c r="G13" s="73"/>
      <c r="H13" s="73"/>
    </row>
    <row r="14" spans="1:8" x14ac:dyDescent="0.2">
      <c r="A14" s="56"/>
      <c r="B14" s="71" t="s">
        <v>354</v>
      </c>
      <c r="C14" s="73"/>
      <c r="D14" s="73"/>
      <c r="E14" s="73"/>
      <c r="F14" s="73"/>
      <c r="G14" s="73"/>
      <c r="H14" s="73"/>
    </row>
    <row r="15" spans="1:8" x14ac:dyDescent="0.2">
      <c r="A15" s="58"/>
      <c r="B15" s="74"/>
      <c r="C15" s="144"/>
      <c r="D15" s="144"/>
      <c r="E15" s="144"/>
      <c r="F15" s="144"/>
      <c r="G15" s="144"/>
      <c r="H15" s="144"/>
    </row>
    <row r="16" spans="1:8" x14ac:dyDescent="0.2">
      <c r="A16" s="75"/>
      <c r="B16" s="59" t="s">
        <v>202</v>
      </c>
      <c r="C16" s="60">
        <f>C6+C8</f>
        <v>109455862.51000001</v>
      </c>
      <c r="D16" s="60">
        <f t="shared" ref="D16:H16" si="0">D6+D8</f>
        <v>2632091.0099999998</v>
      </c>
      <c r="E16" s="60">
        <f t="shared" si="0"/>
        <v>112087953.52000001</v>
      </c>
      <c r="F16" s="60">
        <f t="shared" si="0"/>
        <v>23006736.41</v>
      </c>
      <c r="G16" s="60">
        <f t="shared" si="0"/>
        <v>22953608.41</v>
      </c>
      <c r="H16" s="60">
        <f t="shared" si="0"/>
        <v>89081217.110000014</v>
      </c>
    </row>
    <row r="18" spans="1:8" x14ac:dyDescent="0.2">
      <c r="A18" s="61" t="s">
        <v>203</v>
      </c>
      <c r="B18" s="61"/>
      <c r="C18" s="61"/>
      <c r="D18" s="61"/>
      <c r="E18" s="61"/>
      <c r="F18" s="61"/>
      <c r="G18" s="61"/>
      <c r="H18" s="61"/>
    </row>
    <row r="25" spans="1:8" x14ac:dyDescent="0.2">
      <c r="B25" s="410" t="s">
        <v>383</v>
      </c>
      <c r="C25" s="410"/>
      <c r="E25" s="378"/>
      <c r="F25" s="378"/>
      <c r="G25" s="378"/>
    </row>
    <row r="26" spans="1:8" x14ac:dyDescent="0.2">
      <c r="B26" s="375" t="s">
        <v>386</v>
      </c>
      <c r="C26" s="375"/>
      <c r="E26" s="194"/>
      <c r="F26" s="196" t="s">
        <v>405</v>
      </c>
      <c r="G26" s="196"/>
    </row>
    <row r="27" spans="1:8" ht="14.45" customHeight="1" x14ac:dyDescent="0.2">
      <c r="B27" s="375" t="s">
        <v>389</v>
      </c>
      <c r="C27" s="375"/>
      <c r="D27" s="375" t="s">
        <v>475</v>
      </c>
      <c r="E27" s="375"/>
      <c r="F27" s="375"/>
      <c r="G27" s="375"/>
      <c r="H27" s="375"/>
    </row>
  </sheetData>
  <sheetProtection formatCells="0" formatColumns="0" formatRows="0" autoFilter="0"/>
  <mergeCells count="9">
    <mergeCell ref="B27:C27"/>
    <mergeCell ref="B25:C25"/>
    <mergeCell ref="A1:H1"/>
    <mergeCell ref="A2:B4"/>
    <mergeCell ref="C2:G2"/>
    <mergeCell ref="H2:H3"/>
    <mergeCell ref="B26:C26"/>
    <mergeCell ref="E25:G25"/>
    <mergeCell ref="D27:H27"/>
  </mergeCells>
  <printOptions horizontalCentered="1"/>
  <pageMargins left="0.70866141732283472" right="0.70866141732283472" top="0.74803149606299213" bottom="0.74803149606299213" header="0.31496062992125984" footer="0.31496062992125984"/>
  <pageSetup scale="88"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56"/>
  <sheetViews>
    <sheetView showGridLines="0" workbookViewId="0">
      <selection activeCell="K38" sqref="K38"/>
    </sheetView>
  </sheetViews>
  <sheetFormatPr baseColWidth="10" defaultColWidth="10.28515625" defaultRowHeight="11.25" x14ac:dyDescent="0.2"/>
  <cols>
    <col min="1" max="1" width="4.140625" style="76" customWidth="1"/>
    <col min="2" max="2" width="56.42578125" style="76" customWidth="1"/>
    <col min="3" max="4" width="15.7109375" style="76" customWidth="1"/>
    <col min="5" max="5" width="16.42578125" style="76" bestFit="1" customWidth="1"/>
    <col min="6" max="6" width="18.5703125" style="76" customWidth="1"/>
    <col min="7" max="7" width="17.5703125" style="76" customWidth="1"/>
    <col min="8" max="8" width="15.7109375" style="76" customWidth="1"/>
    <col min="9" max="11" width="10.28515625" style="76"/>
    <col min="12" max="12" width="11.42578125" style="76" customWidth="1"/>
    <col min="13" max="13" width="11.140625" style="76" bestFit="1" customWidth="1"/>
    <col min="14" max="16384" width="10.28515625" style="76"/>
  </cols>
  <sheetData>
    <row r="1" spans="1:13" ht="50.1" customHeight="1" x14ac:dyDescent="0.2">
      <c r="A1" s="404" t="s">
        <v>496</v>
      </c>
      <c r="B1" s="405"/>
      <c r="C1" s="405"/>
      <c r="D1" s="405"/>
      <c r="E1" s="405"/>
      <c r="F1" s="405"/>
      <c r="G1" s="405"/>
      <c r="H1" s="406"/>
    </row>
    <row r="2" spans="1:13" x14ac:dyDescent="0.2">
      <c r="A2" s="393" t="s">
        <v>204</v>
      </c>
      <c r="B2" s="394"/>
      <c r="C2" s="399" t="s">
        <v>194</v>
      </c>
      <c r="D2" s="400"/>
      <c r="E2" s="400"/>
      <c r="F2" s="400"/>
      <c r="G2" s="401"/>
      <c r="H2" s="402" t="s">
        <v>195</v>
      </c>
    </row>
    <row r="3" spans="1:13" ht="24.95" customHeight="1" x14ac:dyDescent="0.2">
      <c r="A3" s="395"/>
      <c r="B3" s="396"/>
      <c r="C3" s="54" t="s">
        <v>196</v>
      </c>
      <c r="D3" s="54" t="s">
        <v>197</v>
      </c>
      <c r="E3" s="54" t="s">
        <v>198</v>
      </c>
      <c r="F3" s="54" t="s">
        <v>199</v>
      </c>
      <c r="G3" s="54" t="s">
        <v>200</v>
      </c>
      <c r="H3" s="403"/>
    </row>
    <row r="4" spans="1:13" x14ac:dyDescent="0.2">
      <c r="A4" s="397"/>
      <c r="B4" s="398"/>
      <c r="C4" s="55">
        <v>1</v>
      </c>
      <c r="D4" s="55">
        <v>2</v>
      </c>
      <c r="E4" s="55" t="s">
        <v>201</v>
      </c>
      <c r="F4" s="55">
        <v>4</v>
      </c>
      <c r="G4" s="55">
        <v>5</v>
      </c>
      <c r="H4" s="55" t="s">
        <v>305</v>
      </c>
    </row>
    <row r="5" spans="1:13" x14ac:dyDescent="0.2">
      <c r="A5" s="77"/>
      <c r="B5" s="78"/>
      <c r="C5" s="140">
        <f>SUM(C6:C13)</f>
        <v>1357252.7</v>
      </c>
      <c r="D5" s="140">
        <f t="shared" ref="D5:H5" si="0">SUM(D6:D13)</f>
        <v>1210761.8600000001</v>
      </c>
      <c r="E5" s="140">
        <f t="shared" si="0"/>
        <v>2568014.56</v>
      </c>
      <c r="F5" s="140">
        <f t="shared" si="0"/>
        <v>10583098.75</v>
      </c>
      <c r="G5" s="140">
        <f t="shared" si="0"/>
        <v>10611787.869999999</v>
      </c>
      <c r="H5" s="140">
        <f t="shared" si="0"/>
        <v>-8043773.3099999987</v>
      </c>
    </row>
    <row r="6" spans="1:13" x14ac:dyDescent="0.2">
      <c r="A6" s="79" t="s">
        <v>250</v>
      </c>
      <c r="B6" s="80"/>
      <c r="C6" s="57"/>
      <c r="D6" s="57"/>
      <c r="E6" s="57"/>
      <c r="F6" s="57"/>
      <c r="G6" s="57"/>
      <c r="H6" s="57"/>
    </row>
    <row r="7" spans="1:13" x14ac:dyDescent="0.2">
      <c r="A7" s="81"/>
      <c r="B7" s="82" t="s">
        <v>251</v>
      </c>
      <c r="C7" s="57"/>
      <c r="D7" s="57"/>
      <c r="E7" s="57"/>
      <c r="F7" s="57"/>
      <c r="G7" s="57"/>
      <c r="H7" s="57"/>
    </row>
    <row r="8" spans="1:13" x14ac:dyDescent="0.2">
      <c r="A8" s="81"/>
      <c r="B8" s="82" t="s">
        <v>252</v>
      </c>
      <c r="C8" s="57"/>
      <c r="D8" s="57"/>
      <c r="E8" s="57"/>
      <c r="F8" s="57"/>
      <c r="G8" s="57"/>
      <c r="H8" s="57"/>
    </row>
    <row r="9" spans="1:13" x14ac:dyDescent="0.2">
      <c r="A9" s="81"/>
      <c r="B9" s="82" t="s">
        <v>375</v>
      </c>
      <c r="C9" s="205">
        <v>1357252.7</v>
      </c>
      <c r="D9" s="271">
        <v>1210761.8600000001</v>
      </c>
      <c r="E9" s="57">
        <f>+C9+D9</f>
        <v>2568014.56</v>
      </c>
      <c r="F9" s="206">
        <v>10583098.75</v>
      </c>
      <c r="G9" s="272">
        <f>10558659.87+53128</f>
        <v>10611787.869999999</v>
      </c>
      <c r="H9" s="57">
        <f>+E9-G9</f>
        <v>-8043773.3099999987</v>
      </c>
      <c r="L9" s="264"/>
      <c r="M9" s="264"/>
    </row>
    <row r="10" spans="1:13" x14ac:dyDescent="0.2">
      <c r="A10" s="81"/>
      <c r="B10" s="82" t="s">
        <v>253</v>
      </c>
      <c r="C10" s="57"/>
      <c r="D10" s="57"/>
      <c r="E10" s="57"/>
      <c r="F10" s="57"/>
      <c r="G10" s="57"/>
      <c r="H10" s="57"/>
    </row>
    <row r="11" spans="1:13" x14ac:dyDescent="0.2">
      <c r="A11" s="81"/>
      <c r="B11" s="82" t="s">
        <v>254</v>
      </c>
      <c r="C11" s="57"/>
      <c r="D11" s="57"/>
      <c r="E11" s="57"/>
      <c r="F11" s="57"/>
      <c r="G11" s="57"/>
      <c r="H11" s="57"/>
    </row>
    <row r="12" spans="1:13" x14ac:dyDescent="0.2">
      <c r="A12" s="81"/>
      <c r="B12" s="82" t="s">
        <v>255</v>
      </c>
      <c r="C12" s="57"/>
      <c r="D12" s="57"/>
      <c r="E12" s="57"/>
      <c r="F12" s="57"/>
      <c r="G12" s="57"/>
      <c r="H12" s="57"/>
    </row>
    <row r="13" spans="1:13" x14ac:dyDescent="0.2">
      <c r="A13" s="81"/>
      <c r="B13" s="82" t="s">
        <v>256</v>
      </c>
      <c r="C13" s="57"/>
      <c r="D13" s="57"/>
      <c r="E13" s="57"/>
      <c r="F13" s="57"/>
      <c r="G13" s="57"/>
      <c r="H13" s="57"/>
    </row>
    <row r="14" spans="1:13" x14ac:dyDescent="0.2">
      <c r="A14" s="81"/>
      <c r="B14" s="82" t="s">
        <v>257</v>
      </c>
      <c r="C14" s="57"/>
      <c r="D14" s="57"/>
      <c r="E14" s="57"/>
      <c r="F14" s="57"/>
      <c r="G14" s="57"/>
      <c r="H14" s="57"/>
    </row>
    <row r="15" spans="1:13" x14ac:dyDescent="0.2">
      <c r="A15" s="83"/>
      <c r="B15" s="82"/>
      <c r="C15" s="57"/>
      <c r="D15" s="57"/>
      <c r="E15" s="57"/>
      <c r="F15" s="57"/>
      <c r="G15" s="57"/>
      <c r="H15" s="57"/>
    </row>
    <row r="16" spans="1:13" x14ac:dyDescent="0.2">
      <c r="A16" s="79" t="s">
        <v>258</v>
      </c>
      <c r="B16" s="84"/>
      <c r="C16" s="141">
        <f>SUM(C17:C21)</f>
        <v>108098609.81</v>
      </c>
      <c r="D16" s="141">
        <f t="shared" ref="D16:H16" si="1">SUM(D17:D21)</f>
        <v>1421329.15</v>
      </c>
      <c r="E16" s="141">
        <f t="shared" si="1"/>
        <v>109519938.96000001</v>
      </c>
      <c r="F16" s="141">
        <f t="shared" si="1"/>
        <v>12423637.66</v>
      </c>
      <c r="G16" s="141">
        <f t="shared" si="1"/>
        <v>12394948.539999999</v>
      </c>
      <c r="H16" s="141">
        <f t="shared" si="1"/>
        <v>97124990.420000017</v>
      </c>
    </row>
    <row r="17" spans="1:13" x14ac:dyDescent="0.2">
      <c r="A17" s="81"/>
      <c r="B17" s="82" t="s">
        <v>259</v>
      </c>
      <c r="C17" s="57"/>
      <c r="D17" s="57"/>
      <c r="E17" s="57"/>
      <c r="F17" s="57"/>
      <c r="G17" s="57"/>
      <c r="H17" s="57"/>
    </row>
    <row r="18" spans="1:13" x14ac:dyDescent="0.2">
      <c r="A18" s="81"/>
      <c r="B18" s="82" t="s">
        <v>260</v>
      </c>
      <c r="C18" s="57"/>
      <c r="D18" s="57"/>
      <c r="E18" s="57"/>
      <c r="F18" s="57"/>
      <c r="G18" s="57"/>
      <c r="H18" s="57"/>
    </row>
    <row r="19" spans="1:13" x14ac:dyDescent="0.2">
      <c r="A19" s="81"/>
      <c r="B19" s="82" t="s">
        <v>261</v>
      </c>
      <c r="C19" s="57"/>
      <c r="D19" s="57"/>
      <c r="E19" s="57"/>
      <c r="F19" s="57"/>
      <c r="G19" s="57"/>
      <c r="H19" s="57"/>
    </row>
    <row r="20" spans="1:13" x14ac:dyDescent="0.2">
      <c r="A20" s="81"/>
      <c r="B20" s="82" t="s">
        <v>262</v>
      </c>
      <c r="C20" s="57"/>
      <c r="D20" s="57"/>
      <c r="E20" s="192"/>
      <c r="F20" s="57"/>
      <c r="G20" s="57"/>
      <c r="H20" s="57"/>
      <c r="L20" s="264"/>
      <c r="M20" s="264"/>
    </row>
    <row r="21" spans="1:13" x14ac:dyDescent="0.2">
      <c r="A21" s="81"/>
      <c r="B21" s="82" t="s">
        <v>263</v>
      </c>
      <c r="C21" s="207">
        <v>108098609.81</v>
      </c>
      <c r="D21" s="271">
        <v>1421329.15</v>
      </c>
      <c r="E21" s="192">
        <f>+C21+D21</f>
        <v>109519938.96000001</v>
      </c>
      <c r="F21" s="272">
        <v>12423637.66</v>
      </c>
      <c r="G21" s="272">
        <v>12394948.539999999</v>
      </c>
      <c r="H21" s="57">
        <f>+E21-G21</f>
        <v>97124990.420000017</v>
      </c>
    </row>
    <row r="22" spans="1:13" ht="12.75" x14ac:dyDescent="0.2">
      <c r="A22" s="81"/>
      <c r="B22" s="82" t="s">
        <v>264</v>
      </c>
      <c r="C22" s="143"/>
      <c r="D22" s="143"/>
      <c r="E22" s="143"/>
      <c r="F22" s="146"/>
      <c r="G22" s="143"/>
      <c r="H22" s="143"/>
    </row>
    <row r="23" spans="1:13" x14ac:dyDescent="0.2">
      <c r="A23" s="81"/>
      <c r="B23" s="82" t="s">
        <v>265</v>
      </c>
      <c r="C23" s="57"/>
      <c r="D23" s="57"/>
      <c r="E23" s="57"/>
      <c r="F23" s="57"/>
      <c r="G23" s="57"/>
      <c r="H23" s="57"/>
    </row>
    <row r="24" spans="1:13" x14ac:dyDescent="0.2">
      <c r="A24" s="83"/>
      <c r="B24" s="82"/>
      <c r="C24" s="57"/>
      <c r="D24" s="57"/>
      <c r="E24" s="57"/>
      <c r="F24" s="57"/>
      <c r="G24" s="57"/>
      <c r="H24" s="57"/>
    </row>
    <row r="25" spans="1:13" x14ac:dyDescent="0.2">
      <c r="A25" s="79" t="s">
        <v>266</v>
      </c>
      <c r="B25" s="84"/>
      <c r="C25" s="57"/>
      <c r="D25" s="57"/>
      <c r="E25" s="57"/>
      <c r="F25" s="57"/>
      <c r="G25" s="57"/>
      <c r="H25" s="57"/>
    </row>
    <row r="26" spans="1:13" x14ac:dyDescent="0.2">
      <c r="A26" s="81"/>
      <c r="B26" s="82" t="s">
        <v>267</v>
      </c>
      <c r="C26" s="57"/>
      <c r="D26" s="57"/>
      <c r="E26" s="57"/>
      <c r="F26" s="57"/>
      <c r="G26" s="57"/>
      <c r="H26" s="57"/>
    </row>
    <row r="27" spans="1:13" x14ac:dyDescent="0.2">
      <c r="A27" s="81"/>
      <c r="B27" s="82" t="s">
        <v>268</v>
      </c>
      <c r="C27" s="57"/>
      <c r="D27" s="57"/>
      <c r="E27" s="57"/>
      <c r="F27" s="57"/>
      <c r="G27" s="57"/>
      <c r="H27" s="57"/>
    </row>
    <row r="28" spans="1:13" x14ac:dyDescent="0.2">
      <c r="A28" s="81"/>
      <c r="B28" s="82" t="s">
        <v>269</v>
      </c>
      <c r="C28" s="57"/>
      <c r="D28" s="57"/>
      <c r="E28" s="57"/>
      <c r="F28" s="57"/>
      <c r="G28" s="57"/>
      <c r="H28" s="57"/>
    </row>
    <row r="29" spans="1:13" x14ac:dyDescent="0.2">
      <c r="A29" s="81"/>
      <c r="B29" s="82" t="s">
        <v>270</v>
      </c>
      <c r="C29" s="57"/>
      <c r="D29" s="57"/>
      <c r="E29" s="57"/>
      <c r="F29" s="57"/>
      <c r="G29" s="57"/>
      <c r="H29" s="57"/>
    </row>
    <row r="30" spans="1:13" x14ac:dyDescent="0.2">
      <c r="A30" s="81"/>
      <c r="B30" s="82" t="s">
        <v>271</v>
      </c>
      <c r="C30" s="57"/>
      <c r="D30" s="57"/>
      <c r="E30" s="57"/>
      <c r="F30" s="57"/>
      <c r="G30" s="57"/>
      <c r="H30" s="57"/>
    </row>
    <row r="31" spans="1:13" x14ac:dyDescent="0.2">
      <c r="A31" s="81"/>
      <c r="B31" s="82" t="s">
        <v>272</v>
      </c>
      <c r="C31" s="57"/>
      <c r="D31" s="57"/>
      <c r="E31" s="57"/>
      <c r="F31" s="57"/>
      <c r="G31" s="57"/>
      <c r="H31" s="57"/>
    </row>
    <row r="32" spans="1:13" x14ac:dyDescent="0.2">
      <c r="A32" s="81"/>
      <c r="B32" s="82" t="s">
        <v>273</v>
      </c>
      <c r="C32" s="57"/>
      <c r="D32" s="57"/>
      <c r="E32" s="57"/>
      <c r="F32" s="57"/>
      <c r="G32" s="57"/>
      <c r="H32" s="57"/>
    </row>
    <row r="33" spans="1:13" x14ac:dyDescent="0.2">
      <c r="A33" s="81"/>
      <c r="B33" s="82" t="s">
        <v>274</v>
      </c>
      <c r="C33" s="57"/>
      <c r="D33" s="57"/>
      <c r="E33" s="57"/>
      <c r="F33" s="57"/>
      <c r="G33" s="57"/>
      <c r="H33" s="57"/>
    </row>
    <row r="34" spans="1:13" x14ac:dyDescent="0.2">
      <c r="A34" s="81"/>
      <c r="B34" s="82" t="s">
        <v>275</v>
      </c>
      <c r="C34" s="57"/>
      <c r="D34" s="57"/>
      <c r="E34" s="57"/>
      <c r="F34" s="57"/>
      <c r="G34" s="57"/>
      <c r="H34" s="57"/>
    </row>
    <row r="35" spans="1:13" x14ac:dyDescent="0.2">
      <c r="A35" s="83"/>
      <c r="B35" s="82"/>
      <c r="C35" s="57"/>
      <c r="D35" s="57"/>
      <c r="E35" s="57"/>
      <c r="F35" s="57"/>
      <c r="G35" s="57"/>
      <c r="H35" s="57"/>
      <c r="M35" s="267"/>
    </row>
    <row r="36" spans="1:13" x14ac:dyDescent="0.2">
      <c r="A36" s="79" t="s">
        <v>276</v>
      </c>
      <c r="B36" s="84"/>
      <c r="C36" s="57"/>
      <c r="D36" s="57"/>
      <c r="E36" s="57"/>
      <c r="F36" s="57"/>
      <c r="G36" s="57"/>
      <c r="H36" s="57"/>
    </row>
    <row r="37" spans="1:13" x14ac:dyDescent="0.2">
      <c r="A37" s="81"/>
      <c r="B37" s="82" t="s">
        <v>376</v>
      </c>
      <c r="C37" s="57"/>
      <c r="D37" s="57"/>
      <c r="E37" s="57"/>
      <c r="F37" s="57"/>
      <c r="G37" s="57"/>
      <c r="H37" s="57"/>
    </row>
    <row r="38" spans="1:13" ht="22.5" x14ac:dyDescent="0.2">
      <c r="A38" s="81"/>
      <c r="B38" s="82" t="s">
        <v>377</v>
      </c>
      <c r="C38" s="57"/>
      <c r="D38" s="57"/>
      <c r="E38" s="57"/>
      <c r="F38" s="57"/>
      <c r="G38" s="57"/>
      <c r="H38" s="57"/>
      <c r="L38" s="266"/>
    </row>
    <row r="39" spans="1:13" x14ac:dyDescent="0.2">
      <c r="A39" s="81"/>
      <c r="B39" s="82" t="s">
        <v>277</v>
      </c>
      <c r="C39" s="57"/>
      <c r="D39" s="57"/>
      <c r="E39" s="57"/>
      <c r="F39" s="57"/>
      <c r="G39" s="57"/>
      <c r="H39" s="57"/>
    </row>
    <row r="40" spans="1:13" x14ac:dyDescent="0.2">
      <c r="A40" s="81"/>
      <c r="B40" s="82" t="s">
        <v>278</v>
      </c>
      <c r="C40" s="57"/>
      <c r="D40" s="57"/>
      <c r="E40" s="57"/>
      <c r="F40" s="57"/>
      <c r="G40" s="57"/>
      <c r="H40" s="57"/>
    </row>
    <row r="41" spans="1:13" x14ac:dyDescent="0.2">
      <c r="A41" s="83"/>
      <c r="B41" s="82"/>
      <c r="C41" s="57"/>
      <c r="D41" s="57"/>
      <c r="E41" s="57"/>
      <c r="F41" s="57"/>
      <c r="G41" s="57"/>
      <c r="H41" s="57"/>
    </row>
    <row r="42" spans="1:13" ht="12.75" x14ac:dyDescent="0.2">
      <c r="A42" s="85"/>
      <c r="B42" s="68" t="s">
        <v>202</v>
      </c>
      <c r="C42" s="145">
        <f>C5+C16</f>
        <v>109455862.51000001</v>
      </c>
      <c r="D42" s="145">
        <f t="shared" ref="D42:H42" si="2">D5+D16</f>
        <v>2632091.0099999998</v>
      </c>
      <c r="E42" s="145">
        <f t="shared" si="2"/>
        <v>112087953.52000001</v>
      </c>
      <c r="F42" s="145">
        <f t="shared" si="2"/>
        <v>23006736.41</v>
      </c>
      <c r="G42" s="145">
        <f t="shared" si="2"/>
        <v>23006736.409999996</v>
      </c>
      <c r="H42" s="145">
        <f t="shared" si="2"/>
        <v>89081217.110000014</v>
      </c>
      <c r="M42" s="264"/>
    </row>
    <row r="43" spans="1:13" x14ac:dyDescent="0.2">
      <c r="A43" s="61"/>
      <c r="B43" s="61"/>
      <c r="C43" s="61"/>
      <c r="D43" s="61"/>
      <c r="E43" s="61"/>
      <c r="F43" s="61"/>
      <c r="G43" s="61"/>
      <c r="H43" s="61"/>
    </row>
    <row r="44" spans="1:13" x14ac:dyDescent="0.2">
      <c r="A44" s="61" t="s">
        <v>203</v>
      </c>
      <c r="B44" s="61"/>
      <c r="C44" s="61"/>
      <c r="D44" s="61"/>
      <c r="E44" s="61"/>
      <c r="F44" s="61"/>
      <c r="G44" s="61"/>
      <c r="H44" s="61"/>
    </row>
    <row r="45" spans="1:13" x14ac:dyDescent="0.2">
      <c r="A45" s="61"/>
      <c r="B45" s="61"/>
      <c r="C45" s="61"/>
      <c r="D45" s="61"/>
      <c r="E45" s="61"/>
      <c r="F45" s="61"/>
      <c r="G45" s="61"/>
      <c r="H45" s="61"/>
    </row>
    <row r="54" spans="2:9" x14ac:dyDescent="0.2">
      <c r="B54" s="410" t="s">
        <v>383</v>
      </c>
      <c r="C54" s="410"/>
      <c r="F54" s="378"/>
      <c r="G54" s="378"/>
    </row>
    <row r="55" spans="2:9" x14ac:dyDescent="0.2">
      <c r="B55" s="375" t="s">
        <v>386</v>
      </c>
      <c r="C55" s="375"/>
      <c r="F55" s="411" t="s">
        <v>405</v>
      </c>
      <c r="G55" s="411"/>
    </row>
    <row r="56" spans="2:9" ht="15" customHeight="1" x14ac:dyDescent="0.2">
      <c r="B56" s="375" t="s">
        <v>389</v>
      </c>
      <c r="C56" s="375"/>
      <c r="D56" s="375" t="s">
        <v>475</v>
      </c>
      <c r="E56" s="375"/>
      <c r="F56" s="375"/>
      <c r="G56" s="375"/>
      <c r="H56" s="375"/>
      <c r="I56" s="375"/>
    </row>
  </sheetData>
  <sheetProtection formatCells="0" formatColumns="0" formatRows="0" autoFilter="0"/>
  <mergeCells count="10">
    <mergeCell ref="B56:C56"/>
    <mergeCell ref="F54:G54"/>
    <mergeCell ref="F55:G55"/>
    <mergeCell ref="A1:H1"/>
    <mergeCell ref="A2:B4"/>
    <mergeCell ref="C2:G2"/>
    <mergeCell ref="H2:H3"/>
    <mergeCell ref="B54:C54"/>
    <mergeCell ref="B55:C55"/>
    <mergeCell ref="D56:I56"/>
  </mergeCells>
  <printOptions horizontalCentered="1"/>
  <pageMargins left="0.19685039370078741" right="0.70866141732283472" top="0.74803149606299213" bottom="0.74803149606299213" header="0.31496062992125984" footer="0.31496062992125984"/>
  <pageSetup scale="74" orientation="landscape" r:id="rId1"/>
  <headerFooter>
    <oddFooter>&amp;R6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42"/>
  <sheetViews>
    <sheetView workbookViewId="0">
      <selection activeCell="N34" sqref="N34"/>
    </sheetView>
  </sheetViews>
  <sheetFormatPr baseColWidth="10" defaultColWidth="11.42578125" defaultRowHeight="12.75" x14ac:dyDescent="0.2"/>
  <cols>
    <col min="1" max="1" width="26.42578125" style="44" customWidth="1"/>
    <col min="2" max="2" width="18.5703125" style="44" customWidth="1"/>
    <col min="3" max="3" width="34.7109375" style="44" customWidth="1"/>
    <col min="4" max="7" width="11.42578125" style="44"/>
    <col min="8" max="8" width="13.42578125" style="44" customWidth="1"/>
    <col min="9" max="9" width="10" style="44" customWidth="1"/>
    <col min="10" max="16384" width="11.42578125" style="44"/>
  </cols>
  <sheetData>
    <row r="1" spans="1:9" x14ac:dyDescent="0.2">
      <c r="B1" s="412" t="s">
        <v>193</v>
      </c>
      <c r="C1" s="412"/>
      <c r="D1" s="412"/>
      <c r="E1" s="412"/>
      <c r="F1" s="412"/>
      <c r="G1" s="412"/>
      <c r="H1" s="412"/>
      <c r="I1" s="412"/>
    </row>
    <row r="2" spans="1:9" x14ac:dyDescent="0.2">
      <c r="A2" s="43"/>
      <c r="B2" s="425" t="s">
        <v>231</v>
      </c>
      <c r="C2" s="425"/>
      <c r="D2" s="425"/>
      <c r="E2" s="425"/>
      <c r="F2" s="425"/>
      <c r="G2" s="425"/>
      <c r="H2" s="425"/>
      <c r="I2" s="425"/>
    </row>
    <row r="3" spans="1:9" x14ac:dyDescent="0.2">
      <c r="A3" s="43"/>
      <c r="B3" s="425" t="s">
        <v>249</v>
      </c>
      <c r="C3" s="425"/>
      <c r="D3" s="425"/>
      <c r="E3" s="425"/>
      <c r="F3" s="425"/>
      <c r="G3" s="425"/>
      <c r="H3" s="425"/>
      <c r="I3" s="425"/>
    </row>
    <row r="4" spans="1:9" x14ac:dyDescent="0.2">
      <c r="A4" s="43"/>
      <c r="B4" s="425" t="s">
        <v>498</v>
      </c>
      <c r="C4" s="425"/>
      <c r="D4" s="425"/>
      <c r="E4" s="425"/>
      <c r="F4" s="425"/>
      <c r="G4" s="425"/>
      <c r="H4" s="425"/>
      <c r="I4" s="425"/>
    </row>
    <row r="5" spans="1:9" x14ac:dyDescent="0.2">
      <c r="A5" s="43"/>
      <c r="B5" s="43"/>
      <c r="C5" s="43"/>
      <c r="D5" s="43"/>
      <c r="E5" s="43"/>
      <c r="F5" s="43"/>
      <c r="G5" s="43"/>
      <c r="H5" s="43"/>
      <c r="I5" s="43"/>
    </row>
    <row r="6" spans="1:9" x14ac:dyDescent="0.2">
      <c r="A6" s="43"/>
      <c r="B6" s="43"/>
      <c r="C6" s="43"/>
      <c r="D6" s="43"/>
      <c r="E6" s="43"/>
      <c r="F6" s="43"/>
      <c r="G6" s="43"/>
      <c r="H6" s="43"/>
      <c r="I6" s="43"/>
    </row>
    <row r="7" spans="1:9" x14ac:dyDescent="0.2">
      <c r="A7" s="43"/>
      <c r="B7" s="424" t="s">
        <v>237</v>
      </c>
      <c r="C7" s="424"/>
      <c r="D7" s="424" t="s">
        <v>238</v>
      </c>
      <c r="E7" s="424"/>
      <c r="F7" s="424" t="s">
        <v>239</v>
      </c>
      <c r="G7" s="424"/>
      <c r="H7" s="424" t="s">
        <v>240</v>
      </c>
      <c r="I7" s="424"/>
    </row>
    <row r="8" spans="1:9" x14ac:dyDescent="0.2">
      <c r="A8" s="43"/>
      <c r="B8" s="424"/>
      <c r="C8" s="424"/>
      <c r="D8" s="424" t="s">
        <v>241</v>
      </c>
      <c r="E8" s="424"/>
      <c r="F8" s="424" t="s">
        <v>242</v>
      </c>
      <c r="G8" s="424"/>
      <c r="H8" s="424" t="s">
        <v>243</v>
      </c>
      <c r="I8" s="424"/>
    </row>
    <row r="9" spans="1:9" x14ac:dyDescent="0.2">
      <c r="A9" s="43"/>
      <c r="B9" s="421" t="s">
        <v>244</v>
      </c>
      <c r="C9" s="422"/>
      <c r="D9" s="422"/>
      <c r="E9" s="422"/>
      <c r="F9" s="422"/>
      <c r="G9" s="422"/>
      <c r="H9" s="422"/>
      <c r="I9" s="423"/>
    </row>
    <row r="10" spans="1:9" x14ac:dyDescent="0.2">
      <c r="A10" s="43"/>
      <c r="B10" s="415"/>
      <c r="C10" s="415"/>
      <c r="D10" s="415"/>
      <c r="E10" s="415"/>
      <c r="F10" s="415"/>
      <c r="G10" s="415"/>
      <c r="H10" s="419">
        <f>+D10-F10</f>
        <v>0</v>
      </c>
      <c r="I10" s="420"/>
    </row>
    <row r="11" spans="1:9" x14ac:dyDescent="0.2">
      <c r="A11" s="43"/>
      <c r="B11" s="415"/>
      <c r="C11" s="415"/>
      <c r="D11" s="416"/>
      <c r="E11" s="416"/>
      <c r="F11" s="416"/>
      <c r="G11" s="416"/>
      <c r="H11" s="419">
        <f t="shared" ref="H11:H19" si="0">+D11-F11</f>
        <v>0</v>
      </c>
      <c r="I11" s="420"/>
    </row>
    <row r="12" spans="1:9" x14ac:dyDescent="0.2">
      <c r="A12" s="43"/>
      <c r="B12" s="415"/>
      <c r="C12" s="415"/>
      <c r="D12" s="416"/>
      <c r="E12" s="416"/>
      <c r="F12" s="416"/>
      <c r="G12" s="416"/>
      <c r="H12" s="419">
        <f t="shared" si="0"/>
        <v>0</v>
      </c>
      <c r="I12" s="420"/>
    </row>
    <row r="13" spans="1:9" x14ac:dyDescent="0.2">
      <c r="A13" s="43"/>
      <c r="B13" s="415"/>
      <c r="C13" s="415"/>
      <c r="D13" s="416"/>
      <c r="E13" s="416"/>
      <c r="F13" s="416"/>
      <c r="G13" s="416"/>
      <c r="H13" s="419">
        <f t="shared" si="0"/>
        <v>0</v>
      </c>
      <c r="I13" s="420"/>
    </row>
    <row r="14" spans="1:9" x14ac:dyDescent="0.2">
      <c r="A14" s="43"/>
      <c r="B14" s="415"/>
      <c r="C14" s="415"/>
      <c r="D14" s="416"/>
      <c r="E14" s="416"/>
      <c r="F14" s="416"/>
      <c r="G14" s="416"/>
      <c r="H14" s="419">
        <f t="shared" si="0"/>
        <v>0</v>
      </c>
      <c r="I14" s="420"/>
    </row>
    <row r="15" spans="1:9" x14ac:dyDescent="0.2">
      <c r="A15" s="43"/>
      <c r="B15" s="415"/>
      <c r="C15" s="415"/>
      <c r="D15" s="416"/>
      <c r="E15" s="416"/>
      <c r="F15" s="416"/>
      <c r="G15" s="416"/>
      <c r="H15" s="419">
        <f t="shared" si="0"/>
        <v>0</v>
      </c>
      <c r="I15" s="420"/>
    </row>
    <row r="16" spans="1:9" x14ac:dyDescent="0.2">
      <c r="A16" s="43"/>
      <c r="B16" s="415"/>
      <c r="C16" s="415"/>
      <c r="D16" s="416"/>
      <c r="E16" s="416"/>
      <c r="F16" s="416"/>
      <c r="G16" s="416"/>
      <c r="H16" s="419">
        <f t="shared" si="0"/>
        <v>0</v>
      </c>
      <c r="I16" s="420"/>
    </row>
    <row r="17" spans="1:9" x14ac:dyDescent="0.2">
      <c r="A17" s="43"/>
      <c r="B17" s="415"/>
      <c r="C17" s="415"/>
      <c r="D17" s="416"/>
      <c r="E17" s="416"/>
      <c r="F17" s="416"/>
      <c r="G17" s="416"/>
      <c r="H17" s="419">
        <f t="shared" si="0"/>
        <v>0</v>
      </c>
      <c r="I17" s="420"/>
    </row>
    <row r="18" spans="1:9" x14ac:dyDescent="0.2">
      <c r="A18" s="43"/>
      <c r="B18" s="415"/>
      <c r="C18" s="415"/>
      <c r="D18" s="416"/>
      <c r="E18" s="416"/>
      <c r="F18" s="416"/>
      <c r="G18" s="416"/>
      <c r="H18" s="419">
        <f t="shared" si="0"/>
        <v>0</v>
      </c>
      <c r="I18" s="420"/>
    </row>
    <row r="19" spans="1:9" x14ac:dyDescent="0.2">
      <c r="A19" s="43"/>
      <c r="B19" s="415" t="s">
        <v>245</v>
      </c>
      <c r="C19" s="415"/>
      <c r="D19" s="416">
        <f>SUM(D10:E18)</f>
        <v>0</v>
      </c>
      <c r="E19" s="416"/>
      <c r="F19" s="416">
        <f>SUM(F10:G18)</f>
        <v>0</v>
      </c>
      <c r="G19" s="416"/>
      <c r="H19" s="419">
        <f t="shared" si="0"/>
        <v>0</v>
      </c>
      <c r="I19" s="420"/>
    </row>
    <row r="20" spans="1:9" x14ac:dyDescent="0.2">
      <c r="A20" s="43"/>
      <c r="B20" s="415"/>
      <c r="C20" s="415"/>
      <c r="D20" s="415"/>
      <c r="E20" s="415"/>
      <c r="F20" s="415"/>
      <c r="G20" s="415"/>
      <c r="H20" s="415"/>
      <c r="I20" s="415"/>
    </row>
    <row r="21" spans="1:9" x14ac:dyDescent="0.2">
      <c r="A21" s="43"/>
      <c r="B21" s="421" t="s">
        <v>246</v>
      </c>
      <c r="C21" s="422"/>
      <c r="D21" s="422"/>
      <c r="E21" s="422"/>
      <c r="F21" s="422"/>
      <c r="G21" s="422"/>
      <c r="H21" s="422"/>
      <c r="I21" s="423"/>
    </row>
    <row r="22" spans="1:9" x14ac:dyDescent="0.2">
      <c r="A22" s="43"/>
      <c r="B22" s="415"/>
      <c r="C22" s="415"/>
      <c r="D22" s="415"/>
      <c r="E22" s="415"/>
      <c r="F22" s="415"/>
      <c r="G22" s="415"/>
      <c r="H22" s="415"/>
      <c r="I22" s="415"/>
    </row>
    <row r="23" spans="1:9" x14ac:dyDescent="0.2">
      <c r="A23" s="43"/>
      <c r="B23" s="415"/>
      <c r="C23" s="415"/>
      <c r="D23" s="416"/>
      <c r="E23" s="416"/>
      <c r="F23" s="416"/>
      <c r="G23" s="416"/>
      <c r="H23" s="419">
        <f>+D23-F23</f>
        <v>0</v>
      </c>
      <c r="I23" s="420"/>
    </row>
    <row r="24" spans="1:9" x14ac:dyDescent="0.2">
      <c r="A24" s="43"/>
      <c r="B24" s="415"/>
      <c r="C24" s="415"/>
      <c r="D24" s="416"/>
      <c r="E24" s="416"/>
      <c r="F24" s="416"/>
      <c r="G24" s="416"/>
      <c r="H24" s="419">
        <f>+D24-F24</f>
        <v>0</v>
      </c>
      <c r="I24" s="420"/>
    </row>
    <row r="25" spans="1:9" x14ac:dyDescent="0.2">
      <c r="A25" s="43"/>
      <c r="B25" s="415"/>
      <c r="C25" s="415"/>
      <c r="D25" s="416"/>
      <c r="E25" s="416"/>
      <c r="F25" s="416"/>
      <c r="G25" s="416"/>
      <c r="H25" s="419">
        <f t="shared" ref="H25:H30" si="1">+D25-F25</f>
        <v>0</v>
      </c>
      <c r="I25" s="420"/>
    </row>
    <row r="26" spans="1:9" x14ac:dyDescent="0.2">
      <c r="A26" s="43"/>
      <c r="B26" s="415"/>
      <c r="C26" s="415"/>
      <c r="D26" s="416"/>
      <c r="E26" s="416"/>
      <c r="F26" s="416"/>
      <c r="G26" s="416"/>
      <c r="H26" s="419">
        <f t="shared" si="1"/>
        <v>0</v>
      </c>
      <c r="I26" s="420"/>
    </row>
    <row r="27" spans="1:9" x14ac:dyDescent="0.2">
      <c r="A27" s="43"/>
      <c r="B27" s="415"/>
      <c r="C27" s="415"/>
      <c r="D27" s="416"/>
      <c r="E27" s="416"/>
      <c r="F27" s="416"/>
      <c r="G27" s="416"/>
      <c r="H27" s="419">
        <f t="shared" si="1"/>
        <v>0</v>
      </c>
      <c r="I27" s="420"/>
    </row>
    <row r="28" spans="1:9" x14ac:dyDescent="0.2">
      <c r="A28" s="43"/>
      <c r="B28" s="415"/>
      <c r="C28" s="415"/>
      <c r="D28" s="416"/>
      <c r="E28" s="416"/>
      <c r="F28" s="416"/>
      <c r="G28" s="416"/>
      <c r="H28" s="419">
        <f t="shared" si="1"/>
        <v>0</v>
      </c>
      <c r="I28" s="420"/>
    </row>
    <row r="29" spans="1:9" x14ac:dyDescent="0.2">
      <c r="A29" s="43"/>
      <c r="B29" s="415"/>
      <c r="C29" s="415"/>
      <c r="D29" s="416"/>
      <c r="E29" s="416"/>
      <c r="F29" s="416"/>
      <c r="G29" s="416"/>
      <c r="H29" s="419">
        <f t="shared" si="1"/>
        <v>0</v>
      </c>
      <c r="I29" s="420"/>
    </row>
    <row r="30" spans="1:9" x14ac:dyDescent="0.2">
      <c r="A30" s="43"/>
      <c r="B30" s="415"/>
      <c r="C30" s="415"/>
      <c r="D30" s="416"/>
      <c r="E30" s="416"/>
      <c r="F30" s="416"/>
      <c r="G30" s="416"/>
      <c r="H30" s="419">
        <f t="shared" si="1"/>
        <v>0</v>
      </c>
      <c r="I30" s="420"/>
    </row>
    <row r="31" spans="1:9" x14ac:dyDescent="0.2">
      <c r="A31" s="43"/>
      <c r="B31" s="415" t="s">
        <v>247</v>
      </c>
      <c r="C31" s="415"/>
      <c r="D31" s="416">
        <f>SUM(D22:E30)</f>
        <v>0</v>
      </c>
      <c r="E31" s="416"/>
      <c r="F31" s="416">
        <f>SUM(F22:G30)</f>
        <v>0</v>
      </c>
      <c r="G31" s="416"/>
      <c r="H31" s="416">
        <f>+D31-F31</f>
        <v>0</v>
      </c>
      <c r="I31" s="416"/>
    </row>
    <row r="32" spans="1:9" x14ac:dyDescent="0.2">
      <c r="A32" s="43"/>
      <c r="B32" s="415"/>
      <c r="C32" s="415"/>
      <c r="D32" s="416"/>
      <c r="E32" s="416"/>
      <c r="F32" s="416"/>
      <c r="G32" s="416"/>
      <c r="H32" s="416"/>
      <c r="I32" s="416"/>
    </row>
    <row r="33" spans="1:11" x14ac:dyDescent="0.2">
      <c r="A33" s="43"/>
      <c r="B33" s="417" t="s">
        <v>248</v>
      </c>
      <c r="C33" s="418"/>
      <c r="D33" s="419">
        <f>+D19+D31</f>
        <v>0</v>
      </c>
      <c r="E33" s="420"/>
      <c r="F33" s="419">
        <f>+F19+F31</f>
        <v>0</v>
      </c>
      <c r="G33" s="420"/>
      <c r="H33" s="419">
        <f>+H19+H31</f>
        <v>0</v>
      </c>
      <c r="I33" s="420"/>
    </row>
    <row r="34" spans="1:11" x14ac:dyDescent="0.2">
      <c r="A34" s="43"/>
      <c r="B34" s="43"/>
      <c r="C34" s="43"/>
      <c r="D34" s="43"/>
      <c r="E34" s="43"/>
      <c r="F34" s="43"/>
      <c r="G34" s="43"/>
      <c r="H34" s="43"/>
      <c r="I34" s="43"/>
    </row>
    <row r="35" spans="1:11" x14ac:dyDescent="0.2">
      <c r="B35" s="46" t="s">
        <v>203</v>
      </c>
    </row>
    <row r="36" spans="1:11" x14ac:dyDescent="0.2">
      <c r="B36" s="46"/>
    </row>
    <row r="37" spans="1:11" x14ac:dyDescent="0.2">
      <c r="B37" s="46"/>
    </row>
    <row r="38" spans="1:11" x14ac:dyDescent="0.2">
      <c r="B38" s="43"/>
    </row>
    <row r="39" spans="1:11" x14ac:dyDescent="0.2">
      <c r="B39" s="43"/>
    </row>
    <row r="40" spans="1:11" x14ac:dyDescent="0.2">
      <c r="B40" s="413" t="s">
        <v>387</v>
      </c>
      <c r="C40" s="413"/>
      <c r="D40" s="413"/>
      <c r="F40" s="413" t="s">
        <v>388</v>
      </c>
      <c r="G40" s="413"/>
      <c r="H40" s="413"/>
      <c r="I40" s="413"/>
    </row>
    <row r="41" spans="1:11" x14ac:dyDescent="0.2">
      <c r="B41" s="375" t="s">
        <v>386</v>
      </c>
      <c r="C41" s="375"/>
      <c r="F41" s="414" t="s">
        <v>405</v>
      </c>
      <c r="G41" s="414"/>
      <c r="H41" s="414"/>
      <c r="I41" s="414"/>
      <c r="J41" s="51"/>
      <c r="K41" s="51"/>
    </row>
    <row r="42" spans="1:11" ht="15" customHeight="1" x14ac:dyDescent="0.2">
      <c r="B42" s="375" t="s">
        <v>389</v>
      </c>
      <c r="C42" s="375"/>
      <c r="D42" s="50"/>
      <c r="E42" s="375" t="s">
        <v>475</v>
      </c>
      <c r="F42" s="375"/>
      <c r="G42" s="375"/>
      <c r="H42" s="375"/>
      <c r="I42" s="375"/>
      <c r="J42" s="375"/>
      <c r="K42" s="52"/>
    </row>
  </sheetData>
  <mergeCells count="112">
    <mergeCell ref="B2:I2"/>
    <mergeCell ref="B3:I3"/>
    <mergeCell ref="B4:I4"/>
    <mergeCell ref="B7:C7"/>
    <mergeCell ref="D7:E7"/>
    <mergeCell ref="F7:G7"/>
    <mergeCell ref="H7:I7"/>
    <mergeCell ref="B11:C11"/>
    <mergeCell ref="D11:E11"/>
    <mergeCell ref="F11:G11"/>
    <mergeCell ref="H11:I11"/>
    <mergeCell ref="B12:C12"/>
    <mergeCell ref="D12:E12"/>
    <mergeCell ref="F12:G12"/>
    <mergeCell ref="H12:I12"/>
    <mergeCell ref="B8:C8"/>
    <mergeCell ref="D8:E8"/>
    <mergeCell ref="F8:G8"/>
    <mergeCell ref="H8:I8"/>
    <mergeCell ref="B9:I9"/>
    <mergeCell ref="B10:C10"/>
    <mergeCell ref="D10:E10"/>
    <mergeCell ref="F10:G10"/>
    <mergeCell ref="H10:I10"/>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E42:J42"/>
    <mergeCell ref="B1:I1"/>
    <mergeCell ref="F40:I40"/>
    <mergeCell ref="B41:C41"/>
    <mergeCell ref="F41:I41"/>
    <mergeCell ref="B42:C42"/>
    <mergeCell ref="B32:C32"/>
    <mergeCell ref="D32:E32"/>
    <mergeCell ref="F32:G32"/>
    <mergeCell ref="H32:I32"/>
    <mergeCell ref="B33:C33"/>
    <mergeCell ref="D33:E33"/>
    <mergeCell ref="F33:G33"/>
    <mergeCell ref="H33:I33"/>
    <mergeCell ref="B40:D40"/>
    <mergeCell ref="B30:C30"/>
    <mergeCell ref="D30:E30"/>
    <mergeCell ref="F30:G30"/>
    <mergeCell ref="H30:I30"/>
    <mergeCell ref="B31:C31"/>
    <mergeCell ref="D31:E31"/>
    <mergeCell ref="F31:G31"/>
    <mergeCell ref="H31:I31"/>
    <mergeCell ref="B28:C28"/>
  </mergeCells>
  <printOptions horizontalCentered="1"/>
  <pageMargins left="0.70866141732283472" right="0.70866141732283472" top="0.74803149606299213" bottom="0.74803149606299213" header="0.31496062992125984" footer="0.31496062992125984"/>
  <pageSetup scale="76" orientation="landscape" r:id="rId1"/>
  <headerFooter>
    <oddFooter>&amp;R7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42"/>
  <sheetViews>
    <sheetView workbookViewId="0">
      <selection activeCell="B5" sqref="B5"/>
    </sheetView>
  </sheetViews>
  <sheetFormatPr baseColWidth="10" defaultColWidth="11.42578125" defaultRowHeight="12.75" x14ac:dyDescent="0.2"/>
  <cols>
    <col min="1" max="1" width="26.42578125" style="44" customWidth="1"/>
    <col min="2" max="2" width="18.5703125" style="44" customWidth="1"/>
    <col min="3" max="3" width="36.85546875" style="44" customWidth="1"/>
    <col min="4" max="7" width="11.42578125" style="44"/>
    <col min="8" max="8" width="13.42578125" style="44" customWidth="1"/>
    <col min="9" max="9" width="10" style="44" customWidth="1"/>
    <col min="10" max="16384" width="11.42578125" style="44"/>
  </cols>
  <sheetData>
    <row r="1" spans="1:9" x14ac:dyDescent="0.2">
      <c r="B1" s="426" t="s">
        <v>193</v>
      </c>
      <c r="C1" s="426"/>
      <c r="D1" s="426"/>
      <c r="E1" s="426"/>
      <c r="F1" s="426"/>
      <c r="G1" s="426"/>
      <c r="H1" s="426"/>
      <c r="I1" s="426"/>
    </row>
    <row r="2" spans="1:9" x14ac:dyDescent="0.2">
      <c r="A2" s="43"/>
      <c r="B2" s="429" t="s">
        <v>231</v>
      </c>
      <c r="C2" s="429"/>
      <c r="D2" s="429"/>
      <c r="E2" s="429"/>
      <c r="F2" s="429"/>
      <c r="G2" s="429"/>
      <c r="H2" s="429"/>
      <c r="I2" s="429"/>
    </row>
    <row r="3" spans="1:9" x14ac:dyDescent="0.2">
      <c r="A3" s="43"/>
      <c r="B3" s="429" t="s">
        <v>236</v>
      </c>
      <c r="C3" s="429"/>
      <c r="D3" s="429"/>
      <c r="E3" s="429"/>
      <c r="F3" s="429"/>
      <c r="G3" s="429"/>
      <c r="H3" s="429"/>
      <c r="I3" s="429"/>
    </row>
    <row r="4" spans="1:9" x14ac:dyDescent="0.2">
      <c r="A4" s="43"/>
      <c r="B4" s="429" t="s">
        <v>498</v>
      </c>
      <c r="C4" s="429"/>
      <c r="D4" s="429"/>
      <c r="E4" s="429"/>
      <c r="F4" s="429"/>
      <c r="G4" s="429"/>
      <c r="H4" s="429"/>
      <c r="I4" s="429"/>
    </row>
    <row r="5" spans="1:9" x14ac:dyDescent="0.2">
      <c r="A5" s="43"/>
      <c r="B5" s="43"/>
      <c r="C5" s="43"/>
      <c r="D5" s="43"/>
      <c r="E5" s="43"/>
      <c r="F5" s="43"/>
      <c r="G5" s="43"/>
      <c r="H5" s="43"/>
      <c r="I5" s="43"/>
    </row>
    <row r="6" spans="1:9" x14ac:dyDescent="0.2">
      <c r="A6" s="43"/>
      <c r="B6" s="43"/>
      <c r="C6" s="43"/>
      <c r="D6" s="43"/>
      <c r="E6" s="43"/>
      <c r="F6" s="43"/>
      <c r="G6" s="43"/>
      <c r="H6" s="43"/>
      <c r="I6" s="43"/>
    </row>
    <row r="7" spans="1:9" x14ac:dyDescent="0.2">
      <c r="A7" s="43"/>
      <c r="B7" s="424" t="s">
        <v>237</v>
      </c>
      <c r="C7" s="424"/>
      <c r="D7" s="424" t="s">
        <v>238</v>
      </c>
      <c r="E7" s="424"/>
      <c r="F7" s="424" t="s">
        <v>239</v>
      </c>
      <c r="G7" s="424"/>
      <c r="H7" s="424" t="s">
        <v>240</v>
      </c>
      <c r="I7" s="424"/>
    </row>
    <row r="8" spans="1:9" x14ac:dyDescent="0.2">
      <c r="A8" s="43"/>
      <c r="B8" s="424"/>
      <c r="C8" s="424"/>
      <c r="D8" s="424" t="s">
        <v>241</v>
      </c>
      <c r="E8" s="424"/>
      <c r="F8" s="424" t="s">
        <v>242</v>
      </c>
      <c r="G8" s="424"/>
      <c r="H8" s="424" t="s">
        <v>243</v>
      </c>
      <c r="I8" s="424"/>
    </row>
    <row r="9" spans="1:9" x14ac:dyDescent="0.2">
      <c r="A9" s="43"/>
      <c r="B9" s="421" t="s">
        <v>244</v>
      </c>
      <c r="C9" s="422"/>
      <c r="D9" s="422"/>
      <c r="E9" s="422"/>
      <c r="F9" s="422"/>
      <c r="G9" s="422"/>
      <c r="H9" s="422"/>
      <c r="I9" s="423"/>
    </row>
    <row r="10" spans="1:9" x14ac:dyDescent="0.2">
      <c r="A10" s="43"/>
      <c r="B10" s="415"/>
      <c r="C10" s="415"/>
      <c r="D10" s="415"/>
      <c r="E10" s="415"/>
      <c r="F10" s="415"/>
      <c r="G10" s="415"/>
      <c r="H10" s="419">
        <f>+D10-F10</f>
        <v>0</v>
      </c>
      <c r="I10" s="420"/>
    </row>
    <row r="11" spans="1:9" x14ac:dyDescent="0.2">
      <c r="A11" s="43"/>
      <c r="B11" s="415"/>
      <c r="C11" s="415"/>
      <c r="D11" s="416"/>
      <c r="E11" s="416"/>
      <c r="F11" s="416"/>
      <c r="G11" s="416"/>
      <c r="H11" s="419">
        <f t="shared" ref="H11:H19" si="0">+D11-F11</f>
        <v>0</v>
      </c>
      <c r="I11" s="420"/>
    </row>
    <row r="12" spans="1:9" x14ac:dyDescent="0.2">
      <c r="A12" s="43"/>
      <c r="B12" s="415"/>
      <c r="C12" s="415"/>
      <c r="D12" s="416"/>
      <c r="E12" s="416"/>
      <c r="F12" s="416"/>
      <c r="G12" s="416"/>
      <c r="H12" s="419">
        <f t="shared" si="0"/>
        <v>0</v>
      </c>
      <c r="I12" s="420"/>
    </row>
    <row r="13" spans="1:9" x14ac:dyDescent="0.2">
      <c r="A13" s="43"/>
      <c r="B13" s="415"/>
      <c r="C13" s="415"/>
      <c r="D13" s="416"/>
      <c r="E13" s="416"/>
      <c r="F13" s="416"/>
      <c r="G13" s="416"/>
      <c r="H13" s="419">
        <f t="shared" si="0"/>
        <v>0</v>
      </c>
      <c r="I13" s="420"/>
    </row>
    <row r="14" spans="1:9" x14ac:dyDescent="0.2">
      <c r="A14" s="43"/>
      <c r="B14" s="415"/>
      <c r="C14" s="415"/>
      <c r="D14" s="416"/>
      <c r="E14" s="416"/>
      <c r="F14" s="416"/>
      <c r="G14" s="416"/>
      <c r="H14" s="419">
        <f t="shared" si="0"/>
        <v>0</v>
      </c>
      <c r="I14" s="420"/>
    </row>
    <row r="15" spans="1:9" x14ac:dyDescent="0.2">
      <c r="A15" s="43"/>
      <c r="B15" s="415"/>
      <c r="C15" s="415"/>
      <c r="D15" s="416"/>
      <c r="E15" s="416"/>
      <c r="F15" s="416"/>
      <c r="G15" s="416"/>
      <c r="H15" s="419">
        <f t="shared" si="0"/>
        <v>0</v>
      </c>
      <c r="I15" s="420"/>
    </row>
    <row r="16" spans="1:9" x14ac:dyDescent="0.2">
      <c r="A16" s="43"/>
      <c r="B16" s="415"/>
      <c r="C16" s="415"/>
      <c r="D16" s="416"/>
      <c r="E16" s="416"/>
      <c r="F16" s="416"/>
      <c r="G16" s="416"/>
      <c r="H16" s="419">
        <f t="shared" si="0"/>
        <v>0</v>
      </c>
      <c r="I16" s="420"/>
    </row>
    <row r="17" spans="1:9" x14ac:dyDescent="0.2">
      <c r="A17" s="43"/>
      <c r="B17" s="415"/>
      <c r="C17" s="415"/>
      <c r="D17" s="416"/>
      <c r="E17" s="416"/>
      <c r="F17" s="416"/>
      <c r="G17" s="416"/>
      <c r="H17" s="419">
        <f t="shared" si="0"/>
        <v>0</v>
      </c>
      <c r="I17" s="420"/>
    </row>
    <row r="18" spans="1:9" x14ac:dyDescent="0.2">
      <c r="A18" s="43"/>
      <c r="B18" s="415"/>
      <c r="C18" s="415"/>
      <c r="D18" s="416"/>
      <c r="E18" s="416"/>
      <c r="F18" s="416"/>
      <c r="G18" s="416"/>
      <c r="H18" s="419">
        <f t="shared" si="0"/>
        <v>0</v>
      </c>
      <c r="I18" s="420"/>
    </row>
    <row r="19" spans="1:9" x14ac:dyDescent="0.2">
      <c r="A19" s="43"/>
      <c r="B19" s="415" t="s">
        <v>245</v>
      </c>
      <c r="C19" s="415"/>
      <c r="D19" s="416">
        <f>SUM(D10:E18)</f>
        <v>0</v>
      </c>
      <c r="E19" s="416"/>
      <c r="F19" s="416">
        <f>SUM(F10:G18)</f>
        <v>0</v>
      </c>
      <c r="G19" s="416"/>
      <c r="H19" s="419">
        <f t="shared" si="0"/>
        <v>0</v>
      </c>
      <c r="I19" s="420"/>
    </row>
    <row r="20" spans="1:9" x14ac:dyDescent="0.2">
      <c r="A20" s="43"/>
      <c r="B20" s="415"/>
      <c r="C20" s="415"/>
      <c r="D20" s="415"/>
      <c r="E20" s="415"/>
      <c r="F20" s="415"/>
      <c r="G20" s="415"/>
      <c r="H20" s="415"/>
      <c r="I20" s="415"/>
    </row>
    <row r="21" spans="1:9" x14ac:dyDescent="0.2">
      <c r="A21" s="43"/>
      <c r="B21" s="421" t="s">
        <v>246</v>
      </c>
      <c r="C21" s="422"/>
      <c r="D21" s="422"/>
      <c r="E21" s="422"/>
      <c r="F21" s="422"/>
      <c r="G21" s="422"/>
      <c r="H21" s="422"/>
      <c r="I21" s="423"/>
    </row>
    <row r="22" spans="1:9" x14ac:dyDescent="0.2">
      <c r="A22" s="43"/>
      <c r="B22" s="415"/>
      <c r="C22" s="415"/>
      <c r="D22" s="415"/>
      <c r="E22" s="415"/>
      <c r="F22" s="415"/>
      <c r="G22" s="415"/>
      <c r="H22" s="415"/>
      <c r="I22" s="415"/>
    </row>
    <row r="23" spans="1:9" x14ac:dyDescent="0.2">
      <c r="A23" s="43"/>
      <c r="B23" s="415"/>
      <c r="C23" s="415"/>
      <c r="D23" s="416"/>
      <c r="E23" s="416"/>
      <c r="F23" s="416"/>
      <c r="G23" s="416"/>
      <c r="H23" s="419">
        <f>+D23-F23</f>
        <v>0</v>
      </c>
      <c r="I23" s="420"/>
    </row>
    <row r="24" spans="1:9" x14ac:dyDescent="0.2">
      <c r="A24" s="43"/>
      <c r="B24" s="415"/>
      <c r="C24" s="415"/>
      <c r="D24" s="416"/>
      <c r="E24" s="416"/>
      <c r="F24" s="416"/>
      <c r="G24" s="416"/>
      <c r="H24" s="419">
        <f>+D24-F24</f>
        <v>0</v>
      </c>
      <c r="I24" s="420"/>
    </row>
    <row r="25" spans="1:9" x14ac:dyDescent="0.2">
      <c r="A25" s="43"/>
      <c r="B25" s="415"/>
      <c r="C25" s="415"/>
      <c r="D25" s="416"/>
      <c r="E25" s="416"/>
      <c r="F25" s="416"/>
      <c r="G25" s="416"/>
      <c r="H25" s="419">
        <f t="shared" ref="H25:H30" si="1">+D25-F25</f>
        <v>0</v>
      </c>
      <c r="I25" s="420"/>
    </row>
    <row r="26" spans="1:9" x14ac:dyDescent="0.2">
      <c r="A26" s="43"/>
      <c r="B26" s="415"/>
      <c r="C26" s="415"/>
      <c r="D26" s="416"/>
      <c r="E26" s="416"/>
      <c r="F26" s="416"/>
      <c r="G26" s="416"/>
      <c r="H26" s="419">
        <f t="shared" si="1"/>
        <v>0</v>
      </c>
      <c r="I26" s="420"/>
    </row>
    <row r="27" spans="1:9" x14ac:dyDescent="0.2">
      <c r="A27" s="43"/>
      <c r="B27" s="415"/>
      <c r="C27" s="415"/>
      <c r="D27" s="416"/>
      <c r="E27" s="416"/>
      <c r="F27" s="416"/>
      <c r="G27" s="416"/>
      <c r="H27" s="419">
        <f t="shared" si="1"/>
        <v>0</v>
      </c>
      <c r="I27" s="420"/>
    </row>
    <row r="28" spans="1:9" x14ac:dyDescent="0.2">
      <c r="A28" s="43"/>
      <c r="B28" s="415"/>
      <c r="C28" s="415"/>
      <c r="D28" s="416"/>
      <c r="E28" s="416"/>
      <c r="F28" s="416"/>
      <c r="G28" s="416"/>
      <c r="H28" s="419">
        <f t="shared" si="1"/>
        <v>0</v>
      </c>
      <c r="I28" s="420"/>
    </row>
    <row r="29" spans="1:9" x14ac:dyDescent="0.2">
      <c r="A29" s="43"/>
      <c r="B29" s="415"/>
      <c r="C29" s="415"/>
      <c r="D29" s="416"/>
      <c r="E29" s="416"/>
      <c r="F29" s="416"/>
      <c r="G29" s="416"/>
      <c r="H29" s="419">
        <f t="shared" si="1"/>
        <v>0</v>
      </c>
      <c r="I29" s="420"/>
    </row>
    <row r="30" spans="1:9" x14ac:dyDescent="0.2">
      <c r="A30" s="43"/>
      <c r="B30" s="415"/>
      <c r="C30" s="415"/>
      <c r="D30" s="416"/>
      <c r="E30" s="416"/>
      <c r="F30" s="416"/>
      <c r="G30" s="416"/>
      <c r="H30" s="419">
        <f t="shared" si="1"/>
        <v>0</v>
      </c>
      <c r="I30" s="420"/>
    </row>
    <row r="31" spans="1:9" x14ac:dyDescent="0.2">
      <c r="A31" s="43"/>
      <c r="B31" s="415" t="s">
        <v>247</v>
      </c>
      <c r="C31" s="415"/>
      <c r="D31" s="416">
        <f>SUM(D22:E30)</f>
        <v>0</v>
      </c>
      <c r="E31" s="416"/>
      <c r="F31" s="416">
        <f>SUM(F22:G30)</f>
        <v>0</v>
      </c>
      <c r="G31" s="416"/>
      <c r="H31" s="416">
        <f>+D31-F31</f>
        <v>0</v>
      </c>
      <c r="I31" s="416"/>
    </row>
    <row r="32" spans="1:9" x14ac:dyDescent="0.2">
      <c r="A32" s="43"/>
      <c r="B32" s="415"/>
      <c r="C32" s="415"/>
      <c r="D32" s="416"/>
      <c r="E32" s="416"/>
      <c r="F32" s="416"/>
      <c r="G32" s="416"/>
      <c r="H32" s="416"/>
      <c r="I32" s="416"/>
    </row>
    <row r="33" spans="1:11" x14ac:dyDescent="0.2">
      <c r="A33" s="43"/>
      <c r="B33" s="417" t="s">
        <v>248</v>
      </c>
      <c r="C33" s="418"/>
      <c r="D33" s="419">
        <f>+D19+D31</f>
        <v>0</v>
      </c>
      <c r="E33" s="420"/>
      <c r="F33" s="419">
        <f>+F19+F31</f>
        <v>0</v>
      </c>
      <c r="G33" s="420"/>
      <c r="H33" s="419">
        <f>+H19+H31</f>
        <v>0</v>
      </c>
      <c r="I33" s="420"/>
    </row>
    <row r="34" spans="1:11" x14ac:dyDescent="0.2">
      <c r="A34" s="43"/>
      <c r="B34" s="43"/>
      <c r="C34" s="43"/>
      <c r="D34" s="43"/>
      <c r="E34" s="43"/>
      <c r="F34" s="43"/>
      <c r="G34" s="43"/>
      <c r="H34" s="43"/>
      <c r="I34" s="43"/>
    </row>
    <row r="35" spans="1:11" x14ac:dyDescent="0.2">
      <c r="B35" s="46" t="s">
        <v>203</v>
      </c>
    </row>
    <row r="36" spans="1:11" x14ac:dyDescent="0.2">
      <c r="B36" s="46"/>
    </row>
    <row r="37" spans="1:11" x14ac:dyDescent="0.2">
      <c r="B37" s="46"/>
    </row>
    <row r="38" spans="1:11" x14ac:dyDescent="0.2">
      <c r="B38" s="43"/>
    </row>
    <row r="39" spans="1:11" x14ac:dyDescent="0.2">
      <c r="B39" s="43"/>
    </row>
    <row r="40" spans="1:11" x14ac:dyDescent="0.2">
      <c r="B40" s="49"/>
      <c r="C40" s="49"/>
      <c r="D40" s="49"/>
      <c r="F40" s="427"/>
      <c r="G40" s="427"/>
      <c r="H40" s="427"/>
      <c r="I40" s="427"/>
    </row>
    <row r="41" spans="1:11" x14ac:dyDescent="0.2">
      <c r="B41" s="375" t="s">
        <v>386</v>
      </c>
      <c r="C41" s="375"/>
      <c r="F41" s="428" t="s">
        <v>405</v>
      </c>
      <c r="G41" s="428"/>
      <c r="H41" s="428"/>
      <c r="I41" s="428"/>
      <c r="J41" s="51"/>
      <c r="K41" s="51"/>
    </row>
    <row r="42" spans="1:11" ht="15" customHeight="1" x14ac:dyDescent="0.2">
      <c r="B42" s="375" t="s">
        <v>389</v>
      </c>
      <c r="C42" s="375"/>
      <c r="D42" s="50"/>
      <c r="E42" s="375" t="s">
        <v>475</v>
      </c>
      <c r="F42" s="375"/>
      <c r="G42" s="375"/>
      <c r="H42" s="375"/>
      <c r="I42" s="375"/>
      <c r="J42" s="375"/>
      <c r="K42" s="52"/>
    </row>
  </sheetData>
  <mergeCells count="111">
    <mergeCell ref="B2:I2"/>
    <mergeCell ref="B3:I3"/>
    <mergeCell ref="B4:I4"/>
    <mergeCell ref="B7:C7"/>
    <mergeCell ref="D7:E7"/>
    <mergeCell ref="F7:G7"/>
    <mergeCell ref="H7:I7"/>
    <mergeCell ref="B11:C11"/>
    <mergeCell ref="D11:E11"/>
    <mergeCell ref="F11:G11"/>
    <mergeCell ref="H11:I11"/>
    <mergeCell ref="B12:C12"/>
    <mergeCell ref="D12:E12"/>
    <mergeCell ref="F12:G12"/>
    <mergeCell ref="H12:I12"/>
    <mergeCell ref="B8:C8"/>
    <mergeCell ref="D8:E8"/>
    <mergeCell ref="F8:G8"/>
    <mergeCell ref="H8:I8"/>
    <mergeCell ref="B9:I9"/>
    <mergeCell ref="B10:C10"/>
    <mergeCell ref="D10:E10"/>
    <mergeCell ref="F10:G10"/>
    <mergeCell ref="H10:I10"/>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E42:J42"/>
    <mergeCell ref="B1:I1"/>
    <mergeCell ref="F40:I40"/>
    <mergeCell ref="B41:C41"/>
    <mergeCell ref="F41:I41"/>
    <mergeCell ref="B42:C42"/>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s>
  <printOptions horizontalCentered="1"/>
  <pageMargins left="0.70866141732283472" right="0.70866141732283472" top="0.74803149606299213" bottom="0.74803149606299213" header="0.31496062992125984" footer="0.31496062992125984"/>
  <pageSetup scale="75" orientation="landscape" r:id="rId1"/>
  <headerFooter>
    <oddFooter xml:space="preserve">&amp;R8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37"/>
  <sheetViews>
    <sheetView workbookViewId="0">
      <selection activeCell="I15" sqref="I15"/>
    </sheetView>
  </sheetViews>
  <sheetFormatPr baseColWidth="10" defaultRowHeight="15" x14ac:dyDescent="0.25"/>
  <cols>
    <col min="1" max="1" width="0.42578125" customWidth="1"/>
    <col min="2" max="2" width="47.85546875" customWidth="1"/>
    <col min="3" max="3" width="19.5703125" customWidth="1"/>
    <col min="4" max="4" width="19.42578125" customWidth="1"/>
    <col min="5" max="5" width="20.140625" customWidth="1"/>
    <col min="6" max="6" width="11.7109375" bestFit="1" customWidth="1"/>
  </cols>
  <sheetData>
    <row r="1" spans="1:6" ht="46.5" customHeight="1" x14ac:dyDescent="0.25">
      <c r="A1" s="431" t="s">
        <v>506</v>
      </c>
      <c r="B1" s="432"/>
      <c r="C1" s="432"/>
      <c r="D1" s="432"/>
      <c r="E1" s="433"/>
    </row>
    <row r="2" spans="1:6" x14ac:dyDescent="0.25">
      <c r="A2" s="150"/>
      <c r="B2" s="150"/>
      <c r="C2" s="150"/>
      <c r="D2" s="150"/>
      <c r="E2" s="150"/>
    </row>
    <row r="3" spans="1:6" x14ac:dyDescent="0.25">
      <c r="A3" s="434" t="s">
        <v>204</v>
      </c>
      <c r="B3" s="435"/>
      <c r="C3" s="151" t="s">
        <v>232</v>
      </c>
      <c r="D3" s="151" t="s">
        <v>199</v>
      </c>
      <c r="E3" s="151" t="s">
        <v>409</v>
      </c>
    </row>
    <row r="4" spans="1:6" ht="15.75" thickBot="1" x14ac:dyDescent="0.3">
      <c r="A4" s="149"/>
      <c r="B4" s="155"/>
      <c r="C4" s="156"/>
      <c r="D4" s="156"/>
      <c r="E4" s="156"/>
    </row>
    <row r="5" spans="1:6" ht="15.75" thickBot="1" x14ac:dyDescent="0.3">
      <c r="A5" s="160" t="s">
        <v>233</v>
      </c>
      <c r="B5" s="158"/>
      <c r="C5" s="159">
        <f>C7</f>
        <v>109455862.51000001</v>
      </c>
      <c r="D5" s="172">
        <f t="shared" ref="D5:E5" si="0">D7</f>
        <v>34078362.439999998</v>
      </c>
      <c r="E5" s="172">
        <f t="shared" si="0"/>
        <v>16476757.560000001</v>
      </c>
    </row>
    <row r="6" spans="1:6" ht="12.75" customHeight="1" x14ac:dyDescent="0.25">
      <c r="A6" s="161"/>
      <c r="B6" s="164" t="s">
        <v>410</v>
      </c>
      <c r="C6" s="157"/>
      <c r="D6" s="157"/>
      <c r="E6" s="157"/>
    </row>
    <row r="7" spans="1:6" ht="12.75" customHeight="1" x14ac:dyDescent="0.25">
      <c r="A7" s="162"/>
      <c r="B7" s="154" t="s">
        <v>411</v>
      </c>
      <c r="C7" s="286">
        <v>109455862.51000001</v>
      </c>
      <c r="D7" s="347">
        <v>34078362.439999998</v>
      </c>
      <c r="E7" s="347">
        <v>16476757.560000001</v>
      </c>
    </row>
    <row r="8" spans="1:6" ht="15.75" thickBot="1" x14ac:dyDescent="0.3">
      <c r="A8" s="165"/>
      <c r="B8" s="166"/>
      <c r="C8" s="167"/>
      <c r="D8" s="167"/>
      <c r="E8" s="167"/>
    </row>
    <row r="9" spans="1:6" ht="15.75" thickBot="1" x14ac:dyDescent="0.3">
      <c r="A9" s="160" t="s">
        <v>234</v>
      </c>
      <c r="B9" s="168"/>
      <c r="C9" s="159">
        <f>C11</f>
        <v>109455862.51000001</v>
      </c>
      <c r="D9" s="174">
        <f t="shared" ref="D9:E9" si="1">D11</f>
        <v>23006736.41</v>
      </c>
      <c r="E9" s="174">
        <f t="shared" si="1"/>
        <v>22953608.41</v>
      </c>
    </row>
    <row r="10" spans="1:6" ht="12.75" customHeight="1" x14ac:dyDescent="0.25">
      <c r="A10" s="161"/>
      <c r="B10" s="164" t="s">
        <v>412</v>
      </c>
      <c r="C10" s="157"/>
      <c r="D10" s="157"/>
      <c r="E10" s="157"/>
    </row>
    <row r="11" spans="1:6" ht="12.75" customHeight="1" x14ac:dyDescent="0.25">
      <c r="A11" s="162"/>
      <c r="B11" s="154" t="s">
        <v>413</v>
      </c>
      <c r="C11" s="292">
        <v>109455862.51000001</v>
      </c>
      <c r="D11" s="346">
        <v>23006736.41</v>
      </c>
      <c r="E11" s="346">
        <v>22953608.41</v>
      </c>
    </row>
    <row r="12" spans="1:6" ht="15.75" thickBot="1" x14ac:dyDescent="0.3">
      <c r="A12" s="165"/>
      <c r="B12" s="166"/>
      <c r="C12" s="167"/>
      <c r="D12" s="167"/>
      <c r="E12" s="167"/>
    </row>
    <row r="13" spans="1:6" ht="15.75" thickBot="1" x14ac:dyDescent="0.3">
      <c r="A13" s="160" t="s">
        <v>414</v>
      </c>
      <c r="B13" s="168"/>
      <c r="C13" s="159">
        <f>C5-C9</f>
        <v>0</v>
      </c>
      <c r="D13" s="174">
        <f t="shared" ref="D13:E13" si="2">D5-D9</f>
        <v>11071626.029999997</v>
      </c>
      <c r="E13" s="174">
        <f t="shared" si="2"/>
        <v>-6476850.8499999996</v>
      </c>
    </row>
    <row r="14" spans="1:6" x14ac:dyDescent="0.25">
      <c r="A14" s="169"/>
      <c r="B14" s="147"/>
      <c r="C14" s="148"/>
      <c r="D14" s="148"/>
      <c r="E14" s="148"/>
    </row>
    <row r="15" spans="1:6" x14ac:dyDescent="0.25">
      <c r="A15" s="434" t="s">
        <v>204</v>
      </c>
      <c r="B15" s="435"/>
      <c r="C15" s="151" t="s">
        <v>232</v>
      </c>
      <c r="D15" s="151" t="s">
        <v>199</v>
      </c>
      <c r="E15" s="151" t="s">
        <v>409</v>
      </c>
    </row>
    <row r="16" spans="1:6" ht="12.75" customHeight="1" x14ac:dyDescent="0.25">
      <c r="A16" s="162"/>
      <c r="B16" s="154"/>
      <c r="C16" s="152"/>
      <c r="D16" s="152"/>
      <c r="E16" s="152"/>
      <c r="F16" s="45"/>
    </row>
    <row r="17" spans="1:5" ht="12.75" customHeight="1" x14ac:dyDescent="0.25">
      <c r="A17" s="163" t="s">
        <v>415</v>
      </c>
      <c r="B17" s="154"/>
      <c r="C17" s="152">
        <f>C13</f>
        <v>0</v>
      </c>
      <c r="D17" s="152">
        <f>D13</f>
        <v>11071626.029999997</v>
      </c>
      <c r="E17" s="173">
        <f>E13</f>
        <v>-6476850.8499999996</v>
      </c>
    </row>
    <row r="18" spans="1:5" ht="12.75" customHeight="1" x14ac:dyDescent="0.25">
      <c r="A18" s="162"/>
      <c r="B18" s="154"/>
      <c r="C18" s="152"/>
      <c r="D18" s="152"/>
      <c r="E18" s="152"/>
    </row>
    <row r="19" spans="1:5" ht="12.75" customHeight="1" x14ac:dyDescent="0.25">
      <c r="A19" s="163" t="s">
        <v>416</v>
      </c>
      <c r="B19" s="154"/>
      <c r="C19" s="153">
        <v>0</v>
      </c>
      <c r="D19" s="153">
        <v>0</v>
      </c>
      <c r="E19" s="153">
        <v>0</v>
      </c>
    </row>
    <row r="20" spans="1:5" ht="12.75" customHeight="1" thickBot="1" x14ac:dyDescent="0.3">
      <c r="A20" s="165"/>
      <c r="B20" s="170"/>
      <c r="C20" s="167"/>
      <c r="D20" s="167"/>
      <c r="E20" s="167"/>
    </row>
    <row r="21" spans="1:5" ht="12.75" customHeight="1" thickBot="1" x14ac:dyDescent="0.3">
      <c r="A21" s="160" t="s">
        <v>417</v>
      </c>
      <c r="B21" s="168"/>
      <c r="C21" s="159">
        <f>C17+C19</f>
        <v>0</v>
      </c>
      <c r="D21" s="174">
        <f t="shared" ref="D21:E21" si="3">D17+D19</f>
        <v>11071626.029999997</v>
      </c>
      <c r="E21" s="174">
        <f t="shared" si="3"/>
        <v>-6476850.8499999996</v>
      </c>
    </row>
    <row r="22" spans="1:5" x14ac:dyDescent="0.25">
      <c r="A22" s="169"/>
      <c r="B22" s="147"/>
      <c r="C22" s="148"/>
      <c r="D22" s="148"/>
      <c r="E22" s="148"/>
    </row>
    <row r="23" spans="1:5" x14ac:dyDescent="0.25">
      <c r="A23" s="434" t="s">
        <v>204</v>
      </c>
      <c r="B23" s="435"/>
      <c r="C23" s="151" t="s">
        <v>232</v>
      </c>
      <c r="D23" s="151" t="s">
        <v>199</v>
      </c>
      <c r="E23" s="151" t="s">
        <v>409</v>
      </c>
    </row>
    <row r="24" spans="1:5" ht="12.75" customHeight="1" x14ac:dyDescent="0.25">
      <c r="A24" s="162"/>
      <c r="B24" s="154"/>
      <c r="C24" s="152">
        <f>C13</f>
        <v>0</v>
      </c>
      <c r="D24" s="152">
        <f>D13</f>
        <v>11071626.029999997</v>
      </c>
      <c r="E24" s="152">
        <f>E13</f>
        <v>-6476850.8499999996</v>
      </c>
    </row>
    <row r="25" spans="1:5" ht="12.75" customHeight="1" x14ac:dyDescent="0.25">
      <c r="A25" s="163" t="s">
        <v>418</v>
      </c>
      <c r="B25" s="154"/>
      <c r="C25" s="153"/>
      <c r="D25" s="153"/>
      <c r="E25" s="153"/>
    </row>
    <row r="26" spans="1:5" ht="12.75" customHeight="1" x14ac:dyDescent="0.25">
      <c r="A26" s="162"/>
      <c r="B26" s="154"/>
      <c r="C26" s="153"/>
      <c r="D26" s="153"/>
      <c r="E26" s="153"/>
    </row>
    <row r="27" spans="1:5" ht="12.75" customHeight="1" x14ac:dyDescent="0.25">
      <c r="A27" s="163" t="s">
        <v>419</v>
      </c>
      <c r="B27" s="154"/>
      <c r="C27" s="153">
        <v>0</v>
      </c>
      <c r="D27" s="153">
        <v>0</v>
      </c>
      <c r="E27" s="153">
        <v>0</v>
      </c>
    </row>
    <row r="28" spans="1:5" ht="12.75" customHeight="1" thickBot="1" x14ac:dyDescent="0.3">
      <c r="A28" s="165"/>
      <c r="B28" s="170"/>
      <c r="C28" s="167"/>
      <c r="D28" s="167"/>
      <c r="E28" s="167"/>
    </row>
    <row r="29" spans="1:5" ht="15.75" thickBot="1" x14ac:dyDescent="0.3">
      <c r="A29" s="160" t="s">
        <v>235</v>
      </c>
      <c r="B29" s="168"/>
      <c r="C29" s="159">
        <f>C24+C27</f>
        <v>0</v>
      </c>
      <c r="D29" s="208">
        <f t="shared" ref="D29:E29" si="4">D24+D27</f>
        <v>11071626.029999997</v>
      </c>
      <c r="E29" s="208">
        <f t="shared" si="4"/>
        <v>-6476850.8499999996</v>
      </c>
    </row>
    <row r="30" spans="1:5" x14ac:dyDescent="0.25">
      <c r="A30" s="46" t="s">
        <v>203</v>
      </c>
      <c r="B30" s="44"/>
      <c r="C30" s="44"/>
      <c r="D30" s="44"/>
      <c r="E30" s="44"/>
    </row>
    <row r="31" spans="1:5" x14ac:dyDescent="0.25">
      <c r="A31" s="46"/>
      <c r="B31" s="44"/>
      <c r="C31" s="44"/>
      <c r="D31" s="44"/>
      <c r="E31" s="44"/>
    </row>
    <row r="32" spans="1:5" x14ac:dyDescent="0.25">
      <c r="A32" s="46"/>
      <c r="B32" s="44"/>
      <c r="C32" s="44"/>
      <c r="D32" s="44"/>
      <c r="E32" s="44"/>
    </row>
    <row r="33" spans="1:8" x14ac:dyDescent="0.25">
      <c r="A33" s="43"/>
      <c r="B33" s="44"/>
      <c r="C33" s="44"/>
      <c r="D33" s="44"/>
      <c r="E33" s="44"/>
    </row>
    <row r="34" spans="1:8" x14ac:dyDescent="0.25">
      <c r="A34" s="43"/>
      <c r="B34" s="44"/>
      <c r="C34" s="44"/>
      <c r="D34" s="44"/>
      <c r="E34" s="44"/>
    </row>
    <row r="35" spans="1:8" x14ac:dyDescent="0.25">
      <c r="A35" s="47"/>
      <c r="B35" s="138" t="s">
        <v>420</v>
      </c>
      <c r="C35" s="436" t="s">
        <v>476</v>
      </c>
      <c r="D35" s="436"/>
      <c r="E35" s="436"/>
    </row>
    <row r="36" spans="1:8" x14ac:dyDescent="0.25">
      <c r="A36" s="375" t="s">
        <v>386</v>
      </c>
      <c r="B36" s="375"/>
      <c r="C36" s="414" t="s">
        <v>405</v>
      </c>
      <c r="D36" s="414"/>
      <c r="E36" s="414"/>
    </row>
    <row r="37" spans="1:8" ht="10.5" customHeight="1" x14ac:dyDescent="0.25">
      <c r="A37" s="430" t="s">
        <v>389</v>
      </c>
      <c r="B37" s="430"/>
      <c r="C37" s="375" t="s">
        <v>475</v>
      </c>
      <c r="D37" s="375"/>
      <c r="E37" s="375"/>
      <c r="F37" s="195"/>
      <c r="G37" s="195"/>
      <c r="H37" s="195"/>
    </row>
  </sheetData>
  <mergeCells count="9">
    <mergeCell ref="A36:B36"/>
    <mergeCell ref="A37:B37"/>
    <mergeCell ref="A1:E1"/>
    <mergeCell ref="A3:B3"/>
    <mergeCell ref="A15:B15"/>
    <mergeCell ref="A23:B23"/>
    <mergeCell ref="C37:E37"/>
    <mergeCell ref="C36:E36"/>
    <mergeCell ref="C35:E35"/>
  </mergeCells>
  <printOptions horizontalCentered="1"/>
  <pageMargins left="0.70866141732283472" right="0.70866141732283472" top="0.74803149606299213" bottom="0.74803149606299213" header="0.31496062992125984" footer="0.31496062992125984"/>
  <pageSetup paperSize="9" scale="91" orientation="landscape" r:id="rId1"/>
  <headerFooter>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Hoja1</vt:lpstr>
      <vt:lpstr>CA </vt:lpstr>
      <vt:lpstr>COG</vt:lpstr>
      <vt:lpstr>CTG</vt:lpstr>
      <vt:lpstr>CFG</vt:lpstr>
      <vt:lpstr>EN</vt:lpstr>
      <vt:lpstr>ID</vt:lpstr>
      <vt:lpstr>IPF</vt:lpstr>
      <vt:lpstr>GCP</vt:lpstr>
      <vt:lpstr>PyPI</vt: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2023-04-25T17:13:17Z</cp:lastPrinted>
  <dcterms:created xsi:type="dcterms:W3CDTF">2018-01-16T16:12:43Z</dcterms:created>
  <dcterms:modified xsi:type="dcterms:W3CDTF">2023-04-25T17:16:20Z</dcterms:modified>
</cp:coreProperties>
</file>