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edu\Downloads\"/>
    </mc:Choice>
  </mc:AlternateContent>
  <xr:revisionPtr revIDLastSave="0" documentId="8_{2C8A06DD-1AD6-4E1A-AC4B-7C8E190EC41E}" xr6:coauthVersionLast="47" xr6:coauthVersionMax="47" xr10:uidLastSave="{00000000-0000-0000-0000-000000000000}"/>
  <bookViews>
    <workbookView xWindow="-120" yWindow="-120" windowWidth="29040" windowHeight="15720" xr2:uid="{56410D59-990F-417C-9AE9-2E719ECB1746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[3]ECABR!#REF!</definedName>
    <definedName name="A_IMPRESIÓN_IM">#REF!</definedName>
    <definedName name="abc">[4]TOTAL!#REF!</definedName>
    <definedName name="Abr">#REF!</definedName>
    <definedName name="_xlnm.Extract">[5]EGRESOS!#REF!</definedName>
    <definedName name="_xlnm.Print_Area" localSheetId="0">ECSF!$A$1:$K$62</definedName>
    <definedName name="B">[5]EGRESOS!#REF!</definedName>
    <definedName name="BASE">#REF!</definedName>
    <definedName name="_xlnm.Database">[6]REPORTO!#REF!</definedName>
    <definedName name="cba">[4]TOTAL!#REF!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[7]T1705HF!$B$20:$B$20</definedName>
    <definedName name="ju">[6]REPORTO!#REF!</definedName>
    <definedName name="Jul">#REF!</definedName>
    <definedName name="Jun">#REF!</definedName>
    <definedName name="mao">[3]ECABR!#REF!</definedName>
    <definedName name="Mar">#REF!</definedName>
    <definedName name="May">#REF!</definedName>
    <definedName name="N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7" i="1"/>
  <c r="J46" i="1"/>
  <c r="I46" i="1"/>
  <c r="J45" i="1"/>
  <c r="J44" i="1"/>
  <c r="I44" i="1"/>
  <c r="J42" i="1"/>
  <c r="I42" i="1"/>
  <c r="I40" i="1"/>
  <c r="J40" i="1" s="1"/>
  <c r="I36" i="1"/>
  <c r="J34" i="1"/>
  <c r="I34" i="1"/>
  <c r="E34" i="1"/>
  <c r="D34" i="1"/>
  <c r="D33" i="1"/>
  <c r="E33" i="1" s="1"/>
  <c r="J32" i="1"/>
  <c r="I32" i="1"/>
  <c r="D32" i="1"/>
  <c r="E32" i="1" s="1"/>
  <c r="J31" i="1"/>
  <c r="I31" i="1"/>
  <c r="D31" i="1"/>
  <c r="I30" i="1"/>
  <c r="J30" i="1" s="1"/>
  <c r="E30" i="1"/>
  <c r="D30" i="1"/>
  <c r="I29" i="1"/>
  <c r="J29" i="1" s="1"/>
  <c r="E29" i="1"/>
  <c r="D29" i="1"/>
  <c r="I28" i="1"/>
  <c r="J28" i="1" s="1"/>
  <c r="D28" i="1"/>
  <c r="I27" i="1"/>
  <c r="I25" i="1" s="1"/>
  <c r="E27" i="1"/>
  <c r="D27" i="1"/>
  <c r="D26" i="1"/>
  <c r="E26" i="1" s="1"/>
  <c r="E24" i="1"/>
  <c r="D24" i="1"/>
  <c r="I23" i="1"/>
  <c r="E22" i="1"/>
  <c r="D21" i="1"/>
  <c r="E21" i="1" s="1"/>
  <c r="E20" i="1"/>
  <c r="D20" i="1"/>
  <c r="I19" i="1"/>
  <c r="J19" i="1" s="1"/>
  <c r="I18" i="1"/>
  <c r="E18" i="1"/>
  <c r="I17" i="1"/>
  <c r="E17" i="1"/>
  <c r="J16" i="1"/>
  <c r="I16" i="1"/>
  <c r="D16" i="1"/>
  <c r="J14" i="1"/>
  <c r="I14" i="1"/>
  <c r="E14" i="1"/>
  <c r="D14" i="1"/>
  <c r="J12" i="1"/>
  <c r="I12" i="1"/>
  <c r="E12" i="1"/>
  <c r="D12" i="1"/>
  <c r="J27" i="1" l="1"/>
  <c r="J25" i="1" s="1"/>
  <c r="J52" i="1"/>
  <c r="J50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<sst xmlns="http://schemas.openxmlformats.org/spreadsheetml/2006/main" count="66" uniqueCount="63">
  <si>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</si>
  <si>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2023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</si>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</sst>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3" fillId="2" borderId="0" xfId="0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3" fillId="3" borderId="0" xfId="0" applyFont="1" applyFill="1"/>
    <xf numFmtId="0" fontId="6" fillId="2" borderId="0" xfId="0" applyFont="1" applyFill="1"/>
    <xf numFmtId="0" fontId="5" fillId="3" borderId="0" xfId="2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0" xfId="2" applyFont="1" applyFill="1"/>
    <xf numFmtId="0" fontId="3" fillId="3" borderId="0" xfId="0" applyFont="1" applyFill="1" applyAlignment="1">
      <alignment wrapText="1"/>
    </xf>
    <xf numFmtId="0" fontId="5" fillId="3" borderId="0" xfId="2" applyFont="1" applyFill="1" applyAlignment="1">
      <alignment horizontal="centerContinuous"/>
    </xf>
    <xf numFmtId="0" fontId="6" fillId="3" borderId="0" xfId="0" applyFont="1" applyFill="1" applyAlignment="1">
      <alignment horizontal="center"/>
    </xf>
    <xf numFmtId="0" fontId="4" fillId="3" borderId="0" xfId="2" applyFill="1" applyAlignment="1">
      <alignment horizontal="center" vertical="center"/>
    </xf>
    <xf numFmtId="0" fontId="4" fillId="3" borderId="0" xfId="2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/>
    <xf numFmtId="0" fontId="5" fillId="3" borderId="0" xfId="2" applyFont="1" applyFill="1" applyAlignment="1">
      <alignment vertical="center"/>
    </xf>
    <xf numFmtId="0" fontId="4" fillId="3" borderId="0" xfId="2" applyFill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Alignment="1">
      <alignment vertical="top"/>
    </xf>
    <xf numFmtId="0" fontId="7" fillId="3" borderId="0" xfId="2" applyFont="1" applyFill="1" applyAlignment="1">
      <alignment horizontal="center"/>
    </xf>
    <xf numFmtId="0" fontId="3" fillId="3" borderId="0" xfId="0" applyFont="1" applyFill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3" fontId="5" fillId="3" borderId="0" xfId="0" applyNumberFormat="1" applyFont="1" applyFill="1" applyAlignment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3" fontId="4" fillId="3" borderId="0" xfId="0" applyNumberFormat="1" applyFont="1" applyFill="1" applyAlignment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Alignment="1">
      <alignment horizontal="left" vertical="top" wrapText="1"/>
    </xf>
    <xf numFmtId="166" fontId="3" fillId="0" borderId="0" xfId="0" applyNumberFormat="1" applyFont="1"/>
    <xf numFmtId="0" fontId="4" fillId="3" borderId="0" xfId="0" applyFont="1" applyFill="1" applyAlignment="1">
      <alignment horizontal="justify" vertical="top" wrapText="1"/>
    </xf>
    <xf numFmtId="0" fontId="8" fillId="3" borderId="0" xfId="0" applyFont="1" applyFill="1" applyAlignment="1">
      <alignment horizontal="left" vertical="top" wrapText="1"/>
    </xf>
    <xf numFmtId="166" fontId="6" fillId="0" borderId="0" xfId="0" applyNumberFormat="1" applyFont="1"/>
    <xf numFmtId="167" fontId="2" fillId="0" borderId="0" xfId="0" applyNumberFormat="1" applyFont="1"/>
    <xf numFmtId="166" fontId="0" fillId="0" borderId="0" xfId="0" applyNumberFormat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top"/>
    </xf>
    <xf numFmtId="0" fontId="4" fillId="3" borderId="0" xfId="0" applyFont="1" applyFill="1"/>
    <xf numFmtId="164" fontId="4" fillId="3" borderId="0" xfId="1" applyFont="1" applyFill="1" applyBorder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wrapText="1"/>
    </xf>
    <xf numFmtId="0" fontId="9" fillId="3" borderId="0" xfId="0" applyFont="1" applyFill="1" applyAlignment="1">
      <alignment horizontal="left" vertical="top"/>
    </xf>
    <xf numFmtId="0" fontId="4" fillId="3" borderId="0" xfId="0" applyFont="1" applyFill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5" fillId="3" borderId="0" xfId="0" applyFont="1" applyFill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</cellXfs>
  <cellStyles count="3">
    <cellStyle name="Millares" xfId="1" builtinId="3"/>
    <cellStyle name="Normal" xfId="0" builtinId="0"/>
    <cellStyle name="Normal 2" xfId="2" xr:uid="{63594B19-6967-46D2-9CF7-C4C286D61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XPEDIENTE%20ECRUCESM/CUADERNILLO%20EDOS%20FINANCIEROS%202023/ECSF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pedu\Downloads\E.%20FINANCIERO%20MARZO%202023.xlsx" TargetMode="External"/><Relationship Id="rId1" Type="http://schemas.openxmlformats.org/officeDocument/2006/relationships/externalLinkPath" Target="E.%20FINANCIERO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SF"/>
    </sheetNames>
    <sheetDataSet>
      <sheetData sheetId="0">
        <row r="3">
          <cell r="B3">
            <v>19680425.149999999</v>
          </cell>
          <cell r="C3">
            <v>19609501.170000002</v>
          </cell>
        </row>
        <row r="4">
          <cell r="B4">
            <v>19680425.149999999</v>
          </cell>
          <cell r="C4">
            <v>19601501.170000002</v>
          </cell>
        </row>
        <row r="5">
          <cell r="B5">
            <v>19680425.149999999</v>
          </cell>
        </row>
        <row r="6">
          <cell r="C6">
            <v>17885327.670000002</v>
          </cell>
        </row>
        <row r="7">
          <cell r="C7">
            <v>1716173.5</v>
          </cell>
        </row>
        <row r="13">
          <cell r="C13">
            <v>8000</v>
          </cell>
        </row>
        <row r="17">
          <cell r="C17">
            <v>8000</v>
          </cell>
        </row>
        <row r="24">
          <cell r="B24">
            <v>906253.65</v>
          </cell>
          <cell r="C24">
            <v>820703.82</v>
          </cell>
        </row>
        <row r="25">
          <cell r="B25">
            <v>906253.65</v>
          </cell>
          <cell r="C25">
            <v>820703.82</v>
          </cell>
        </row>
        <row r="26">
          <cell r="C26">
            <v>820703.82</v>
          </cell>
        </row>
        <row r="33">
          <cell r="B33">
            <v>5687.5</v>
          </cell>
        </row>
        <row r="43">
          <cell r="B43">
            <v>540891.04</v>
          </cell>
          <cell r="C43">
            <v>697364.85000000009</v>
          </cell>
        </row>
        <row r="49">
          <cell r="B49">
            <v>540891.04</v>
          </cell>
          <cell r="C49">
            <v>697364.85000000009</v>
          </cell>
        </row>
        <row r="50">
          <cell r="B50">
            <v>540891.04</v>
          </cell>
          <cell r="C50">
            <v>0</v>
          </cell>
        </row>
        <row r="51">
          <cell r="C51">
            <v>612101.18000000005</v>
          </cell>
        </row>
        <row r="53">
          <cell r="C53">
            <v>85263.67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>
        <row r="16">
          <cell r="I16">
            <v>10497277.529999999</v>
          </cell>
          <cell r="J16">
            <v>11317981.35</v>
          </cell>
        </row>
        <row r="17"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98157471.319999993</v>
          </cell>
          <cell r="E31">
            <v>98157471.319999993</v>
          </cell>
          <cell r="I31">
            <v>0</v>
          </cell>
          <cell r="J31">
            <v>0</v>
          </cell>
        </row>
        <row r="32">
          <cell r="D32">
            <v>96057913.129999995</v>
          </cell>
          <cell r="E32">
            <v>96049913.129999995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-82523507.359999999</v>
          </cell>
          <cell r="E34">
            <v>-82523507.359999999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FEAA-25C0-4007-A69B-76D5DFB40BA4}">
  <sheetPr codeName="Hoja8">
    <pageSetUpPr fitToPage="1"/>
  </sheetPr>
  <dimension ref="A1:M62"/>
  <sheetViews>
    <sheetView showGridLines="0" tabSelected="1" topLeftCell="E37" zoomScale="90" zoomScaleNormal="90" zoomScalePageLayoutView="80" workbookViewId="0">
      <selection activeCell="F11" sqref="F11"/>
    </sheetView>
  </sheetViews>
  <sheetFormatPr baseColWidth="10" defaultColWidth="11.42578125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1" customWidth="1"/>
    <col min="9" max="10" width="18.7109375" style="4" customWidth="1"/>
    <col min="11" max="11" width="4.5703125" style="4" customWidth="1"/>
    <col min="12" max="16384" width="11.42578125" style="4"/>
  </cols>
  <sheetData>
    <row r="1" spans="1:13" ht="14.1" customHeight="1" x14ac:dyDescent="0.2">
      <c r="A1" s="1"/>
      <c r="B1" s="1"/>
      <c r="C1" s="2"/>
      <c r="D1" s="2"/>
      <c r="E1" s="2"/>
      <c r="F1" s="2"/>
      <c r="G1" s="2"/>
      <c r="H1" s="2"/>
      <c r="I1" s="2"/>
      <c r="J1" s="3"/>
      <c r="K1" s="3"/>
    </row>
    <row r="2" spans="1:13" ht="14.1" customHeight="1" x14ac:dyDescent="0.2">
      <c r="A2" s="5"/>
      <c r="B2" s="1"/>
      <c r="C2" s="2" t="s">
        <v>0</v>
      </c>
      <c r="D2" s="2"/>
      <c r="E2" s="2"/>
      <c r="F2" s="2"/>
      <c r="G2" s="2"/>
      <c r="H2" s="2"/>
      <c r="I2" s="2"/>
      <c r="J2" s="5"/>
      <c r="K2" s="5"/>
    </row>
    <row r="3" spans="1:13" ht="14.1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4.1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0.100000000000001" customHeight="1" x14ac:dyDescent="0.2">
      <c r="A5" s="6"/>
      <c r="B5" s="7"/>
      <c r="C5" s="8"/>
      <c r="D5" s="7" t="s">
        <v>3</v>
      </c>
      <c r="E5" s="9" t="s">
        <v>4</v>
      </c>
      <c r="F5" s="9"/>
      <c r="G5" s="9"/>
      <c r="H5" s="9"/>
      <c r="I5" s="8"/>
      <c r="J5" s="8"/>
    </row>
    <row r="6" spans="1:13" ht="3" customHeight="1" x14ac:dyDescent="0.2">
      <c r="A6" s="10"/>
      <c r="B6" s="10"/>
      <c r="C6" s="10"/>
      <c r="D6" s="10"/>
      <c r="E6" s="10"/>
      <c r="F6" s="10"/>
    </row>
    <row r="7" spans="1:13" ht="3" customHeight="1" x14ac:dyDescent="0.2">
      <c r="A7" s="6"/>
      <c r="B7" s="12"/>
      <c r="C7" s="12"/>
      <c r="D7" s="12"/>
      <c r="E7" s="12"/>
      <c r="F7" s="13"/>
    </row>
    <row r="8" spans="1:13" ht="3" customHeight="1" x14ac:dyDescent="0.2">
      <c r="A8" s="14"/>
      <c r="B8" s="14"/>
      <c r="C8" s="14"/>
      <c r="D8" s="15"/>
      <c r="E8" s="15"/>
      <c r="F8" s="16"/>
    </row>
    <row r="9" spans="1:13" ht="20.100000000000001" customHeight="1" x14ac:dyDescent="0.2">
      <c r="A9" s="17"/>
      <c r="B9" s="18" t="s">
        <v>5</v>
      </c>
      <c r="C9" s="18"/>
      <c r="D9" s="19" t="s">
        <v>6</v>
      </c>
      <c r="E9" s="19" t="s">
        <v>7</v>
      </c>
      <c r="F9" s="20"/>
      <c r="G9" s="18" t="s">
        <v>5</v>
      </c>
      <c r="H9" s="18"/>
      <c r="I9" s="19" t="s">
        <v>6</v>
      </c>
      <c r="J9" s="19" t="s">
        <v>7</v>
      </c>
      <c r="K9" s="21"/>
    </row>
    <row r="10" spans="1:13" ht="3" customHeight="1" x14ac:dyDescent="0.2">
      <c r="A10" s="22"/>
      <c r="B10" s="23"/>
      <c r="C10" s="23"/>
      <c r="D10" s="24"/>
      <c r="E10" s="24"/>
      <c r="K10" s="25"/>
    </row>
    <row r="11" spans="1:13" ht="3" customHeight="1" x14ac:dyDescent="0.2">
      <c r="A11" s="26"/>
      <c r="B11" s="27"/>
      <c r="C11" s="27"/>
      <c r="D11" s="28"/>
      <c r="E11" s="28"/>
      <c r="F11" s="29"/>
      <c r="K11" s="25"/>
    </row>
    <row r="12" spans="1:13" x14ac:dyDescent="0.2">
      <c r="A12" s="30"/>
      <c r="B12" s="31" t="s">
        <v>8</v>
      </c>
      <c r="C12" s="31"/>
      <c r="D12" s="32">
        <f>[1]ECSF!$B$3</f>
        <v>19680425.149999999</v>
      </c>
      <c r="E12" s="32">
        <f>[1]ECSF!$C$3</f>
        <v>19609501.170000002</v>
      </c>
      <c r="F12" s="29"/>
      <c r="G12" s="31" t="s">
        <v>9</v>
      </c>
      <c r="H12" s="31"/>
      <c r="I12" s="32">
        <f>[1]ECSF!$B$24</f>
        <v>906253.65</v>
      </c>
      <c r="J12" s="32">
        <f>[1]ECSF!$C$24</f>
        <v>820703.82</v>
      </c>
      <c r="K12" s="25"/>
      <c r="L12" s="33"/>
      <c r="M12" s="33"/>
    </row>
    <row r="13" spans="1:13" x14ac:dyDescent="0.2">
      <c r="A13" s="34"/>
      <c r="B13" s="35"/>
      <c r="C13" s="36"/>
      <c r="D13" s="37"/>
      <c r="E13" s="37"/>
      <c r="F13" s="29"/>
      <c r="G13" s="35"/>
      <c r="H13" s="35"/>
      <c r="I13" s="37"/>
      <c r="J13" s="37"/>
      <c r="K13" s="25"/>
      <c r="L13" s="33"/>
      <c r="M13" s="33"/>
    </row>
    <row r="14" spans="1:13" x14ac:dyDescent="0.2">
      <c r="A14" s="34"/>
      <c r="B14" s="31" t="s">
        <v>10</v>
      </c>
      <c r="C14" s="31"/>
      <c r="D14" s="32">
        <f>[1]ECSF!$B$4</f>
        <v>19680425.149999999</v>
      </c>
      <c r="E14" s="32">
        <f>[1]ECSF!$C$4</f>
        <v>19601501.170000002</v>
      </c>
      <c r="F14" s="29"/>
      <c r="G14" s="31" t="s">
        <v>11</v>
      </c>
      <c r="H14" s="31"/>
      <c r="I14" s="32">
        <f>[1]ECSF!$B$25</f>
        <v>906253.65</v>
      </c>
      <c r="J14" s="32">
        <f>[1]ECSF!$C$25</f>
        <v>820703.82</v>
      </c>
      <c r="K14" s="25"/>
      <c r="L14" s="33"/>
      <c r="M14" s="33"/>
    </row>
    <row r="15" spans="1:13" x14ac:dyDescent="0.2">
      <c r="A15" s="34"/>
      <c r="B15" s="35"/>
      <c r="C15" s="36"/>
      <c r="D15" s="38"/>
      <c r="E15" s="37"/>
      <c r="F15" s="29"/>
      <c r="G15" s="35"/>
      <c r="H15" s="35"/>
      <c r="I15" s="37"/>
      <c r="J15" s="37"/>
      <c r="K15" s="25"/>
      <c r="L15" s="33"/>
      <c r="M15" s="33"/>
    </row>
    <row r="16" spans="1:13" x14ac:dyDescent="0.2">
      <c r="A16" s="30"/>
      <c r="B16" s="39" t="s">
        <v>12</v>
      </c>
      <c r="C16" s="39"/>
      <c r="D16" s="40">
        <f>[1]ECSF!$B$5</f>
        <v>19680425.149999999</v>
      </c>
      <c r="E16" s="38">
        <v>0</v>
      </c>
      <c r="F16" s="29"/>
      <c r="G16" s="39" t="s">
        <v>13</v>
      </c>
      <c r="H16" s="39"/>
      <c r="I16" s="38">
        <f>IF([2]ESF!I16&gt;[2]ESF!J16,[2]ESF!I16-[2]ESF!J16,0)</f>
        <v>0</v>
      </c>
      <c r="J16" s="40">
        <f>[1]ECSF!$C$26</f>
        <v>820703.82</v>
      </c>
      <c r="K16" s="25"/>
    </row>
    <row r="17" spans="1:11" x14ac:dyDescent="0.2">
      <c r="A17" s="30"/>
      <c r="B17" s="39" t="s">
        <v>14</v>
      </c>
      <c r="C17" s="39"/>
      <c r="D17" s="38">
        <v>0</v>
      </c>
      <c r="E17" s="40">
        <f>[1]ECSF!$C$6</f>
        <v>17885327.670000002</v>
      </c>
      <c r="F17" s="29"/>
      <c r="G17" s="39" t="s">
        <v>15</v>
      </c>
      <c r="H17" s="39"/>
      <c r="I17" s="38">
        <f>IF([2]ESF!I17&gt;[2]ESF!J17,[2]ESF!I17-[2]ESF!J17,0)</f>
        <v>0</v>
      </c>
      <c r="J17" s="38">
        <v>0</v>
      </c>
      <c r="K17" s="25"/>
    </row>
    <row r="18" spans="1:11" x14ac:dyDescent="0.2">
      <c r="A18" s="30"/>
      <c r="B18" s="39" t="s">
        <v>16</v>
      </c>
      <c r="C18" s="39"/>
      <c r="D18" s="38">
        <v>0</v>
      </c>
      <c r="E18" s="40">
        <f>[1]ECSF!$C$7</f>
        <v>1716173.5</v>
      </c>
      <c r="F18" s="29"/>
      <c r="G18" s="39" t="s">
        <v>17</v>
      </c>
      <c r="H18" s="39"/>
      <c r="I18" s="38">
        <f>IF([2]ESF!I18&gt;[2]ESF!J18,[2]ESF!I18-[2]ESF!J18,0)</f>
        <v>0</v>
      </c>
      <c r="J18" s="38">
        <v>0</v>
      </c>
      <c r="K18" s="25"/>
    </row>
    <row r="19" spans="1:11" x14ac:dyDescent="0.2">
      <c r="A19" s="30"/>
      <c r="B19" s="39" t="s">
        <v>18</v>
      </c>
      <c r="C19" s="39"/>
      <c r="D19" s="38">
        <v>0</v>
      </c>
      <c r="E19" s="38">
        <v>0</v>
      </c>
      <c r="F19" s="29"/>
      <c r="G19" s="39" t="s">
        <v>19</v>
      </c>
      <c r="H19" s="39"/>
      <c r="I19" s="38">
        <f>IF([2]ESF!I19&gt;[2]ESF!J19,[2]ESF!I19-[2]ESF!J19,0)</f>
        <v>0</v>
      </c>
      <c r="J19" s="38">
        <f>IF(I19&gt;0,0,[2]ESF!J19-[2]ESF!I19)</f>
        <v>0</v>
      </c>
      <c r="K19" s="25"/>
    </row>
    <row r="20" spans="1:11" x14ac:dyDescent="0.2">
      <c r="A20" s="30"/>
      <c r="B20" s="39" t="s">
        <v>20</v>
      </c>
      <c r="C20" s="39"/>
      <c r="D20" s="38">
        <f>IF([2]ESF!D20&lt;[2]ESF!E20,[2]ESF!E20-[2]ESF!D20,0)</f>
        <v>0</v>
      </c>
      <c r="E20" s="38">
        <f>IF(D20&gt;0,0,[2]ESF!D20-[2]ESF!E20)</f>
        <v>0</v>
      </c>
      <c r="F20" s="29"/>
      <c r="G20" s="39" t="s">
        <v>21</v>
      </c>
      <c r="H20" s="39"/>
      <c r="I20" s="38">
        <v>0</v>
      </c>
      <c r="J20" s="38">
        <v>0</v>
      </c>
      <c r="K20" s="25"/>
    </row>
    <row r="21" spans="1:11" ht="25.5" customHeight="1" x14ac:dyDescent="0.2">
      <c r="A21" s="30"/>
      <c r="B21" s="39" t="s">
        <v>22</v>
      </c>
      <c r="C21" s="39"/>
      <c r="D21" s="38">
        <f>IF([2]ESF!D21&lt;[2]ESF!E21,[2]ESF!E21-[2]ESF!D21,0)</f>
        <v>0</v>
      </c>
      <c r="E21" s="38">
        <f>IF(D21&gt;0,0,[2]ESF!D21-[2]ESF!E21)</f>
        <v>0</v>
      </c>
      <c r="F21" s="29"/>
      <c r="G21" s="41" t="s">
        <v>23</v>
      </c>
      <c r="H21" s="41"/>
      <c r="I21" s="38">
        <v>0</v>
      </c>
      <c r="J21" s="38">
        <v>0</v>
      </c>
      <c r="K21" s="25"/>
    </row>
    <row r="22" spans="1:11" x14ac:dyDescent="0.2">
      <c r="A22" s="30"/>
      <c r="B22" s="39" t="s">
        <v>24</v>
      </c>
      <c r="C22" s="39"/>
      <c r="D22" s="38">
        <v>0</v>
      </c>
      <c r="E22" s="38">
        <f>IF(D22&gt;0,0,[2]ESF!D22-[2]ESF!E22)</f>
        <v>0</v>
      </c>
      <c r="F22" s="29"/>
      <c r="G22" s="39" t="s">
        <v>25</v>
      </c>
      <c r="H22" s="39"/>
      <c r="I22" s="40">
        <v>900566.15</v>
      </c>
      <c r="J22" s="38">
        <v>0</v>
      </c>
      <c r="K22" s="25"/>
    </row>
    <row r="23" spans="1:11" x14ac:dyDescent="0.2">
      <c r="A23" s="34"/>
      <c r="B23" s="35"/>
      <c r="C23" s="36"/>
      <c r="D23" s="37"/>
      <c r="E23" s="37"/>
      <c r="F23" s="29"/>
      <c r="G23" s="39" t="s">
        <v>26</v>
      </c>
      <c r="H23" s="39"/>
      <c r="I23" s="38">
        <f>[1]ECSF!$B$33</f>
        <v>5687.5</v>
      </c>
      <c r="J23" s="38">
        <v>0</v>
      </c>
      <c r="K23" s="25"/>
    </row>
    <row r="24" spans="1:11" x14ac:dyDescent="0.2">
      <c r="A24" s="34"/>
      <c r="B24" s="31" t="s">
        <v>27</v>
      </c>
      <c r="C24" s="31"/>
      <c r="D24" s="32">
        <f>SUM(D26:D34)</f>
        <v>0</v>
      </c>
      <c r="E24" s="32">
        <f>[1]ECSF!$C$13</f>
        <v>8000</v>
      </c>
      <c r="F24" s="29"/>
      <c r="G24" s="35"/>
      <c r="H24" s="35"/>
      <c r="I24" s="37"/>
      <c r="J24" s="37"/>
      <c r="K24" s="25"/>
    </row>
    <row r="25" spans="1:11" x14ac:dyDescent="0.2">
      <c r="A25" s="34"/>
      <c r="B25" s="35"/>
      <c r="C25" s="36"/>
      <c r="D25" s="37"/>
      <c r="E25" s="37"/>
      <c r="F25" s="29"/>
      <c r="G25" s="42" t="s">
        <v>28</v>
      </c>
      <c r="H25" s="42"/>
      <c r="I25" s="32">
        <f>SUM(I27:I32)</f>
        <v>0</v>
      </c>
      <c r="J25" s="32">
        <f>SUM(J27:J32)</f>
        <v>0</v>
      </c>
      <c r="K25" s="25"/>
    </row>
    <row r="26" spans="1:11" x14ac:dyDescent="0.2">
      <c r="A26" s="30"/>
      <c r="B26" s="39" t="s">
        <v>29</v>
      </c>
      <c r="C26" s="39"/>
      <c r="D26" s="38">
        <f>IF([2]ESF!D29&lt;[2]ESF!E29,[2]ESF!E29-[2]ESF!D29,0)</f>
        <v>0</v>
      </c>
      <c r="E26" s="38">
        <f>IF(D26&gt;0,0,[2]ESF!D29-[2]ESF!E29)</f>
        <v>0</v>
      </c>
      <c r="F26" s="29"/>
      <c r="G26" s="35"/>
      <c r="H26" s="35"/>
      <c r="I26" s="37"/>
      <c r="J26" s="37"/>
      <c r="K26" s="25"/>
    </row>
    <row r="27" spans="1:11" x14ac:dyDescent="0.2">
      <c r="A27" s="30"/>
      <c r="B27" s="39" t="s">
        <v>30</v>
      </c>
      <c r="C27" s="39"/>
      <c r="D27" s="38">
        <f>IF([2]ESF!D30&lt;[2]ESF!E30,[2]ESF!E30-[2]ESF!D30,0)</f>
        <v>0</v>
      </c>
      <c r="E27" s="38">
        <f>IF(D27&gt;0,0,[2]ESF!D30-[2]ESF!E30)</f>
        <v>0</v>
      </c>
      <c r="F27" s="29"/>
      <c r="G27" s="39" t="s">
        <v>31</v>
      </c>
      <c r="H27" s="39"/>
      <c r="I27" s="38">
        <f>IF([2]ESF!I29&gt;[2]ESF!J29,[2]ESF!I29-[2]ESF!J29,0)</f>
        <v>0</v>
      </c>
      <c r="J27" s="38">
        <f>IF(I27&gt;0,0,[2]ESF!J29-[2]ESF!I29)</f>
        <v>0</v>
      </c>
      <c r="K27" s="25"/>
    </row>
    <row r="28" spans="1:11" x14ac:dyDescent="0.2">
      <c r="A28" s="30"/>
      <c r="B28" s="39" t="s">
        <v>32</v>
      </c>
      <c r="C28" s="39"/>
      <c r="D28" s="38">
        <f>IF([2]ESF!D31&lt;[2]ESF!E31,[2]ESF!E31-[2]ESF!D31,0)</f>
        <v>0</v>
      </c>
      <c r="E28" s="38">
        <v>0</v>
      </c>
      <c r="F28" s="29"/>
      <c r="G28" s="39" t="s">
        <v>33</v>
      </c>
      <c r="H28" s="39"/>
      <c r="I28" s="38">
        <f>IF([2]ESF!I30&gt;[2]ESF!J30,[2]ESF!I30-[2]ESF!J30,0)</f>
        <v>0</v>
      </c>
      <c r="J28" s="38">
        <f>IF(I28&gt;0,0,[2]ESF!J30-[2]ESF!I30)</f>
        <v>0</v>
      </c>
      <c r="K28" s="25"/>
    </row>
    <row r="29" spans="1:11" x14ac:dyDescent="0.2">
      <c r="A29" s="30"/>
      <c r="B29" s="39" t="s">
        <v>34</v>
      </c>
      <c r="C29" s="39"/>
      <c r="D29" s="38">
        <f>IF([2]ESF!D32&lt;[2]ESF!E32,[2]ESF!E32-[2]ESF!D32,0)</f>
        <v>0</v>
      </c>
      <c r="E29" s="38">
        <f>[1]ECSF!$C$17</f>
        <v>8000</v>
      </c>
      <c r="F29" s="29"/>
      <c r="G29" s="39" t="s">
        <v>35</v>
      </c>
      <c r="H29" s="39"/>
      <c r="I29" s="38">
        <f>IF([2]ESF!I31&gt;[2]ESF!J31,[2]ESF!I31-[2]ESF!J31,0)</f>
        <v>0</v>
      </c>
      <c r="J29" s="38">
        <f>IF(I29&gt;0,0,[2]ESF!J31-[2]ESF!I31)</f>
        <v>0</v>
      </c>
      <c r="K29" s="25"/>
    </row>
    <row r="30" spans="1:11" x14ac:dyDescent="0.2">
      <c r="A30" s="30"/>
      <c r="B30" s="39" t="s">
        <v>36</v>
      </c>
      <c r="C30" s="39"/>
      <c r="D30" s="38">
        <f>IF([2]ESF!D33&lt;[2]ESF!E33,[2]ESF!E33-[2]ESF!D33,0)</f>
        <v>0</v>
      </c>
      <c r="E30" s="38">
        <f>IF(D30&gt;0,0,[2]ESF!D33-[2]ESF!E33)</f>
        <v>0</v>
      </c>
      <c r="F30" s="29"/>
      <c r="G30" s="39" t="s">
        <v>37</v>
      </c>
      <c r="H30" s="39"/>
      <c r="I30" s="38">
        <f>IF([2]ESF!I32&gt;[2]ESF!J32,[2]ESF!I32-[2]ESF!J32,0)</f>
        <v>0</v>
      </c>
      <c r="J30" s="38">
        <f>IF(I30&gt;0,0,[2]ESF!J32-[2]ESF!I32)</f>
        <v>0</v>
      </c>
      <c r="K30" s="25"/>
    </row>
    <row r="31" spans="1:11" ht="26.1" customHeight="1" x14ac:dyDescent="0.2">
      <c r="A31" s="30"/>
      <c r="B31" s="41" t="s">
        <v>38</v>
      </c>
      <c r="C31" s="41"/>
      <c r="D31" s="38">
        <f>IF([2]ESF!D34&lt;[2]ESF!E34,[2]ESF!E34-[2]ESF!D34,0)</f>
        <v>0</v>
      </c>
      <c r="E31" s="38">
        <v>0</v>
      </c>
      <c r="F31" s="29"/>
      <c r="G31" s="41" t="s">
        <v>39</v>
      </c>
      <c r="H31" s="41"/>
      <c r="I31" s="38">
        <f>IF([2]ESF!I33&gt;[2]ESF!J33,[2]ESF!I33-[2]ESF!J33,0)</f>
        <v>0</v>
      </c>
      <c r="J31" s="38">
        <f>IF(I31&gt;0,0,[2]ESF!J33-[2]ESF!I33)</f>
        <v>0</v>
      </c>
      <c r="K31" s="25"/>
    </row>
    <row r="32" spans="1:11" x14ac:dyDescent="0.2">
      <c r="A32" s="30"/>
      <c r="B32" s="39" t="s">
        <v>40</v>
      </c>
      <c r="C32" s="39"/>
      <c r="D32" s="38">
        <f>IF([2]ESF!D35&lt;[2]ESF!E35,[2]ESF!E35-[2]ESF!D35,0)</f>
        <v>0</v>
      </c>
      <c r="E32" s="38">
        <f>IF(D32&gt;0,0,[2]ESF!D35-[2]ESF!E35)</f>
        <v>0</v>
      </c>
      <c r="F32" s="29"/>
      <c r="G32" s="39" t="s">
        <v>41</v>
      </c>
      <c r="H32" s="39"/>
      <c r="I32" s="38">
        <f>IF([2]ESF!I34&gt;[2]ESF!J34,[2]ESF!I34-[2]ESF!J34,0)</f>
        <v>0</v>
      </c>
      <c r="J32" s="38">
        <f>IF(I32&gt;0,0,[2]ESF!J34-[2]ESF!I34)</f>
        <v>0</v>
      </c>
      <c r="K32" s="25"/>
    </row>
    <row r="33" spans="1:12" ht="25.5" customHeight="1" x14ac:dyDescent="0.2">
      <c r="A33" s="30"/>
      <c r="B33" s="41" t="s">
        <v>42</v>
      </c>
      <c r="C33" s="41"/>
      <c r="D33" s="38">
        <f>IF([2]ESF!D36&lt;[2]ESF!E36,[2]ESF!E36-[2]ESF!D36,0)</f>
        <v>0</v>
      </c>
      <c r="E33" s="38">
        <f>IF(D33&gt;0,0,[2]ESF!D36-[2]ESF!E36)</f>
        <v>0</v>
      </c>
      <c r="F33" s="29"/>
      <c r="G33" s="35"/>
      <c r="H33" s="35"/>
      <c r="I33" s="28"/>
      <c r="J33" s="28"/>
      <c r="K33" s="25"/>
    </row>
    <row r="34" spans="1:12" x14ac:dyDescent="0.2">
      <c r="A34" s="30"/>
      <c r="B34" s="39" t="s">
        <v>43</v>
      </c>
      <c r="C34" s="39"/>
      <c r="D34" s="38">
        <f>IF([2]ESF!D37&lt;[2]ESF!E37,[2]ESF!E37-[2]ESF!D37,0)</f>
        <v>0</v>
      </c>
      <c r="E34" s="38">
        <f>IF(D34&gt;0,0,[2]ESF!D37-[2]ESF!E37)</f>
        <v>0</v>
      </c>
      <c r="F34" s="29"/>
      <c r="G34" s="31" t="s">
        <v>44</v>
      </c>
      <c r="H34" s="31"/>
      <c r="I34" s="32">
        <f>[1]ECSF!$B$43</f>
        <v>540891.04</v>
      </c>
      <c r="J34" s="32">
        <f>[1]ECSF!$C$43</f>
        <v>697364.85000000009</v>
      </c>
      <c r="K34" s="25"/>
      <c r="L34" s="33"/>
    </row>
    <row r="35" spans="1:12" x14ac:dyDescent="0.2">
      <c r="A35" s="34"/>
      <c r="B35" s="35"/>
      <c r="C35" s="36"/>
      <c r="D35" s="28"/>
      <c r="E35" s="28"/>
      <c r="F35" s="29"/>
      <c r="G35" s="35"/>
      <c r="H35" s="35"/>
      <c r="I35" s="37"/>
      <c r="J35" s="37"/>
      <c r="K35" s="25"/>
    </row>
    <row r="36" spans="1:12" ht="15" x14ac:dyDescent="0.25">
      <c r="A36" s="30"/>
      <c r="F36" s="29"/>
      <c r="G36" s="31" t="s">
        <v>45</v>
      </c>
      <c r="H36" s="31"/>
      <c r="I36" s="43">
        <f>I38+I39</f>
        <v>0</v>
      </c>
      <c r="J36" s="44">
        <v>0</v>
      </c>
      <c r="K36" s="25"/>
    </row>
    <row r="37" spans="1:12" x14ac:dyDescent="0.2">
      <c r="A37" s="34"/>
      <c r="F37" s="29"/>
      <c r="G37" s="35"/>
      <c r="H37" s="35"/>
      <c r="I37" s="37"/>
      <c r="J37" s="37"/>
      <c r="K37" s="25"/>
    </row>
    <row r="38" spans="1:12" x14ac:dyDescent="0.2">
      <c r="A38" s="30"/>
      <c r="F38" s="29"/>
      <c r="G38" s="39" t="s">
        <v>46</v>
      </c>
      <c r="H38" s="39"/>
      <c r="I38" s="38">
        <v>0</v>
      </c>
      <c r="J38" s="38">
        <v>0</v>
      </c>
      <c r="K38" s="25"/>
    </row>
    <row r="39" spans="1:12" x14ac:dyDescent="0.2">
      <c r="A39" s="34"/>
      <c r="F39" s="29"/>
      <c r="G39" s="39" t="s">
        <v>47</v>
      </c>
      <c r="H39" s="39"/>
      <c r="I39" s="38">
        <v>0</v>
      </c>
      <c r="J39" s="38">
        <v>0</v>
      </c>
      <c r="K39" s="25"/>
    </row>
    <row r="40" spans="1:12" x14ac:dyDescent="0.2">
      <c r="A40" s="30"/>
      <c r="F40" s="29"/>
      <c r="G40" s="39" t="s">
        <v>48</v>
      </c>
      <c r="H40" s="39"/>
      <c r="I40" s="38">
        <f>IF([2]ESF!I46&gt;[2]ESF!J46,[2]ESF!I46-[2]ESF!J46,0)</f>
        <v>0</v>
      </c>
      <c r="J40" s="38">
        <f>IF(I40&gt;0,0,[2]ESF!J46-[2]ESF!I46)</f>
        <v>0</v>
      </c>
      <c r="K40" s="25"/>
    </row>
    <row r="41" spans="1:12" x14ac:dyDescent="0.2">
      <c r="A41" s="30"/>
      <c r="F41" s="29"/>
      <c r="G41" s="35"/>
      <c r="H41" s="35"/>
      <c r="I41" s="37"/>
      <c r="J41" s="37"/>
      <c r="K41" s="25"/>
    </row>
    <row r="42" spans="1:12" x14ac:dyDescent="0.2">
      <c r="A42" s="30"/>
      <c r="F42" s="29"/>
      <c r="G42" s="31" t="s">
        <v>49</v>
      </c>
      <c r="H42" s="31"/>
      <c r="I42" s="32">
        <f>[1]ECSF!$B$49</f>
        <v>540891.04</v>
      </c>
      <c r="J42" s="32">
        <f>[1]ECSF!$C$49</f>
        <v>697364.85000000009</v>
      </c>
      <c r="K42" s="25"/>
      <c r="L42" s="33"/>
    </row>
    <row r="43" spans="1:12" x14ac:dyDescent="0.2">
      <c r="A43" s="30"/>
      <c r="F43" s="29"/>
      <c r="G43" s="35"/>
      <c r="H43" s="35"/>
      <c r="I43" s="38"/>
      <c r="J43" s="37"/>
      <c r="K43" s="25"/>
    </row>
    <row r="44" spans="1:12" x14ac:dyDescent="0.2">
      <c r="A44" s="30"/>
      <c r="F44" s="29"/>
      <c r="G44" s="39" t="s">
        <v>50</v>
      </c>
      <c r="H44" s="39"/>
      <c r="I44" s="38">
        <f>[1]ECSF!$B$50</f>
        <v>540891.04</v>
      </c>
      <c r="J44" s="40">
        <f>[1]ECSF!$C$50</f>
        <v>0</v>
      </c>
      <c r="K44" s="25"/>
    </row>
    <row r="45" spans="1:12" x14ac:dyDescent="0.2">
      <c r="A45" s="30"/>
      <c r="F45" s="29"/>
      <c r="G45" s="39" t="s">
        <v>51</v>
      </c>
      <c r="H45" s="39"/>
      <c r="I45" s="38">
        <v>0</v>
      </c>
      <c r="J45" s="40">
        <f>[1]ECSF!$C$51</f>
        <v>612101.18000000005</v>
      </c>
      <c r="K45" s="25"/>
    </row>
    <row r="46" spans="1:12" x14ac:dyDescent="0.2">
      <c r="A46" s="30"/>
      <c r="F46" s="29"/>
      <c r="G46" s="39" t="s">
        <v>52</v>
      </c>
      <c r="H46" s="39"/>
      <c r="I46" s="38">
        <f>IF([2]ESF!I52&gt;[2]ESF!J52,[2]ESF!I52-[2]ESF!J52,0)</f>
        <v>0</v>
      </c>
      <c r="J46" s="38">
        <f>IF([2]ESF!J52&gt;[2]ESF!K52,[2]ESF!J52-[2]ESF!K52,0)</f>
        <v>0</v>
      </c>
      <c r="K46" s="25"/>
    </row>
    <row r="47" spans="1:12" x14ac:dyDescent="0.2">
      <c r="A47" s="30"/>
      <c r="F47" s="29"/>
      <c r="G47" s="39" t="s">
        <v>53</v>
      </c>
      <c r="H47" s="39"/>
      <c r="I47" s="38">
        <v>0</v>
      </c>
      <c r="J47" s="40">
        <f>[1]ECSF!$C$53</f>
        <v>85263.67</v>
      </c>
      <c r="K47" s="25"/>
    </row>
    <row r="48" spans="1:12" ht="15" x14ac:dyDescent="0.25">
      <c r="A48" s="34"/>
      <c r="F48" s="29"/>
      <c r="G48" s="39" t="s">
        <v>54</v>
      </c>
      <c r="H48" s="39"/>
      <c r="I48" s="38">
        <f>IF([2]ESF!I54&gt;[2]ESF!J54,[2]ESF!I54-[2]ESF!J54,0)</f>
        <v>0</v>
      </c>
      <c r="J48" s="45">
        <v>0</v>
      </c>
      <c r="K48" s="25"/>
    </row>
    <row r="49" spans="1:11" x14ac:dyDescent="0.2">
      <c r="A49" s="30"/>
      <c r="F49" s="29"/>
      <c r="G49" s="35"/>
      <c r="H49" s="35"/>
      <c r="I49" s="37"/>
      <c r="J49" s="37"/>
      <c r="K49" s="25"/>
    </row>
    <row r="50" spans="1:11" ht="26.1" customHeight="1" x14ac:dyDescent="0.2">
      <c r="A50" s="34"/>
      <c r="F50" s="29"/>
      <c r="G50" s="31" t="s">
        <v>55</v>
      </c>
      <c r="H50" s="31"/>
      <c r="I50" s="32">
        <f>SUM(I52:I53)</f>
        <v>0</v>
      </c>
      <c r="J50" s="32">
        <f>SUM(J52:J53)</f>
        <v>0</v>
      </c>
      <c r="K50" s="25"/>
    </row>
    <row r="51" spans="1:11" x14ac:dyDescent="0.2">
      <c r="A51" s="30"/>
      <c r="F51" s="29"/>
      <c r="G51" s="35"/>
      <c r="H51" s="35"/>
      <c r="I51" s="37"/>
      <c r="J51" s="37"/>
      <c r="K51" s="25"/>
    </row>
    <row r="52" spans="1:11" x14ac:dyDescent="0.2">
      <c r="A52" s="30"/>
      <c r="F52" s="29"/>
      <c r="G52" s="39" t="s">
        <v>56</v>
      </c>
      <c r="H52" s="39"/>
      <c r="I52" s="38">
        <f>IF([2]ESF!I58&gt;[2]ESF!J58,[2]ESF!I58-[2]ESF!J58,0)</f>
        <v>0</v>
      </c>
      <c r="J52" s="38">
        <f>IF(I52&gt;0,0,[2]ESF!J58-[2]ESF!I58)</f>
        <v>0</v>
      </c>
      <c r="K52" s="25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IF([2]ESF!I59&gt;[2]ESF!J59,[2]ESF!I59-[2]ESF!J59,0)</f>
        <v>0</v>
      </c>
      <c r="J53" s="50">
        <f>IF(I53&gt;0,0,[2]ESF!J59-[2]ESF!I59)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6"/>
      <c r="J60" s="59"/>
    </row>
    <row r="61" spans="1:11" ht="54.75" customHeight="1" x14ac:dyDescent="0.2">
      <c r="B61" s="71"/>
      <c r="C61" s="72" t="s">
        <v>61</v>
      </c>
      <c r="D61" s="72"/>
      <c r="E61" s="73"/>
      <c r="F61" s="73"/>
      <c r="G61" s="72" t="s">
        <v>62</v>
      </c>
      <c r="H61" s="72"/>
      <c r="I61" s="36"/>
      <c r="J61" s="59"/>
    </row>
    <row r="62" spans="1:11" x14ac:dyDescent="0.2">
      <c r="A62" s="74"/>
      <c r="F62" s="29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CRUCES  MARTINEZ</dc:creator>
  <cp:lastModifiedBy>EDUARDO CRUCES  MARTINEZ</cp:lastModifiedBy>
  <dcterms:created xsi:type="dcterms:W3CDTF">2023-04-28T19:54:00Z</dcterms:created>
  <dcterms:modified xsi:type="dcterms:W3CDTF">2023-04-28T19:54:15Z</dcterms:modified>
</cp:coreProperties>
</file>