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2T\IDF\"/>
    </mc:Choice>
  </mc:AlternateContent>
  <xr:revisionPtr revIDLastSave="0" documentId="8_{3F3EC878-389C-45E9-B1C4-FF30B8C13313}" xr6:coauthVersionLast="36" xr6:coauthVersionMax="36" xr10:uidLastSave="{00000000-0000-0000-0000-000000000000}"/>
  <bookViews>
    <workbookView xWindow="0" yWindow="0" windowWidth="28800" windowHeight="12225" firstSheet="1" activeTab="4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5" i="3" l="1"/>
  <c r="H16" i="3"/>
  <c r="H25" i="3"/>
  <c r="H141" i="1"/>
  <c r="H145" i="1"/>
  <c r="F27" i="4"/>
  <c r="G42" i="3"/>
  <c r="D42" i="3"/>
  <c r="C42" i="3"/>
  <c r="D26" i="2"/>
  <c r="F26" i="2"/>
  <c r="E26" i="2"/>
  <c r="B26" i="2"/>
  <c r="H98" i="1"/>
  <c r="G79" i="1"/>
  <c r="H43" i="1"/>
  <c r="H33" i="1"/>
  <c r="D4" i="1"/>
  <c r="H23" i="1"/>
  <c r="H13" i="1"/>
  <c r="F79" i="1"/>
  <c r="C16" i="4"/>
  <c r="C27" i="4" s="1"/>
  <c r="C79" i="1"/>
  <c r="G5" i="3"/>
  <c r="G79" i="3" s="1"/>
  <c r="F4" i="1"/>
  <c r="D5" i="3"/>
  <c r="C5" i="3"/>
  <c r="E4" i="4"/>
  <c r="E27" i="4" s="1"/>
  <c r="D79" i="1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G16" i="2"/>
  <c r="G5" i="2"/>
  <c r="E79" i="1"/>
  <c r="H80" i="1"/>
  <c r="E4" i="1"/>
  <c r="H5" i="1"/>
  <c r="E42" i="3"/>
  <c r="G11" i="4"/>
  <c r="H5" i="3" l="1"/>
  <c r="D79" i="3"/>
  <c r="C79" i="3"/>
  <c r="H42" i="3"/>
  <c r="H79" i="3" s="1"/>
  <c r="G26" i="2"/>
  <c r="G154" i="1"/>
  <c r="H79" i="1"/>
  <c r="C154" i="1"/>
  <c r="F154" i="1"/>
  <c r="D154" i="1"/>
  <c r="H4" i="1"/>
  <c r="G4" i="4"/>
  <c r="G27" i="4" s="1"/>
  <c r="E154" i="1"/>
  <c r="E79" i="3"/>
  <c r="H154" i="1" l="1"/>
</calcChain>
</file>

<file path=xl/sharedStrings.xml><?xml version="1.0" encoding="utf-8"?>
<sst xmlns="http://schemas.openxmlformats.org/spreadsheetml/2006/main" count="501" uniqueCount="337">
  <si>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</si>
  <si>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</si>
  <si>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</si>
  <si>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</si>
  <si>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</si>
  <si>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</si>
  <si>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</si>
  <si>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</si>
  <si>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</si>
  <si>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</si>
  <si>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</si>
  <si>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</si>
  <si>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</si>
  <si>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</si>
  <si>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</si>
  <si>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</si>
  <si>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</si>
  <si>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</si>
  <si>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</si>
  <si>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</si>
  <si>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</si>
  <si>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</si>
  <si>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</si>
  <si>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</si>
  <si>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</si>
  <si>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</si>
  <si>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</si>
  <si>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</si>
  <si>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</si>
  <si>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</si>
  <si>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</si>
  <si>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</si>
  <si>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</si>
  <si>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</si>
  <si>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</si>
  <si>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</si>
  <si>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</si>
  <si>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</si>
  <si>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</si>
  <si>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</si>
  <si>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</si>
  <si>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</si>
  <si>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</si>
  <si>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</si>
  <si>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</si>
  <si>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</si>
  <si>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</si>
  <si>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</si>
  <si>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</si>
  <si>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</si>
  <si>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</si>
  <si>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</si>
  <si>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</si>
  <si>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</si>
  <si>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</si>
  <si>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</si>
  <si>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</si>
  <si>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</si>
  <si>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</si>
  <si>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</si>
  <si>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</si>
  <si>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</si>
  <si>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</si>
  <si>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</si>
  <si>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</si>
  <si>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</si>
  <si>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</si>
  <si>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</si>
  <si>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</si>
  <si>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</si>
  <si>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</si>
  <si>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</si>
  <si>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</si>
  <si>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</si>
  <si>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</si>
  <si>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</si>
  <si>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</si>
  <si>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</si>
  <si>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</si>
  <si>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</si>
  <si>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</si>
  <si>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</si>
  <si>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</si>
  <si>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</si>
  <si>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</si>
  <si>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</si>
  <si>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</si>
  <si>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</si>
  <si>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</si>
  <si>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</si>
  <si>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</si>
  <si>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</si>
  <si>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</si>
  <si>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</si>
  <si>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</si>
  <si>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</si>
  <si>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</si>
  <si>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</si>
  <si>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</si>
  <si>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</si>
  <si>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</si>
  <si>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</si>
  <si>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</si>
  <si>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</si>
  <si>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</si>
  <si>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</si>
  <si>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</si>
  <si>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</si>
  <si>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</si>
  <si>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</si>
  <si>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</si>
  <si>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</si>
  <si>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</si>
  <si>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</si>
  <si>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</si>
  <si>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</si>
  <si>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</si>
  <si>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</si>
  <si>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</si>
  <si>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</si>
  <si>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</si>
  <si>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</si>
  <si>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</si>
  <si>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</si>
  <si>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</si>
  <si>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</si>
  <si>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</si>
  <si>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</si>
  <si>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</si>
  <si>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</si>
  <si>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</si>
  <si>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</si>
  <si>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</si>
  <si>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</si>
  <si>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</si>
  <si>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</si>
  <si>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</si>
  <si>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</si>
  <si>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</si>
  <si>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</si>
  <si>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</si>
  <si>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</si>
  <si>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</si>
  <si>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</si>
  <si>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</si>
  <si>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</si>
  <si>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</si>
  <si>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</si>
  <si>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</si>
  <si>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</si>
  <si>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</si>
  <si>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</si>
  <si>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</si>
  <si>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</si>
  <si>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</si>
  <si>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</si>
  <si>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</si>
  <si>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</si>
  <si>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</si>
  <si>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</si>
  <si>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</si>
  <si>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</si>
  <si>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</si>
  <si>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</si>
  <si>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</si>
  <si>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</si>
  <si>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</si>
  <si>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</si>
  <si>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</si>
  <si>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</si>
  <si>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</si>
  <si>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</si>
  <si>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</si>
  <si>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</si>
  <si>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</si>
  <si>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</si>
  <si>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</si>
  <si>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</si>
  <si>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</si>
  <si>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</si>
  <si>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</si>
  <si>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</si>
  <si>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</si>
  <si>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</si>
  <si>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</si>
  <si>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</si>
  <si>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</si>
  <si>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</si>
  <si>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</si>
  <si>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</si>
  <si>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</si>
  <si>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</si>
  <si>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</si>
  <si>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</si>
  <si>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</si>
  <si>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</si>
  <si>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</si>
  <si>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</si>
  <si>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</si>
  <si>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</si>
  <si>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</si>
  <si>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</si>
  <si>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</si>
  <si>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</si>
  <si>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</si>
  <si>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</si>
  <si>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</si>
  <si>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</si>
  <si>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</si>
  <si>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</si>
  <si>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</si>
  <si>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</si>
  <si>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</si>
  <si>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</si>
  <si>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</si>
  <si>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</si>
  <si>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</si>
  <si>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</si>
  <si>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</si>
  <si>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</si>
  <si>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</si>
  <si>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</si>
  <si>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</si>
  <si>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</si>
  <si>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</si>
  <si>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</si>
  <si>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</si>
  <si>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</si>
  <si>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</si>
  <si>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</si>
  <si>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</si>
  <si>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</si>
  <si>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</si>
  <si>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</si>
  <si>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</si>
  <si>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</si>
  <si>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</si>
  <si>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</si>
  <si>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</si>
  <si>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</si>
  <si>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</si>
  <si>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</si>
  <si>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</si>
  <si>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</si>
  <si>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</si>
  <si>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</si>
  <si>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</si>
  <si>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</si>
  <si>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</si>
  <si>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</si>
  <si>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</si>
  <si>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</si>
  <si>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</si>
  <si>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</si>
  <si>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</si>
  <si>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</si>
  <si>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</si>
  <si>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</si>
  <si>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</si>
  <si>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</si>
  <si>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</si>
  <si>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</si>
  <si>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</si>
  <si>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</si>
  <si>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</si>
  <si>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</si>
  <si>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</si>
  <si>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</si>
  <si>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</si>
  <si>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</si>
  <si>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</si>
  <si>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</si>
  <si>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</si>
  <si>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</si>
  <si>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</si>
  <si>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</si>
  <si>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</si>
  <si>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</si>
  <si>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</si>
  <si>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</si>
  <si>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</si>
  <si>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</si>
  <si>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</si>
  <si>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</si>
  <si>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</si>
  <si>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</si>
  <si>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</si>
  <si>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</si>
  <si>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</si>
  <si>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</si>
  <si>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</si>
  <si>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</si>
  <si>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</si>
  <si>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</si>
  <si>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</si>
  <si>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</si>
  <si>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</si>
  <si>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</si>
  <si>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</si>
  <si>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</si>
  <si>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</si>
  <si>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</si>
  <si>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</si>
  <si>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</si>
  <si>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</si>
  <si>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</si>
  <si>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</si>
  <si>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</si>
  <si>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</si>
  <si>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</si>
  <si>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</si>
  <si>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</si>
  <si>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</si>
  <si>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</si>
  <si>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</si>
  <si>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</si>
  <si>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</si>
  <si>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</si>
  <si>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</si>
  <si>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</si>
  <si>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</si>
  <si>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2022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</si>
  <si>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</si>
  <si>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</si>
  <si>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</si>
  <si>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</si>
  <si>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</si>
  <si>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Junio de 2022
PESOS</t>
  </si>
  <si>
    <t>UNIVERSIDAD TECNOLOGICA DEL NORTE DE GUANAJUATO
Estado Analítico del Ejercicio del Presupuesto de Egresos Detallado - LDF
Clasificación Funcional (Finalidad y Función)
al 30 de Junio de 2022
PESOS</t>
  </si>
  <si>
    <t>UNIVERSIDAD TECNOLOGICA DEL NORTE DE GUANAJUATO
Estado Analítico del Ejercicio del Presupuesto de Egresos Detallado - LDF
Clasificación de Servicios Personales por Categoría
al 30 de Junio de 2022
PESOS</t>
  </si>
  <si>
    <t>“Bajo protesta de decir verdad declaramos que los Estados Financieros y sus notas, son razonablemente correctos y son responsabilidad del emisor”</t>
  </si>
  <si>
    <t>_______________________________________</t>
  </si>
  <si>
    <t>_____________________________________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</si>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</sst>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2" fillId="0" borderId="0" xfId="0" applyFont="1" applyProtection="1">
      <protection locked="0"/>
    </xf>
    <xf numFmtId="0" fontId="13" fillId="0" borderId="0" xfId="0" applyFont="1" applyBorder="1" applyAlignment="1">
      <alignment horizontal="center"/>
    </xf>
    <xf numFmtId="0" fontId="6" fillId="0" borderId="0" xfId="2" applyAlignment="1" applyProtection="1">
      <alignment horizontal="center"/>
      <protection locked="0"/>
    </xf>
    <xf numFmtId="0" fontId="6" fillId="0" borderId="0" xfId="2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0" xfId="0" applyFont="1" applyAlignment="1"/>
    <xf numFmtId="0" fontId="6" fillId="0" borderId="0" xfId="0" applyFont="1" applyBorder="1" applyAlignment="1"/>
    <xf numFmtId="0" fontId="6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4" xfId="2" xr:uid="{6933FFDF-D9B6-4594-B7CA-DCEF877B17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3"/>
  <sheetViews>
    <sheetView topLeftCell="A139" workbookViewId="0">
      <selection activeCell="F171" sqref="F17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8" t="s">
        <v>321</v>
      </c>
      <c r="B1" s="70"/>
      <c r="C1" s="70"/>
      <c r="D1" s="70"/>
      <c r="E1" s="70"/>
      <c r="F1" s="70"/>
      <c r="G1" s="70"/>
      <c r="H1" s="71"/>
    </row>
    <row r="2" spans="1:8">
      <c r="A2" s="68"/>
      <c r="B2" s="69"/>
      <c r="C2" s="67" t="s">
        <v>0</v>
      </c>
      <c r="D2" s="67"/>
      <c r="E2" s="67"/>
      <c r="F2" s="67"/>
      <c r="G2" s="67"/>
      <c r="H2" s="2"/>
    </row>
    <row r="3" spans="1:8" ht="22.5">
      <c r="A3" s="72" t="s">
        <v>1</v>
      </c>
      <c r="B3" s="73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74" t="s">
        <v>8</v>
      </c>
      <c r="B4" s="75"/>
      <c r="C4" s="5">
        <f>C5+C13+C23+C33+C43+C53+C57+C66+C70</f>
        <v>61090211.560000002</v>
      </c>
      <c r="D4" s="5">
        <f t="shared" ref="D4:H4" si="0">D5+D13+D23+D33+D43+D53+D57+D66+D70</f>
        <v>6980654.9800000004</v>
      </c>
      <c r="E4" s="5">
        <f t="shared" si="0"/>
        <v>68070866.539999992</v>
      </c>
      <c r="F4" s="5">
        <f t="shared" si="0"/>
        <v>24702785.93</v>
      </c>
      <c r="G4" s="5">
        <f t="shared" si="0"/>
        <v>24702785.93</v>
      </c>
      <c r="H4" s="5">
        <f t="shared" si="0"/>
        <v>43368080.609999999</v>
      </c>
    </row>
    <row r="5" spans="1:8">
      <c r="A5" s="63" t="s">
        <v>9</v>
      </c>
      <c r="B5" s="64"/>
      <c r="C5" s="6">
        <f>SUM(C6:C12)</f>
        <v>43106342.210000008</v>
      </c>
      <c r="D5" s="6">
        <f t="shared" ref="D5:H5" si="1">SUM(D6:D12)</f>
        <v>1618542</v>
      </c>
      <c r="E5" s="6">
        <f t="shared" si="1"/>
        <v>44724884.209999993</v>
      </c>
      <c r="F5" s="6">
        <f t="shared" si="1"/>
        <v>20081788.870000001</v>
      </c>
      <c r="G5" s="6">
        <f t="shared" si="1"/>
        <v>20081788.870000001</v>
      </c>
      <c r="H5" s="6">
        <f t="shared" si="1"/>
        <v>24643095.34</v>
      </c>
    </row>
    <row r="6" spans="1:8">
      <c r="A6" s="35" t="s">
        <v>143</v>
      </c>
      <c r="B6" s="36" t="s">
        <v>10</v>
      </c>
      <c r="C6" s="7">
        <v>7864851.8799999999</v>
      </c>
      <c r="D6" s="7">
        <v>0</v>
      </c>
      <c r="E6" s="7">
        <f>C6+D6</f>
        <v>7864851.8799999999</v>
      </c>
      <c r="F6" s="7">
        <v>3425699.69</v>
      </c>
      <c r="G6" s="7">
        <v>3425699.69</v>
      </c>
      <c r="H6" s="7">
        <f>E6-F6</f>
        <v>4439152.1899999995</v>
      </c>
    </row>
    <row r="7" spans="1:8">
      <c r="A7" s="35" t="s">
        <v>144</v>
      </c>
      <c r="B7" s="36" t="s">
        <v>11</v>
      </c>
      <c r="C7" s="7">
        <v>13556509.720000001</v>
      </c>
      <c r="D7" s="7">
        <v>599611.53</v>
      </c>
      <c r="E7" s="7">
        <f t="shared" ref="E7:E12" si="2">C7+D7</f>
        <v>14156121.25</v>
      </c>
      <c r="F7" s="7">
        <v>6649402.8499999996</v>
      </c>
      <c r="G7" s="7">
        <v>6649402.8499999996</v>
      </c>
      <c r="H7" s="7">
        <f t="shared" ref="H7:H70" si="3">E7-F7</f>
        <v>7506718.4000000004</v>
      </c>
    </row>
    <row r="8" spans="1:8">
      <c r="A8" s="35" t="s">
        <v>145</v>
      </c>
      <c r="B8" s="36" t="s">
        <v>12</v>
      </c>
      <c r="C8" s="7">
        <v>5040084.49</v>
      </c>
      <c r="D8" s="7">
        <v>0</v>
      </c>
      <c r="E8" s="7">
        <f t="shared" si="2"/>
        <v>5040084.49</v>
      </c>
      <c r="F8" s="7">
        <v>294328.5</v>
      </c>
      <c r="G8" s="7">
        <v>294328.5</v>
      </c>
      <c r="H8" s="7">
        <f t="shared" si="3"/>
        <v>4745755.99</v>
      </c>
    </row>
    <row r="9" spans="1:8">
      <c r="A9" s="35" t="s">
        <v>146</v>
      </c>
      <c r="B9" s="36" t="s">
        <v>13</v>
      </c>
      <c r="C9" s="7">
        <v>7860143.0300000003</v>
      </c>
      <c r="D9" s="7">
        <v>734409.47</v>
      </c>
      <c r="E9" s="7">
        <f t="shared" si="2"/>
        <v>8594552.5</v>
      </c>
      <c r="F9" s="7">
        <v>5192936.9000000004</v>
      </c>
      <c r="G9" s="7">
        <v>5192936.9000000004</v>
      </c>
      <c r="H9" s="7">
        <f t="shared" si="3"/>
        <v>3401615.5999999996</v>
      </c>
    </row>
    <row r="10" spans="1:8">
      <c r="A10" s="35" t="s">
        <v>147</v>
      </c>
      <c r="B10" s="36" t="s">
        <v>14</v>
      </c>
      <c r="C10" s="7">
        <v>8004753.0899999999</v>
      </c>
      <c r="D10" s="7">
        <v>284521</v>
      </c>
      <c r="E10" s="7">
        <f t="shared" si="2"/>
        <v>8289274.0899999999</v>
      </c>
      <c r="F10" s="7">
        <v>3757452.34</v>
      </c>
      <c r="G10" s="7">
        <v>3757452.34</v>
      </c>
      <c r="H10" s="7">
        <f t="shared" si="3"/>
        <v>4531821.75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780000</v>
      </c>
      <c r="D12" s="7">
        <v>0</v>
      </c>
      <c r="E12" s="7">
        <f t="shared" si="2"/>
        <v>780000</v>
      </c>
      <c r="F12" s="7">
        <v>761968.59</v>
      </c>
      <c r="G12" s="7">
        <v>761968.59</v>
      </c>
      <c r="H12" s="7">
        <f t="shared" si="3"/>
        <v>18031.410000000033</v>
      </c>
    </row>
    <row r="13" spans="1:8">
      <c r="A13" s="63" t="s">
        <v>17</v>
      </c>
      <c r="B13" s="64"/>
      <c r="C13" s="6">
        <f>SUM(C14:C22)</f>
        <v>2251974.36</v>
      </c>
      <c r="D13" s="6">
        <f t="shared" ref="D13:G13" si="4">SUM(D14:D22)</f>
        <v>214368.97999999998</v>
      </c>
      <c r="E13" s="6">
        <f t="shared" si="4"/>
        <v>2466343.34</v>
      </c>
      <c r="F13" s="6">
        <f t="shared" si="4"/>
        <v>380154.13</v>
      </c>
      <c r="G13" s="6">
        <f t="shared" si="4"/>
        <v>380154.13</v>
      </c>
      <c r="H13" s="6">
        <f t="shared" si="3"/>
        <v>2086189.21</v>
      </c>
    </row>
    <row r="14" spans="1:8">
      <c r="A14" s="35" t="s">
        <v>150</v>
      </c>
      <c r="B14" s="36" t="s">
        <v>18</v>
      </c>
      <c r="C14" s="7">
        <v>667080.82999999996</v>
      </c>
      <c r="D14" s="7">
        <v>6592.22</v>
      </c>
      <c r="E14" s="7">
        <f t="shared" ref="E14:E22" si="5">C14+D14</f>
        <v>673673.04999999993</v>
      </c>
      <c r="F14" s="7">
        <v>100653.01</v>
      </c>
      <c r="G14" s="7">
        <v>100653.01</v>
      </c>
      <c r="H14" s="7">
        <f t="shared" si="3"/>
        <v>573020.03999999992</v>
      </c>
    </row>
    <row r="15" spans="1:8">
      <c r="A15" s="35" t="s">
        <v>151</v>
      </c>
      <c r="B15" s="36" t="s">
        <v>19</v>
      </c>
      <c r="C15" s="7">
        <v>77336.350000000006</v>
      </c>
      <c r="D15" s="7">
        <v>31000</v>
      </c>
      <c r="E15" s="7">
        <f t="shared" si="5"/>
        <v>108336.35</v>
      </c>
      <c r="F15" s="7">
        <v>3838.59</v>
      </c>
      <c r="G15" s="7">
        <v>3838.59</v>
      </c>
      <c r="H15" s="7">
        <f t="shared" si="3"/>
        <v>104497.76000000001</v>
      </c>
    </row>
    <row r="16" spans="1:8">
      <c r="A16" s="35" t="s">
        <v>152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153</v>
      </c>
      <c r="B17" s="36" t="s">
        <v>21</v>
      </c>
      <c r="C17" s="7">
        <v>310733.99</v>
      </c>
      <c r="D17" s="7">
        <v>21007.81</v>
      </c>
      <c r="E17" s="7">
        <f t="shared" si="5"/>
        <v>331741.8</v>
      </c>
      <c r="F17" s="7">
        <v>20207.71</v>
      </c>
      <c r="G17" s="7">
        <v>20207.71</v>
      </c>
      <c r="H17" s="7">
        <f t="shared" si="3"/>
        <v>311534.08999999997</v>
      </c>
    </row>
    <row r="18" spans="1:8">
      <c r="A18" s="35" t="s">
        <v>154</v>
      </c>
      <c r="B18" s="36" t="s">
        <v>22</v>
      </c>
      <c r="C18" s="7">
        <v>73204.67</v>
      </c>
      <c r="D18" s="7">
        <v>3500</v>
      </c>
      <c r="E18" s="7">
        <f t="shared" si="5"/>
        <v>76704.67</v>
      </c>
      <c r="F18" s="7">
        <v>6546.37</v>
      </c>
      <c r="G18" s="7">
        <v>6546.37</v>
      </c>
      <c r="H18" s="7">
        <f t="shared" si="3"/>
        <v>70158.3</v>
      </c>
    </row>
    <row r="19" spans="1:8">
      <c r="A19" s="35" t="s">
        <v>155</v>
      </c>
      <c r="B19" s="36" t="s">
        <v>23</v>
      </c>
      <c r="C19" s="7">
        <v>921661.28</v>
      </c>
      <c r="D19" s="7">
        <v>7000</v>
      </c>
      <c r="E19" s="7">
        <f t="shared" si="5"/>
        <v>928661.28</v>
      </c>
      <c r="F19" s="7">
        <v>197416.76</v>
      </c>
      <c r="G19" s="7">
        <v>197416.76</v>
      </c>
      <c r="H19" s="7">
        <f t="shared" si="3"/>
        <v>731244.52</v>
      </c>
    </row>
    <row r="20" spans="1:8">
      <c r="A20" s="35" t="s">
        <v>156</v>
      </c>
      <c r="B20" s="36" t="s">
        <v>24</v>
      </c>
      <c r="C20" s="7">
        <v>86844.1</v>
      </c>
      <c r="D20" s="7">
        <v>7818.98</v>
      </c>
      <c r="E20" s="7">
        <f t="shared" si="5"/>
        <v>94663.08</v>
      </c>
      <c r="F20" s="7">
        <v>2101.1</v>
      </c>
      <c r="G20" s="7">
        <v>2101.1</v>
      </c>
      <c r="H20" s="7">
        <f t="shared" si="3"/>
        <v>92561.98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115113.14</v>
      </c>
      <c r="D22" s="7">
        <v>137449.97</v>
      </c>
      <c r="E22" s="7">
        <f t="shared" si="5"/>
        <v>252563.11</v>
      </c>
      <c r="F22" s="7">
        <v>49390.59</v>
      </c>
      <c r="G22" s="7">
        <v>49390.59</v>
      </c>
      <c r="H22" s="7">
        <f t="shared" si="3"/>
        <v>203172.52</v>
      </c>
    </row>
    <row r="23" spans="1:8">
      <c r="A23" s="63" t="s">
        <v>27</v>
      </c>
      <c r="B23" s="64"/>
      <c r="C23" s="6">
        <f>SUM(C24:C32)</f>
        <v>15131894.989999998</v>
      </c>
      <c r="D23" s="6">
        <f t="shared" ref="D23:G23" si="6">SUM(D24:D32)</f>
        <v>3332744</v>
      </c>
      <c r="E23" s="6">
        <f t="shared" si="6"/>
        <v>18464638.989999998</v>
      </c>
      <c r="F23" s="6">
        <f t="shared" si="6"/>
        <v>3853256.2800000007</v>
      </c>
      <c r="G23" s="6">
        <f t="shared" si="6"/>
        <v>3853256.2800000007</v>
      </c>
      <c r="H23" s="6">
        <f t="shared" si="3"/>
        <v>14611382.709999997</v>
      </c>
    </row>
    <row r="24" spans="1:8">
      <c r="A24" s="35" t="s">
        <v>159</v>
      </c>
      <c r="B24" s="36" t="s">
        <v>28</v>
      </c>
      <c r="C24" s="7">
        <v>1718790.52</v>
      </c>
      <c r="D24" s="7">
        <v>292586</v>
      </c>
      <c r="E24" s="7">
        <f t="shared" ref="E24:E32" si="7">C24+D24</f>
        <v>2011376.52</v>
      </c>
      <c r="F24" s="7">
        <v>885360.23</v>
      </c>
      <c r="G24" s="7">
        <v>885360.23</v>
      </c>
      <c r="H24" s="7">
        <f t="shared" si="3"/>
        <v>1126016.29</v>
      </c>
    </row>
    <row r="25" spans="1:8">
      <c r="A25" s="35" t="s">
        <v>160</v>
      </c>
      <c r="B25" s="36" t="s">
        <v>29</v>
      </c>
      <c r="C25" s="7">
        <v>692231.28</v>
      </c>
      <c r="D25" s="7">
        <v>15428.38</v>
      </c>
      <c r="E25" s="7">
        <f t="shared" si="7"/>
        <v>707659.66</v>
      </c>
      <c r="F25" s="7">
        <v>64167.22</v>
      </c>
      <c r="G25" s="7">
        <v>64167.22</v>
      </c>
      <c r="H25" s="7">
        <f t="shared" si="3"/>
        <v>643492.44000000006</v>
      </c>
    </row>
    <row r="26" spans="1:8">
      <c r="A26" s="35" t="s">
        <v>161</v>
      </c>
      <c r="B26" s="36" t="s">
        <v>30</v>
      </c>
      <c r="C26" s="7">
        <v>3624321.06</v>
      </c>
      <c r="D26" s="7">
        <v>408476.75</v>
      </c>
      <c r="E26" s="7">
        <f t="shared" si="7"/>
        <v>4032797.81</v>
      </c>
      <c r="F26" s="7">
        <v>701184.9</v>
      </c>
      <c r="G26" s="7">
        <v>701184.9</v>
      </c>
      <c r="H26" s="7">
        <f t="shared" si="3"/>
        <v>3331612.91</v>
      </c>
    </row>
    <row r="27" spans="1:8">
      <c r="A27" s="35" t="s">
        <v>162</v>
      </c>
      <c r="B27" s="36" t="s">
        <v>31</v>
      </c>
      <c r="C27" s="7">
        <v>704235.5</v>
      </c>
      <c r="D27" s="7">
        <v>13123</v>
      </c>
      <c r="E27" s="7">
        <f t="shared" si="7"/>
        <v>717358.5</v>
      </c>
      <c r="F27" s="7">
        <v>16423.38</v>
      </c>
      <c r="G27" s="7">
        <v>16423.38</v>
      </c>
      <c r="H27" s="7">
        <f t="shared" si="3"/>
        <v>700935.12</v>
      </c>
    </row>
    <row r="28" spans="1:8">
      <c r="A28" s="35" t="s">
        <v>163</v>
      </c>
      <c r="B28" s="36" t="s">
        <v>32</v>
      </c>
      <c r="C28" s="7">
        <v>5777285.9100000001</v>
      </c>
      <c r="D28" s="7">
        <v>1991616.1</v>
      </c>
      <c r="E28" s="7">
        <f t="shared" si="7"/>
        <v>7768902.0099999998</v>
      </c>
      <c r="F28" s="7">
        <v>1536450.64</v>
      </c>
      <c r="G28" s="7">
        <v>1536450.64</v>
      </c>
      <c r="H28" s="7">
        <f t="shared" si="3"/>
        <v>6232451.3700000001</v>
      </c>
    </row>
    <row r="29" spans="1:8">
      <c r="A29" s="35" t="s">
        <v>164</v>
      </c>
      <c r="B29" s="36" t="s">
        <v>33</v>
      </c>
      <c r="C29" s="7">
        <v>195499.86</v>
      </c>
      <c r="D29" s="7">
        <v>0</v>
      </c>
      <c r="E29" s="7">
        <f t="shared" si="7"/>
        <v>195499.86</v>
      </c>
      <c r="F29" s="7">
        <v>22999.97</v>
      </c>
      <c r="G29" s="7">
        <v>22999.97</v>
      </c>
      <c r="H29" s="7">
        <f t="shared" si="3"/>
        <v>172499.88999999998</v>
      </c>
    </row>
    <row r="30" spans="1:8">
      <c r="A30" s="35" t="s">
        <v>165</v>
      </c>
      <c r="B30" s="36" t="s">
        <v>34</v>
      </c>
      <c r="C30" s="7">
        <v>139275.81</v>
      </c>
      <c r="D30" s="7">
        <v>172000</v>
      </c>
      <c r="E30" s="7">
        <f t="shared" si="7"/>
        <v>311275.81</v>
      </c>
      <c r="F30" s="7">
        <v>47319.33</v>
      </c>
      <c r="G30" s="7">
        <v>47319.33</v>
      </c>
      <c r="H30" s="7">
        <f t="shared" si="3"/>
        <v>263956.47999999998</v>
      </c>
    </row>
    <row r="31" spans="1:8">
      <c r="A31" s="35" t="s">
        <v>166</v>
      </c>
      <c r="B31" s="36" t="s">
        <v>35</v>
      </c>
      <c r="C31" s="7">
        <v>41299.589999999997</v>
      </c>
      <c r="D31" s="7">
        <v>216363.77</v>
      </c>
      <c r="E31" s="7">
        <f t="shared" si="7"/>
        <v>257663.35999999999</v>
      </c>
      <c r="F31" s="7">
        <v>62236.74</v>
      </c>
      <c r="G31" s="7">
        <v>62236.74</v>
      </c>
      <c r="H31" s="7">
        <f t="shared" si="3"/>
        <v>195426.62</v>
      </c>
    </row>
    <row r="32" spans="1:8">
      <c r="A32" s="35" t="s">
        <v>167</v>
      </c>
      <c r="B32" s="36" t="s">
        <v>36</v>
      </c>
      <c r="C32" s="7">
        <v>2238955.46</v>
      </c>
      <c r="D32" s="7">
        <v>223150</v>
      </c>
      <c r="E32" s="7">
        <f t="shared" si="7"/>
        <v>2462105.46</v>
      </c>
      <c r="F32" s="7">
        <v>517113.87</v>
      </c>
      <c r="G32" s="7">
        <v>517113.87</v>
      </c>
      <c r="H32" s="7">
        <f t="shared" si="3"/>
        <v>1944991.5899999999</v>
      </c>
    </row>
    <row r="33" spans="1:8">
      <c r="A33" s="63" t="s">
        <v>37</v>
      </c>
      <c r="B33" s="64"/>
      <c r="C33" s="6">
        <f>SUM(C34:C42)</f>
        <v>600000</v>
      </c>
      <c r="D33" s="6">
        <f t="shared" ref="D33:G33" si="8">SUM(D34:D42)</f>
        <v>18000</v>
      </c>
      <c r="E33" s="6">
        <f t="shared" si="8"/>
        <v>618000</v>
      </c>
      <c r="F33" s="6">
        <f t="shared" si="8"/>
        <v>387586.65</v>
      </c>
      <c r="G33" s="6">
        <f t="shared" si="8"/>
        <v>387586.65</v>
      </c>
      <c r="H33" s="6">
        <f t="shared" si="3"/>
        <v>230413.34999999998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600000</v>
      </c>
      <c r="D37" s="7">
        <v>18000</v>
      </c>
      <c r="E37" s="7">
        <f t="shared" si="9"/>
        <v>618000</v>
      </c>
      <c r="F37" s="7">
        <v>387586.65</v>
      </c>
      <c r="G37" s="7">
        <v>387586.65</v>
      </c>
      <c r="H37" s="7">
        <f t="shared" si="3"/>
        <v>230413.34999999998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3" t="s">
        <v>47</v>
      </c>
      <c r="B43" s="64"/>
      <c r="C43" s="6">
        <f>SUM(C44:C52)</f>
        <v>0</v>
      </c>
      <c r="D43" s="6">
        <f t="shared" ref="D43:G43" si="10">SUM(D44:D52)</f>
        <v>1797000</v>
      </c>
      <c r="E43" s="6">
        <f t="shared" si="10"/>
        <v>1797000</v>
      </c>
      <c r="F43" s="6">
        <f t="shared" si="10"/>
        <v>0</v>
      </c>
      <c r="G43" s="6">
        <f t="shared" si="10"/>
        <v>0</v>
      </c>
      <c r="H43" s="6">
        <f t="shared" si="3"/>
        <v>1797000</v>
      </c>
    </row>
    <row r="44" spans="1:8">
      <c r="A44" s="35" t="s">
        <v>175</v>
      </c>
      <c r="B44" s="36" t="s">
        <v>48</v>
      </c>
      <c r="C44" s="7">
        <v>0</v>
      </c>
      <c r="D44" s="7">
        <v>1626000</v>
      </c>
      <c r="E44" s="7">
        <f t="shared" ref="E44:E52" si="11">C44+D44</f>
        <v>1626000</v>
      </c>
      <c r="F44" s="7">
        <v>0</v>
      </c>
      <c r="G44" s="7">
        <v>0</v>
      </c>
      <c r="H44" s="7">
        <f t="shared" si="3"/>
        <v>1626000</v>
      </c>
    </row>
    <row r="45" spans="1:8">
      <c r="A45" s="35" t="s">
        <v>176</v>
      </c>
      <c r="B45" s="36" t="s">
        <v>49</v>
      </c>
      <c r="C45" s="7">
        <v>0</v>
      </c>
      <c r="D45" s="7">
        <v>25000</v>
      </c>
      <c r="E45" s="7">
        <f t="shared" si="11"/>
        <v>25000</v>
      </c>
      <c r="F45" s="7">
        <v>0</v>
      </c>
      <c r="G45" s="7">
        <v>0</v>
      </c>
      <c r="H45" s="7">
        <f t="shared" si="3"/>
        <v>25000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146000</v>
      </c>
      <c r="E49" s="7">
        <f t="shared" si="11"/>
        <v>146000</v>
      </c>
      <c r="F49" s="7">
        <v>0</v>
      </c>
      <c r="G49" s="7">
        <v>0</v>
      </c>
      <c r="H49" s="7">
        <f t="shared" si="3"/>
        <v>146000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3" t="s">
        <v>57</v>
      </c>
      <c r="B53" s="64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3" t="s">
        <v>61</v>
      </c>
      <c r="B57" s="64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3" t="s">
        <v>70</v>
      </c>
      <c r="B66" s="6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3" t="s">
        <v>74</v>
      </c>
      <c r="B70" s="6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5" t="s">
        <v>82</v>
      </c>
      <c r="B79" s="66"/>
      <c r="C79" s="8">
        <f>C80+C88+C98+C108+C118+C128+C132+C141+C145</f>
        <v>44189444</v>
      </c>
      <c r="D79" s="8">
        <f t="shared" ref="D79:H79" si="21">D80+D88+D98+D108+D118+D128+D132+D141+D145</f>
        <v>1664360.16</v>
      </c>
      <c r="E79" s="8">
        <f t="shared" si="21"/>
        <v>45853804.159999996</v>
      </c>
      <c r="F79" s="8">
        <f t="shared" si="21"/>
        <v>18070000.260000002</v>
      </c>
      <c r="G79" s="8">
        <f t="shared" si="21"/>
        <v>18070000.260000002</v>
      </c>
      <c r="H79" s="8">
        <f t="shared" si="21"/>
        <v>27783803.899999999</v>
      </c>
    </row>
    <row r="80" spans="1:8">
      <c r="A80" s="59" t="s">
        <v>9</v>
      </c>
      <c r="B80" s="60"/>
      <c r="C80" s="8">
        <f>SUM(C81:C87)</f>
        <v>39322801</v>
      </c>
      <c r="D80" s="8">
        <f t="shared" ref="D80:H80" si="22">SUM(D81:D87)</f>
        <v>1329021</v>
      </c>
      <c r="E80" s="8">
        <f t="shared" si="22"/>
        <v>40651822</v>
      </c>
      <c r="F80" s="8">
        <f t="shared" si="22"/>
        <v>16444934.090000002</v>
      </c>
      <c r="G80" s="8">
        <f t="shared" si="22"/>
        <v>16444934.090000002</v>
      </c>
      <c r="H80" s="8">
        <f t="shared" si="22"/>
        <v>24206887.909999996</v>
      </c>
    </row>
    <row r="81" spans="1:8">
      <c r="A81" s="35" t="s">
        <v>203</v>
      </c>
      <c r="B81" s="40" t="s">
        <v>10</v>
      </c>
      <c r="C81" s="9">
        <v>7864851.8799999999</v>
      </c>
      <c r="D81" s="9">
        <v>0</v>
      </c>
      <c r="E81" s="7">
        <f t="shared" ref="E81:E87" si="23">C81+D81</f>
        <v>7864851.8799999999</v>
      </c>
      <c r="F81" s="9">
        <v>3402063.84</v>
      </c>
      <c r="G81" s="9">
        <v>3402063.84</v>
      </c>
      <c r="H81" s="9">
        <f t="shared" ref="H81:H144" si="24">E81-F81</f>
        <v>4462788.04</v>
      </c>
    </row>
    <row r="82" spans="1:8">
      <c r="A82" s="35" t="s">
        <v>204</v>
      </c>
      <c r="B82" s="40" t="s">
        <v>11</v>
      </c>
      <c r="C82" s="9">
        <v>11456998.51</v>
      </c>
      <c r="D82" s="9">
        <v>494611.53</v>
      </c>
      <c r="E82" s="7">
        <f t="shared" si="23"/>
        <v>11951610.039999999</v>
      </c>
      <c r="F82" s="9">
        <v>5434132.4400000004</v>
      </c>
      <c r="G82" s="9">
        <v>5434132.4400000004</v>
      </c>
      <c r="H82" s="9">
        <f t="shared" si="24"/>
        <v>6517477.5999999987</v>
      </c>
    </row>
    <row r="83" spans="1:8">
      <c r="A83" s="35" t="s">
        <v>205</v>
      </c>
      <c r="B83" s="40" t="s">
        <v>12</v>
      </c>
      <c r="C83" s="9">
        <v>4293054.49</v>
      </c>
      <c r="D83" s="9">
        <v>0</v>
      </c>
      <c r="E83" s="7">
        <f t="shared" si="23"/>
        <v>4293054.49</v>
      </c>
      <c r="F83" s="9">
        <v>992482.93</v>
      </c>
      <c r="G83" s="9">
        <v>992482.93</v>
      </c>
      <c r="H83" s="9">
        <f t="shared" si="24"/>
        <v>3300571.56</v>
      </c>
    </row>
    <row r="84" spans="1:8">
      <c r="A84" s="35" t="s">
        <v>206</v>
      </c>
      <c r="B84" s="40" t="s">
        <v>13</v>
      </c>
      <c r="C84" s="9">
        <v>7860143.0300000003</v>
      </c>
      <c r="D84" s="9">
        <v>734409.47</v>
      </c>
      <c r="E84" s="7">
        <f t="shared" si="23"/>
        <v>8594552.5</v>
      </c>
      <c r="F84" s="9">
        <v>3108473.64</v>
      </c>
      <c r="G84" s="9">
        <v>3108473.64</v>
      </c>
      <c r="H84" s="9">
        <f t="shared" si="24"/>
        <v>5486078.8599999994</v>
      </c>
    </row>
    <row r="85" spans="1:8">
      <c r="A85" s="35" t="s">
        <v>207</v>
      </c>
      <c r="B85" s="40" t="s">
        <v>14</v>
      </c>
      <c r="C85" s="9">
        <v>7847753.0899999999</v>
      </c>
      <c r="D85" s="9">
        <v>100000</v>
      </c>
      <c r="E85" s="7">
        <f t="shared" si="23"/>
        <v>7947753.0899999999</v>
      </c>
      <c r="F85" s="9">
        <v>3507781.24</v>
      </c>
      <c r="G85" s="9">
        <v>3507781.24</v>
      </c>
      <c r="H85" s="9">
        <f t="shared" si="24"/>
        <v>4439971.8499999996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9" t="s">
        <v>17</v>
      </c>
      <c r="B88" s="60"/>
      <c r="C88" s="8">
        <f>SUM(C89:C97)</f>
        <v>639774.36</v>
      </c>
      <c r="D88" s="8">
        <f t="shared" ref="D88:G88" si="25">SUM(D89:D97)</f>
        <v>40107.899999999994</v>
      </c>
      <c r="E88" s="8">
        <f t="shared" si="25"/>
        <v>679882.25999999989</v>
      </c>
      <c r="F88" s="8">
        <f t="shared" si="25"/>
        <v>32462.42</v>
      </c>
      <c r="G88" s="8">
        <f t="shared" si="25"/>
        <v>32462.42</v>
      </c>
      <c r="H88" s="8">
        <f t="shared" si="24"/>
        <v>647419.83999999985</v>
      </c>
    </row>
    <row r="89" spans="1:8">
      <c r="A89" s="35" t="s">
        <v>210</v>
      </c>
      <c r="B89" s="40" t="s">
        <v>18</v>
      </c>
      <c r="C89" s="9">
        <v>171980.83</v>
      </c>
      <c r="D89" s="9">
        <v>2487.56</v>
      </c>
      <c r="E89" s="7">
        <f t="shared" ref="E89:E97" si="26">C89+D89</f>
        <v>174468.38999999998</v>
      </c>
      <c r="F89" s="9">
        <v>4958.1099999999997</v>
      </c>
      <c r="G89" s="9">
        <v>4958.1099999999997</v>
      </c>
      <c r="H89" s="9">
        <f t="shared" si="24"/>
        <v>169510.28</v>
      </c>
    </row>
    <row r="90" spans="1:8">
      <c r="A90" s="35" t="s">
        <v>211</v>
      </c>
      <c r="B90" s="40" t="s">
        <v>19</v>
      </c>
      <c r="C90" s="9">
        <v>10836.35</v>
      </c>
      <c r="D90" s="9">
        <v>31403.9</v>
      </c>
      <c r="E90" s="7">
        <f t="shared" si="26"/>
        <v>42240.25</v>
      </c>
      <c r="F90" s="9">
        <v>4053.43</v>
      </c>
      <c r="G90" s="9">
        <v>4053.43</v>
      </c>
      <c r="H90" s="9">
        <f t="shared" si="24"/>
        <v>38186.82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174533.99</v>
      </c>
      <c r="D92" s="9">
        <v>-3307.81</v>
      </c>
      <c r="E92" s="7">
        <f t="shared" si="26"/>
        <v>171226.18</v>
      </c>
      <c r="F92" s="9">
        <v>7329.12</v>
      </c>
      <c r="G92" s="9">
        <v>7329.12</v>
      </c>
      <c r="H92" s="9">
        <f t="shared" si="24"/>
        <v>163897.06</v>
      </c>
    </row>
    <row r="93" spans="1:8">
      <c r="A93" s="35" t="s">
        <v>214</v>
      </c>
      <c r="B93" s="40" t="s">
        <v>22</v>
      </c>
      <c r="C93" s="9">
        <v>63104.67</v>
      </c>
      <c r="D93" s="9">
        <v>1500.25</v>
      </c>
      <c r="E93" s="7">
        <f t="shared" si="26"/>
        <v>64604.92</v>
      </c>
      <c r="F93" s="9">
        <v>1508</v>
      </c>
      <c r="G93" s="9">
        <v>1508</v>
      </c>
      <c r="H93" s="9">
        <f t="shared" si="24"/>
        <v>63096.92</v>
      </c>
    </row>
    <row r="94" spans="1:8">
      <c r="A94" s="35" t="s">
        <v>215</v>
      </c>
      <c r="B94" s="40" t="s">
        <v>23</v>
      </c>
      <c r="C94" s="9">
        <v>120661.28</v>
      </c>
      <c r="D94" s="9">
        <v>0</v>
      </c>
      <c r="E94" s="7">
        <f t="shared" si="26"/>
        <v>120661.28</v>
      </c>
      <c r="F94" s="9">
        <v>3533.5</v>
      </c>
      <c r="G94" s="9">
        <v>3533.5</v>
      </c>
      <c r="H94" s="9">
        <f t="shared" si="24"/>
        <v>117127.78</v>
      </c>
    </row>
    <row r="95" spans="1:8">
      <c r="A95" s="35" t="s">
        <v>216</v>
      </c>
      <c r="B95" s="40" t="s">
        <v>24</v>
      </c>
      <c r="C95" s="9">
        <v>17744.099999999999</v>
      </c>
      <c r="D95" s="9">
        <v>0</v>
      </c>
      <c r="E95" s="7">
        <f t="shared" si="26"/>
        <v>17744.099999999999</v>
      </c>
      <c r="F95" s="9">
        <v>1495.88</v>
      </c>
      <c r="G95" s="9">
        <v>1495.88</v>
      </c>
      <c r="H95" s="9">
        <f t="shared" si="24"/>
        <v>16248.219999999998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80913.14</v>
      </c>
      <c r="D97" s="9">
        <v>8024</v>
      </c>
      <c r="E97" s="7">
        <f t="shared" si="26"/>
        <v>88937.14</v>
      </c>
      <c r="F97" s="9">
        <v>9584.3799999999992</v>
      </c>
      <c r="G97" s="9">
        <v>9584.3799999999992</v>
      </c>
      <c r="H97" s="9">
        <f t="shared" si="24"/>
        <v>79352.759999999995</v>
      </c>
    </row>
    <row r="98" spans="1:8">
      <c r="A98" s="59" t="s">
        <v>27</v>
      </c>
      <c r="B98" s="60"/>
      <c r="C98" s="8">
        <f>SUM(C99:C107)</f>
        <v>4226868.6399999997</v>
      </c>
      <c r="D98" s="8">
        <f t="shared" ref="D98:G98" si="27">SUM(D99:D107)</f>
        <v>295231.26000000007</v>
      </c>
      <c r="E98" s="8">
        <f t="shared" si="27"/>
        <v>4522099.9000000004</v>
      </c>
      <c r="F98" s="8">
        <f t="shared" si="27"/>
        <v>1592603.75</v>
      </c>
      <c r="G98" s="8">
        <f t="shared" si="27"/>
        <v>1592603.75</v>
      </c>
      <c r="H98" s="8">
        <f t="shared" si="24"/>
        <v>2929496.1500000004</v>
      </c>
    </row>
    <row r="99" spans="1:8">
      <c r="A99" s="35" t="s">
        <v>219</v>
      </c>
      <c r="B99" s="40" t="s">
        <v>28</v>
      </c>
      <c r="C99" s="9">
        <v>398311.67999999999</v>
      </c>
      <c r="D99" s="9">
        <v>295231.26</v>
      </c>
      <c r="E99" s="7">
        <f t="shared" ref="E99:E107" si="28">C99+D99</f>
        <v>693542.94</v>
      </c>
      <c r="F99" s="9">
        <v>438479.81</v>
      </c>
      <c r="G99" s="9">
        <v>438479.81</v>
      </c>
      <c r="H99" s="9">
        <f t="shared" si="24"/>
        <v>255063.12999999995</v>
      </c>
    </row>
    <row r="100" spans="1:8">
      <c r="A100" s="35" t="s">
        <v>220</v>
      </c>
      <c r="B100" s="40" t="s">
        <v>29</v>
      </c>
      <c r="C100" s="9">
        <v>21556.720000000001</v>
      </c>
      <c r="D100" s="9">
        <v>-1496.62</v>
      </c>
      <c r="E100" s="7">
        <f t="shared" si="28"/>
        <v>20060.100000000002</v>
      </c>
      <c r="F100" s="9">
        <v>401.42</v>
      </c>
      <c r="G100" s="9">
        <v>401.42</v>
      </c>
      <c r="H100" s="9">
        <f t="shared" si="24"/>
        <v>19658.680000000004</v>
      </c>
    </row>
    <row r="101" spans="1:8">
      <c r="A101" s="35" t="s">
        <v>221</v>
      </c>
      <c r="B101" s="40" t="s">
        <v>30</v>
      </c>
      <c r="C101" s="9">
        <v>1486087.83</v>
      </c>
      <c r="D101" s="9">
        <v>43281.69</v>
      </c>
      <c r="E101" s="7">
        <f t="shared" si="28"/>
        <v>1529369.52</v>
      </c>
      <c r="F101" s="9">
        <v>638890.42000000004</v>
      </c>
      <c r="G101" s="9">
        <v>638890.42000000004</v>
      </c>
      <c r="H101" s="9">
        <f t="shared" si="24"/>
        <v>890479.1</v>
      </c>
    </row>
    <row r="102" spans="1:8">
      <c r="A102" s="35" t="s">
        <v>222</v>
      </c>
      <c r="B102" s="40" t="s">
        <v>31</v>
      </c>
      <c r="C102" s="9">
        <v>91674.02</v>
      </c>
      <c r="D102" s="9">
        <v>-30000</v>
      </c>
      <c r="E102" s="7">
        <f t="shared" si="28"/>
        <v>61674.020000000004</v>
      </c>
      <c r="F102" s="9">
        <v>5877.06</v>
      </c>
      <c r="G102" s="9">
        <v>5877.06</v>
      </c>
      <c r="H102" s="9">
        <f t="shared" si="24"/>
        <v>55796.960000000006</v>
      </c>
    </row>
    <row r="103" spans="1:8">
      <c r="A103" s="35" t="s">
        <v>223</v>
      </c>
      <c r="B103" s="40" t="s">
        <v>32</v>
      </c>
      <c r="C103" s="9">
        <v>1111215.46</v>
      </c>
      <c r="D103" s="9">
        <v>-36083.910000000003</v>
      </c>
      <c r="E103" s="7">
        <f t="shared" si="28"/>
        <v>1075131.55</v>
      </c>
      <c r="F103" s="9">
        <v>32874.06</v>
      </c>
      <c r="G103" s="9">
        <v>32874.06</v>
      </c>
      <c r="H103" s="9">
        <f t="shared" si="24"/>
        <v>1042257.49</v>
      </c>
    </row>
    <row r="104" spans="1:8">
      <c r="A104" s="35" t="s">
        <v>224</v>
      </c>
      <c r="B104" s="40" t="s">
        <v>33</v>
      </c>
      <c r="C104" s="9">
        <v>148999.85999999999</v>
      </c>
      <c r="D104" s="9">
        <v>0</v>
      </c>
      <c r="E104" s="7">
        <f t="shared" si="28"/>
        <v>148999.85999999999</v>
      </c>
      <c r="F104" s="9">
        <v>23450.78</v>
      </c>
      <c r="G104" s="9">
        <v>23450.78</v>
      </c>
      <c r="H104" s="9">
        <f t="shared" si="24"/>
        <v>125549.07999999999</v>
      </c>
    </row>
    <row r="105" spans="1:8">
      <c r="A105" s="35" t="s">
        <v>225</v>
      </c>
      <c r="B105" s="40" t="s">
        <v>34</v>
      </c>
      <c r="C105" s="9">
        <v>86739.93</v>
      </c>
      <c r="D105" s="9">
        <v>-1949.98</v>
      </c>
      <c r="E105" s="7">
        <f t="shared" si="28"/>
        <v>84789.95</v>
      </c>
      <c r="F105" s="9">
        <v>34872.199999999997</v>
      </c>
      <c r="G105" s="9">
        <v>34872.199999999997</v>
      </c>
      <c r="H105" s="9">
        <f t="shared" si="24"/>
        <v>49917.75</v>
      </c>
    </row>
    <row r="106" spans="1:8">
      <c r="A106" s="35" t="s">
        <v>226</v>
      </c>
      <c r="B106" s="40" t="s">
        <v>35</v>
      </c>
      <c r="C106" s="9">
        <v>26299.59</v>
      </c>
      <c r="D106" s="9">
        <v>26248.82</v>
      </c>
      <c r="E106" s="7">
        <f t="shared" si="28"/>
        <v>52548.41</v>
      </c>
      <c r="F106" s="9">
        <v>4855.34</v>
      </c>
      <c r="G106" s="9">
        <v>4855.34</v>
      </c>
      <c r="H106" s="9">
        <f t="shared" si="24"/>
        <v>47693.070000000007</v>
      </c>
    </row>
    <row r="107" spans="1:8">
      <c r="A107" s="35" t="s">
        <v>227</v>
      </c>
      <c r="B107" s="40" t="s">
        <v>36</v>
      </c>
      <c r="C107" s="9">
        <v>855983.55</v>
      </c>
      <c r="D107" s="9">
        <v>0</v>
      </c>
      <c r="E107" s="7">
        <f t="shared" si="28"/>
        <v>855983.55</v>
      </c>
      <c r="F107" s="9">
        <v>412902.66</v>
      </c>
      <c r="G107" s="9">
        <v>412902.66</v>
      </c>
      <c r="H107" s="9">
        <f t="shared" si="24"/>
        <v>443080.89000000007</v>
      </c>
    </row>
    <row r="108" spans="1:8">
      <c r="A108" s="59" t="s">
        <v>37</v>
      </c>
      <c r="B108" s="60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9" t="s">
        <v>47</v>
      </c>
      <c r="B118" s="60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9" t="s">
        <v>57</v>
      </c>
      <c r="B128" s="60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9" t="s">
        <v>61</v>
      </c>
      <c r="B132" s="60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9" t="s">
        <v>70</v>
      </c>
      <c r="B141" s="60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9" t="s">
        <v>74</v>
      </c>
      <c r="B145" s="60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1" t="s">
        <v>83</v>
      </c>
      <c r="B154" s="62"/>
      <c r="C154" s="8">
        <f>C4+C79</f>
        <v>105279655.56</v>
      </c>
      <c r="D154" s="8">
        <f t="shared" ref="D154:H154" si="42">D4+D79</f>
        <v>8645015.1400000006</v>
      </c>
      <c r="E154" s="8">
        <f t="shared" si="42"/>
        <v>113924670.69999999</v>
      </c>
      <c r="F154" s="8">
        <f t="shared" si="42"/>
        <v>42772786.189999998</v>
      </c>
      <c r="G154" s="8">
        <f t="shared" si="42"/>
        <v>42772786.189999998</v>
      </c>
      <c r="H154" s="8">
        <f t="shared" si="42"/>
        <v>71151884.50999999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6" spans="1:8">
      <c r="B156" s="52" t="s">
        <v>330</v>
      </c>
      <c r="C156" s="11"/>
      <c r="D156" s="11"/>
      <c r="E156" s="11"/>
    </row>
    <row r="157" spans="1:8">
      <c r="B157" s="11"/>
      <c r="C157" s="11"/>
      <c r="D157" s="11"/>
      <c r="E157" s="11"/>
    </row>
    <row r="158" spans="1:8">
      <c r="B158" s="11"/>
      <c r="C158" s="11"/>
      <c r="D158" s="11"/>
      <c r="E158" s="11"/>
    </row>
    <row r="159" spans="1:8">
      <c r="B159" s="11"/>
      <c r="C159" s="11"/>
      <c r="D159" s="11"/>
      <c r="E159" s="11"/>
    </row>
    <row r="160" spans="1:8">
      <c r="B160" s="11"/>
      <c r="C160" s="11"/>
      <c r="D160" s="11"/>
      <c r="E160" s="11"/>
    </row>
    <row r="161" spans="2:5">
      <c r="B161" s="53" t="s">
        <v>331</v>
      </c>
      <c r="C161" s="56" t="s">
        <v>332</v>
      </c>
      <c r="D161" s="56"/>
      <c r="E161" s="56"/>
    </row>
    <row r="162" spans="2:5">
      <c r="B162" s="54" t="s">
        <v>333</v>
      </c>
      <c r="C162" s="57" t="s">
        <v>334</v>
      </c>
      <c r="D162" s="57"/>
      <c r="E162" s="57"/>
    </row>
    <row r="163" spans="2:5">
      <c r="B163" s="55" t="s">
        <v>335</v>
      </c>
      <c r="C163" s="58" t="s">
        <v>336</v>
      </c>
      <c r="D163" s="58"/>
      <c r="E163" s="58"/>
    </row>
  </sheetData>
  <protectedRanges>
    <protectedRange sqref="E161:E163 B161:C163" name="Rango1"/>
  </protectedRanges>
  <mergeCells count="28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C161:E161"/>
    <mergeCell ref="C162:E162"/>
    <mergeCell ref="C163:E163"/>
    <mergeCell ref="A128:B128"/>
    <mergeCell ref="A132:B132"/>
    <mergeCell ref="A141:B141"/>
    <mergeCell ref="A145:B145"/>
    <mergeCell ref="A154:B154"/>
  </mergeCells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activeCell="H38" sqref="H38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6" t="s">
        <v>327</v>
      </c>
      <c r="B1" s="77"/>
      <c r="C1" s="77"/>
      <c r="D1" s="77"/>
      <c r="E1" s="77"/>
      <c r="F1" s="77"/>
      <c r="G1" s="78"/>
    </row>
    <row r="2" spans="1:7">
      <c r="A2" s="12"/>
      <c r="B2" s="79" t="s">
        <v>0</v>
      </c>
      <c r="C2" s="79"/>
      <c r="D2" s="79"/>
      <c r="E2" s="79"/>
      <c r="F2" s="79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61090211.559999995</v>
      </c>
      <c r="C5" s="8">
        <f t="shared" ref="C5:G5" si="0">SUM(C6:C13)</f>
        <v>6980654.9799999995</v>
      </c>
      <c r="D5" s="8">
        <f t="shared" si="0"/>
        <v>68070866.539999992</v>
      </c>
      <c r="E5" s="8">
        <f t="shared" si="0"/>
        <v>24702785.93</v>
      </c>
      <c r="F5" s="8">
        <f t="shared" si="0"/>
        <v>24702785.93</v>
      </c>
      <c r="G5" s="8">
        <f t="shared" si="0"/>
        <v>43368080.609999999</v>
      </c>
    </row>
    <row r="6" spans="1:7">
      <c r="A6" s="18" t="s">
        <v>322</v>
      </c>
      <c r="B6" s="9">
        <v>5474794.0599999996</v>
      </c>
      <c r="C6" s="9">
        <v>179054.32</v>
      </c>
      <c r="D6" s="9">
        <f>B6+C6</f>
        <v>5653848.3799999999</v>
      </c>
      <c r="E6" s="9">
        <v>2396901.16</v>
      </c>
      <c r="F6" s="9">
        <v>2396901.16</v>
      </c>
      <c r="G6" s="9">
        <f>D6-E6</f>
        <v>3256947.2199999997</v>
      </c>
    </row>
    <row r="7" spans="1:7">
      <c r="A7" s="18" t="s">
        <v>323</v>
      </c>
      <c r="B7" s="9">
        <v>29343825.149999999</v>
      </c>
      <c r="C7" s="9">
        <v>2063530.5</v>
      </c>
      <c r="D7" s="9">
        <f t="shared" ref="D7:D13" si="1">B7+C7</f>
        <v>31407355.649999999</v>
      </c>
      <c r="E7" s="9">
        <v>13436198.58</v>
      </c>
      <c r="F7" s="9">
        <v>13436198.58</v>
      </c>
      <c r="G7" s="9">
        <f t="shared" ref="G7:G13" si="2">D7-E7</f>
        <v>17971157.07</v>
      </c>
    </row>
    <row r="8" spans="1:7">
      <c r="A8" s="18" t="s">
        <v>324</v>
      </c>
      <c r="B8" s="9">
        <v>3380788.22</v>
      </c>
      <c r="C8" s="9">
        <v>452197.64</v>
      </c>
      <c r="D8" s="9">
        <f t="shared" si="1"/>
        <v>3832985.8600000003</v>
      </c>
      <c r="E8" s="9">
        <v>1234389.74</v>
      </c>
      <c r="F8" s="9">
        <v>1234389.74</v>
      </c>
      <c r="G8" s="9">
        <f t="shared" si="2"/>
        <v>2598596.12</v>
      </c>
    </row>
    <row r="9" spans="1:7">
      <c r="A9" s="18" t="s">
        <v>325</v>
      </c>
      <c r="B9" s="9">
        <v>22236346.809999999</v>
      </c>
      <c r="C9" s="9">
        <v>4280956.8099999996</v>
      </c>
      <c r="D9" s="9">
        <f t="shared" si="1"/>
        <v>26517303.619999997</v>
      </c>
      <c r="E9" s="9">
        <v>7352853.0899999999</v>
      </c>
      <c r="F9" s="9">
        <v>7352853.0899999999</v>
      </c>
      <c r="G9" s="9">
        <f t="shared" si="2"/>
        <v>19164450.529999997</v>
      </c>
    </row>
    <row r="10" spans="1:7">
      <c r="A10" s="18" t="s">
        <v>326</v>
      </c>
      <c r="B10" s="9">
        <v>654457.31999999995</v>
      </c>
      <c r="C10" s="9">
        <v>4915.71</v>
      </c>
      <c r="D10" s="9">
        <f t="shared" si="1"/>
        <v>659373.02999999991</v>
      </c>
      <c r="E10" s="9">
        <v>282443.36</v>
      </c>
      <c r="F10" s="9">
        <v>282443.36</v>
      </c>
      <c r="G10" s="9">
        <f t="shared" si="2"/>
        <v>376929.66999999993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44189443.999999993</v>
      </c>
      <c r="C16" s="8">
        <f t="shared" ref="C16:G16" si="3">SUM(C17:C24)</f>
        <v>1664360.16</v>
      </c>
      <c r="D16" s="8">
        <f t="shared" si="3"/>
        <v>45853804.159999996</v>
      </c>
      <c r="E16" s="8">
        <f t="shared" si="3"/>
        <v>18070000.260000002</v>
      </c>
      <c r="F16" s="8">
        <f t="shared" si="3"/>
        <v>18070000.260000002</v>
      </c>
      <c r="G16" s="8">
        <f t="shared" si="3"/>
        <v>27783803.899999999</v>
      </c>
    </row>
    <row r="17" spans="1:7">
      <c r="A17" s="18" t="s">
        <v>322</v>
      </c>
      <c r="B17" s="9">
        <v>4110334.06</v>
      </c>
      <c r="C17" s="9">
        <v>5054.32</v>
      </c>
      <c r="D17" s="9">
        <f>B17+C17</f>
        <v>4115388.38</v>
      </c>
      <c r="E17" s="9">
        <v>1386052.87</v>
      </c>
      <c r="F17" s="9">
        <v>1386052.87</v>
      </c>
      <c r="G17" s="9">
        <f t="shared" ref="G17:G24" si="4">D17-E17</f>
        <v>2729335.51</v>
      </c>
    </row>
    <row r="18" spans="1:7">
      <c r="A18" s="18" t="s">
        <v>323</v>
      </c>
      <c r="B18" s="9">
        <v>26957152.149999999</v>
      </c>
      <c r="C18" s="9">
        <v>1114261.52</v>
      </c>
      <c r="D18" s="9">
        <f t="shared" ref="D18:D24" si="5">B18+C18</f>
        <v>28071413.669999998</v>
      </c>
      <c r="E18" s="9">
        <v>11927199.720000001</v>
      </c>
      <c r="F18" s="9">
        <v>11927199.720000001</v>
      </c>
      <c r="G18" s="9">
        <f t="shared" si="4"/>
        <v>16144213.949999997</v>
      </c>
    </row>
    <row r="19" spans="1:7">
      <c r="A19" s="18" t="s">
        <v>324</v>
      </c>
      <c r="B19" s="9">
        <v>1937242.22</v>
      </c>
      <c r="C19" s="9">
        <v>18562.64</v>
      </c>
      <c r="D19" s="9">
        <f t="shared" si="5"/>
        <v>1955804.8599999999</v>
      </c>
      <c r="E19" s="9">
        <v>692423.64</v>
      </c>
      <c r="F19" s="9">
        <v>692423.64</v>
      </c>
      <c r="G19" s="9">
        <f t="shared" si="4"/>
        <v>1263381.2199999997</v>
      </c>
    </row>
    <row r="20" spans="1:7">
      <c r="A20" s="18" t="s">
        <v>325</v>
      </c>
      <c r="B20" s="9">
        <v>10530258.25</v>
      </c>
      <c r="C20" s="9">
        <v>521565.97</v>
      </c>
      <c r="D20" s="9">
        <f t="shared" si="5"/>
        <v>11051824.220000001</v>
      </c>
      <c r="E20" s="9">
        <v>3779643.14</v>
      </c>
      <c r="F20" s="9">
        <v>3779643.14</v>
      </c>
      <c r="G20" s="9">
        <f t="shared" si="4"/>
        <v>7272181.0800000001</v>
      </c>
    </row>
    <row r="21" spans="1:7">
      <c r="A21" s="18" t="s">
        <v>326</v>
      </c>
      <c r="B21" s="9">
        <v>654457.31999999995</v>
      </c>
      <c r="C21" s="9">
        <v>4915.71</v>
      </c>
      <c r="D21" s="9">
        <f t="shared" si="5"/>
        <v>659373.02999999991</v>
      </c>
      <c r="E21" s="9">
        <v>284680.89</v>
      </c>
      <c r="F21" s="9">
        <v>284680.89</v>
      </c>
      <c r="G21" s="9">
        <f t="shared" si="4"/>
        <v>374692.1399999999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105279655.55999999</v>
      </c>
      <c r="C26" s="8">
        <f t="shared" ref="C26:G26" si="6">C5+C16</f>
        <v>8645015.1399999987</v>
      </c>
      <c r="D26" s="8">
        <f t="shared" si="6"/>
        <v>113924670.69999999</v>
      </c>
      <c r="E26" s="8">
        <f t="shared" si="6"/>
        <v>42772786.189999998</v>
      </c>
      <c r="F26" s="8">
        <f t="shared" si="6"/>
        <v>42772786.189999998</v>
      </c>
      <c r="G26" s="8">
        <f t="shared" si="6"/>
        <v>71151884.50999999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8" spans="1:7">
      <c r="A28" s="52" t="s">
        <v>330</v>
      </c>
    </row>
    <row r="33" spans="1:6" ht="12.75">
      <c r="A33" s="53" t="s">
        <v>331</v>
      </c>
      <c r="C33" s="90"/>
      <c r="D33" s="56" t="s">
        <v>332</v>
      </c>
      <c r="E33" s="56"/>
      <c r="F33" s="56"/>
    </row>
    <row r="34" spans="1:6">
      <c r="A34" s="54" t="s">
        <v>333</v>
      </c>
      <c r="C34" s="91"/>
      <c r="D34" s="57" t="s">
        <v>334</v>
      </c>
      <c r="E34" s="57"/>
      <c r="F34" s="57"/>
    </row>
    <row r="35" spans="1:6">
      <c r="A35" s="55" t="s">
        <v>335</v>
      </c>
      <c r="C35" s="92"/>
      <c r="D35" s="58" t="s">
        <v>336</v>
      </c>
      <c r="E35" s="58"/>
      <c r="F35" s="58"/>
    </row>
  </sheetData>
  <protectedRanges>
    <protectedRange sqref="A33:A35 D33:D35" name="Rango1"/>
  </protectedRanges>
  <mergeCells count="5">
    <mergeCell ref="D33:F33"/>
    <mergeCell ref="D34:F34"/>
    <mergeCell ref="D35:F35"/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8"/>
  <sheetViews>
    <sheetView workbookViewId="0">
      <selection activeCell="K90" sqref="K90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6" t="s">
        <v>328</v>
      </c>
      <c r="B1" s="77"/>
      <c r="C1" s="77"/>
      <c r="D1" s="77"/>
      <c r="E1" s="77"/>
      <c r="F1" s="77"/>
      <c r="G1" s="77"/>
      <c r="H1" s="78"/>
    </row>
    <row r="2" spans="1:8" ht="12" customHeight="1">
      <c r="A2" s="82"/>
      <c r="B2" s="83"/>
      <c r="C2" s="81" t="s">
        <v>0</v>
      </c>
      <c r="D2" s="81"/>
      <c r="E2" s="81"/>
      <c r="F2" s="81"/>
      <c r="G2" s="81"/>
      <c r="H2" s="43"/>
    </row>
    <row r="3" spans="1:8" ht="22.5">
      <c r="A3" s="84" t="s">
        <v>1</v>
      </c>
      <c r="B3" s="85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6" t="s">
        <v>94</v>
      </c>
      <c r="B5" s="87"/>
      <c r="C5" s="8">
        <f>C6+C16+C25+C36</f>
        <v>61090211.560000002</v>
      </c>
      <c r="D5" s="8">
        <f t="shared" ref="D5:H5" si="0">D6+D16+D25+D36</f>
        <v>6980654.9799999995</v>
      </c>
      <c r="E5" s="8">
        <f t="shared" si="0"/>
        <v>68070866.540000007</v>
      </c>
      <c r="F5" s="8">
        <f t="shared" si="0"/>
        <v>24702785.93</v>
      </c>
      <c r="G5" s="8">
        <f t="shared" si="0"/>
        <v>24702785.93</v>
      </c>
      <c r="H5" s="8">
        <f t="shared" si="0"/>
        <v>43368080.610000007</v>
      </c>
    </row>
    <row r="6" spans="1:8" ht="12.75" customHeight="1">
      <c r="A6" s="65" t="s">
        <v>95</v>
      </c>
      <c r="B6" s="66"/>
      <c r="C6" s="8">
        <f>SUM(C7:C14)</f>
        <v>654457.31999999995</v>
      </c>
      <c r="D6" s="8">
        <f t="shared" ref="D6:H6" si="1">SUM(D7:D14)</f>
        <v>4915.71</v>
      </c>
      <c r="E6" s="8">
        <f t="shared" si="1"/>
        <v>659373.02999999991</v>
      </c>
      <c r="F6" s="8">
        <f t="shared" si="1"/>
        <v>282443.36</v>
      </c>
      <c r="G6" s="8">
        <f t="shared" si="1"/>
        <v>282443.36</v>
      </c>
      <c r="H6" s="8">
        <f t="shared" si="1"/>
        <v>376929.66999999993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654457.31999999995</v>
      </c>
      <c r="D9" s="9">
        <v>4915.71</v>
      </c>
      <c r="E9" s="9">
        <f t="shared" si="2"/>
        <v>659373.02999999991</v>
      </c>
      <c r="F9" s="9">
        <v>282443.36</v>
      </c>
      <c r="G9" s="9">
        <v>282443.36</v>
      </c>
      <c r="H9" s="9">
        <f t="shared" si="3"/>
        <v>376929.66999999993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5" t="s">
        <v>104</v>
      </c>
      <c r="B16" s="80"/>
      <c r="C16" s="8">
        <f>SUM(C17:C23)</f>
        <v>60435754.240000002</v>
      </c>
      <c r="D16" s="8">
        <f t="shared" ref="D16:G16" si="4">SUM(D17:D23)</f>
        <v>6975739.2699999996</v>
      </c>
      <c r="E16" s="8">
        <f t="shared" si="4"/>
        <v>67411493.510000005</v>
      </c>
      <c r="F16" s="8">
        <f t="shared" si="4"/>
        <v>24420342.57</v>
      </c>
      <c r="G16" s="8">
        <f t="shared" si="4"/>
        <v>24420342.57</v>
      </c>
      <c r="H16" s="8">
        <f t="shared" si="3"/>
        <v>42991150.940000005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60435754.240000002</v>
      </c>
      <c r="D21" s="9">
        <v>6975739.2699999996</v>
      </c>
      <c r="E21" s="9">
        <f t="shared" si="5"/>
        <v>67411493.510000005</v>
      </c>
      <c r="F21" s="9">
        <v>24420342.57</v>
      </c>
      <c r="G21" s="9">
        <v>24420342.57</v>
      </c>
      <c r="H21" s="9">
        <f t="shared" si="3"/>
        <v>42991150.940000005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5" t="s">
        <v>112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5" t="s">
        <v>122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5" t="s">
        <v>127</v>
      </c>
      <c r="B42" s="80"/>
      <c r="C42" s="8">
        <f>C43+C53+C62+C73</f>
        <v>44189444</v>
      </c>
      <c r="D42" s="8">
        <f t="shared" ref="D42:G42" si="10">D43+D53+D62+D73</f>
        <v>1664360.16</v>
      </c>
      <c r="E42" s="8">
        <f t="shared" si="10"/>
        <v>45853804.160000004</v>
      </c>
      <c r="F42" s="8">
        <f t="shared" si="10"/>
        <v>18070000.260000002</v>
      </c>
      <c r="G42" s="8">
        <f t="shared" si="10"/>
        <v>18070000.260000002</v>
      </c>
      <c r="H42" s="8">
        <f t="shared" si="3"/>
        <v>27783803.900000002</v>
      </c>
    </row>
    <row r="43" spans="1:8" ht="12.75">
      <c r="A43" s="65" t="s">
        <v>95</v>
      </c>
      <c r="B43" s="80"/>
      <c r="C43" s="8">
        <f>SUM(C44:C51)</f>
        <v>654457.31999999995</v>
      </c>
      <c r="D43" s="8">
        <f t="shared" ref="D43:G43" si="11">SUM(D44:D51)</f>
        <v>4915.71</v>
      </c>
      <c r="E43" s="8">
        <f t="shared" si="11"/>
        <v>659373.02999999991</v>
      </c>
      <c r="F43" s="8">
        <f t="shared" si="11"/>
        <v>284680.89</v>
      </c>
      <c r="G43" s="8">
        <f t="shared" si="11"/>
        <v>284680.89</v>
      </c>
      <c r="H43" s="8">
        <f t="shared" si="3"/>
        <v>374692.1399999999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654457.31999999995</v>
      </c>
      <c r="D46" s="9">
        <v>4915.71</v>
      </c>
      <c r="E46" s="9">
        <f t="shared" si="12"/>
        <v>659373.02999999991</v>
      </c>
      <c r="F46" s="9">
        <v>284680.89</v>
      </c>
      <c r="G46" s="9">
        <v>284680.89</v>
      </c>
      <c r="H46" s="9">
        <f t="shared" si="3"/>
        <v>374692.1399999999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5" t="s">
        <v>104</v>
      </c>
      <c r="B53" s="80"/>
      <c r="C53" s="8">
        <f>SUM(C54:C60)</f>
        <v>43534986.68</v>
      </c>
      <c r="D53" s="8">
        <f t="shared" ref="D53:G53" si="13">SUM(D54:D60)</f>
        <v>1659444.45</v>
      </c>
      <c r="E53" s="8">
        <f t="shared" si="13"/>
        <v>45194431.130000003</v>
      </c>
      <c r="F53" s="8">
        <f t="shared" si="13"/>
        <v>17785319.370000001</v>
      </c>
      <c r="G53" s="8">
        <f t="shared" si="13"/>
        <v>17785319.370000001</v>
      </c>
      <c r="H53" s="8">
        <f t="shared" si="3"/>
        <v>27409111.760000002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43534986.68</v>
      </c>
      <c r="D58" s="9">
        <v>1659444.45</v>
      </c>
      <c r="E58" s="9">
        <f t="shared" si="14"/>
        <v>45194431.130000003</v>
      </c>
      <c r="F58" s="9">
        <v>17785319.370000001</v>
      </c>
      <c r="G58" s="9">
        <v>17785319.370000001</v>
      </c>
      <c r="H58" s="9">
        <f t="shared" si="3"/>
        <v>27409111.760000002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5" t="s">
        <v>112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5" t="s">
        <v>122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5" t="s">
        <v>83</v>
      </c>
      <c r="B79" s="80"/>
      <c r="C79" s="8">
        <f>C5+C42</f>
        <v>105279655.56</v>
      </c>
      <c r="D79" s="8">
        <f t="shared" ref="D79:H79" si="20">D5+D42</f>
        <v>8645015.1399999987</v>
      </c>
      <c r="E79" s="8">
        <f t="shared" si="20"/>
        <v>113924670.70000002</v>
      </c>
      <c r="F79" s="8">
        <f t="shared" si="20"/>
        <v>42772786.189999998</v>
      </c>
      <c r="G79" s="8">
        <f t="shared" si="20"/>
        <v>42772786.189999998</v>
      </c>
      <c r="H79" s="8">
        <f t="shared" si="20"/>
        <v>71151884.510000005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1" spans="2:7">
      <c r="B81" s="52" t="s">
        <v>330</v>
      </c>
    </row>
    <row r="86" spans="2:7" ht="12.75">
      <c r="B86" s="53" t="s">
        <v>331</v>
      </c>
      <c r="D86" s="90"/>
      <c r="E86" s="56" t="s">
        <v>332</v>
      </c>
      <c r="F86" s="56"/>
      <c r="G86" s="56"/>
    </row>
    <row r="87" spans="2:7">
      <c r="B87" s="54" t="s">
        <v>333</v>
      </c>
      <c r="D87" s="91"/>
      <c r="E87" s="57" t="s">
        <v>334</v>
      </c>
      <c r="F87" s="57"/>
      <c r="G87" s="57"/>
    </row>
    <row r="88" spans="2:7">
      <c r="B88" s="55" t="s">
        <v>335</v>
      </c>
      <c r="D88" s="92"/>
      <c r="E88" s="58" t="s">
        <v>336</v>
      </c>
      <c r="F88" s="58"/>
      <c r="G88" s="58"/>
    </row>
  </sheetData>
  <protectedRanges>
    <protectedRange sqref="B86:B88 E86:E88" name="Rango1_1"/>
  </protectedRanges>
  <mergeCells count="18">
    <mergeCell ref="E86:G86"/>
    <mergeCell ref="E87:G87"/>
    <mergeCell ref="E88:G88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tabSelected="1" workbookViewId="0">
      <selection activeCell="I33" sqref="I33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6" t="s">
        <v>329</v>
      </c>
      <c r="B1" s="88"/>
      <c r="C1" s="88"/>
      <c r="D1" s="88"/>
      <c r="E1" s="88"/>
      <c r="F1" s="88"/>
      <c r="G1" s="89"/>
    </row>
    <row r="2" spans="1:7">
      <c r="A2" s="22"/>
      <c r="B2" s="79" t="s">
        <v>0</v>
      </c>
      <c r="C2" s="79"/>
      <c r="D2" s="79"/>
      <c r="E2" s="79"/>
      <c r="F2" s="79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43106342.210000001</v>
      </c>
      <c r="C4" s="28">
        <f t="shared" ref="C4:G4" si="0">C5+C6+C7+C10+C11+C14</f>
        <v>1618542</v>
      </c>
      <c r="D4" s="28">
        <f t="shared" si="0"/>
        <v>44724884.210000001</v>
      </c>
      <c r="E4" s="28">
        <f t="shared" si="0"/>
        <v>20081788.870000001</v>
      </c>
      <c r="F4" s="28">
        <f t="shared" si="0"/>
        <v>20081788.870000001</v>
      </c>
      <c r="G4" s="28">
        <f t="shared" si="0"/>
        <v>24643095.34</v>
      </c>
    </row>
    <row r="5" spans="1:7">
      <c r="A5" s="29" t="s">
        <v>130</v>
      </c>
      <c r="B5" s="9">
        <v>43106342.210000001</v>
      </c>
      <c r="C5" s="9">
        <v>1618542</v>
      </c>
      <c r="D5" s="8">
        <f>B5+C5</f>
        <v>44724884.210000001</v>
      </c>
      <c r="E5" s="9">
        <v>20081788.870000001</v>
      </c>
      <c r="F5" s="9">
        <v>20081788.870000001</v>
      </c>
      <c r="G5" s="8">
        <f>D5-E5</f>
        <v>24643095.34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39322801</v>
      </c>
      <c r="C16" s="8">
        <f t="shared" ref="C16:G16" si="6">C17+C18+C19+C22+C23+C26</f>
        <v>1329021</v>
      </c>
      <c r="D16" s="8">
        <f t="shared" si="6"/>
        <v>40651822</v>
      </c>
      <c r="E16" s="8">
        <f t="shared" si="6"/>
        <v>16444934.09</v>
      </c>
      <c r="F16" s="8">
        <f t="shared" si="6"/>
        <v>16444934.09</v>
      </c>
      <c r="G16" s="8">
        <f t="shared" si="6"/>
        <v>24206887.91</v>
      </c>
    </row>
    <row r="17" spans="1:7">
      <c r="A17" s="29" t="s">
        <v>130</v>
      </c>
      <c r="B17" s="9">
        <v>39322801</v>
      </c>
      <c r="C17" s="9">
        <v>1329021</v>
      </c>
      <c r="D17" s="8">
        <f t="shared" ref="D17:D18" si="7">B17+C17</f>
        <v>40651822</v>
      </c>
      <c r="E17" s="9">
        <v>16444934.09</v>
      </c>
      <c r="F17" s="9">
        <v>16444934.09</v>
      </c>
      <c r="G17" s="8">
        <f t="shared" ref="G17:G26" si="8">D17-E17</f>
        <v>24206887.91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82429143.210000008</v>
      </c>
      <c r="C27" s="8">
        <f t="shared" ref="C27:G27" si="13">C4+C16</f>
        <v>2947563</v>
      </c>
      <c r="D27" s="8">
        <f t="shared" si="13"/>
        <v>85376706.210000008</v>
      </c>
      <c r="E27" s="8">
        <f t="shared" si="13"/>
        <v>36526722.960000001</v>
      </c>
      <c r="F27" s="8">
        <f t="shared" si="13"/>
        <v>36526722.960000001</v>
      </c>
      <c r="G27" s="8">
        <f t="shared" si="13"/>
        <v>48849983.25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29" spans="1:7">
      <c r="A29" s="52" t="s">
        <v>330</v>
      </c>
    </row>
    <row r="34" spans="1:6" ht="12.75">
      <c r="A34" s="53" t="s">
        <v>331</v>
      </c>
      <c r="C34" s="90"/>
      <c r="D34" s="56" t="s">
        <v>332</v>
      </c>
      <c r="E34" s="56"/>
      <c r="F34" s="56"/>
    </row>
    <row r="35" spans="1:6">
      <c r="A35" s="54" t="s">
        <v>333</v>
      </c>
      <c r="C35" s="91"/>
      <c r="D35" s="57" t="s">
        <v>334</v>
      </c>
      <c r="E35" s="57"/>
      <c r="F35" s="57"/>
    </row>
    <row r="36" spans="1:6">
      <c r="A36" s="55" t="s">
        <v>335</v>
      </c>
      <c r="C36" s="92"/>
      <c r="D36" s="58" t="s">
        <v>336</v>
      </c>
      <c r="E36" s="58"/>
      <c r="F36" s="58"/>
    </row>
  </sheetData>
  <protectedRanges>
    <protectedRange sqref="A34:A36 D34:D36" name="Rango1"/>
  </protectedRanges>
  <mergeCells count="5">
    <mergeCell ref="D34:F34"/>
    <mergeCell ref="D35:F35"/>
    <mergeCell ref="D36:F36"/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2022-07-11T18:31:57Z</cp:lastPrinted>
  <dcterms:created xsi:type="dcterms:W3CDTF">2017-01-11T17:22:36Z</dcterms:created>
  <dcterms:modified xsi:type="dcterms:W3CDTF">2022-07-11T18:33:09Z</dcterms:modified>
</cp:coreProperties>
</file>