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C:\Users\Octavio\Desktop\INFORMES 2022\PUBLICACIÓN EN LA PAGINA\4T\IPRO\"/>
    </mc:Choice>
  </mc:AlternateContent>
  <xr:revisionPtr revIDLastSave="0" documentId="13_ncr:1_{1276291F-9EE4-4CC7-A57B-43FC3D2C3E6A}" xr6:coauthVersionLast="36" xr6:coauthVersionMax="36" xr10:uidLastSave="{00000000-0000-0000-0000-000000000000}"/>
  <bookViews>
    <workbookView xWindow="0" yWindow="0" windowWidth="28800" windowHeight="12330" activeTab="10" xr2:uid="{00000000-000D-0000-FFFF-FFFF00000000}"/>
  </bookViews>
  <sheets>
    <sheet name="EAI " sheetId="16" r:id="rId1"/>
    <sheet name="Hoja1" sheetId="25" r:id="rId2"/>
    <sheet name="CA " sheetId="22" r:id="rId3"/>
    <sheet name="COG" sheetId="45" r:id="rId4"/>
    <sheet name="CTG" sheetId="14" r:id="rId5"/>
    <sheet name="CFG" sheetId="15" r:id="rId6"/>
    <sheet name="EN" sheetId="6" r:id="rId7"/>
    <sheet name="ID" sheetId="5" r:id="rId8"/>
    <sheet name="IPF" sheetId="24" r:id="rId9"/>
    <sheet name="GCP" sheetId="18" r:id="rId10"/>
    <sheet name="PyPI" sheetId="34" r:id="rId11"/>
    <sheet name="IR" sheetId="1" r:id="rId12"/>
  </sheets>
  <definedNames>
    <definedName name="_xlnm._FilterDatabase" localSheetId="5" hidden="1">CFG!$A$3:$H$40</definedName>
    <definedName name="_xlnm._FilterDatabase" localSheetId="0" hidden="1">'EAI '!$B$3:$I$4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0" i="34" l="1"/>
  <c r="I30" i="34"/>
  <c r="J30" i="34"/>
  <c r="K30" i="34"/>
  <c r="L30" i="34"/>
  <c r="M30" i="34"/>
  <c r="G30" i="34"/>
  <c r="M28" i="34"/>
  <c r="H28" i="34"/>
  <c r="I28" i="34"/>
  <c r="J28" i="34"/>
  <c r="K28" i="34"/>
  <c r="L28" i="34"/>
  <c r="G28" i="34"/>
  <c r="J21" i="34" l="1"/>
  <c r="K21" i="34"/>
  <c r="I21" i="34" l="1"/>
  <c r="G18" i="18"/>
  <c r="H18" i="18"/>
  <c r="G9" i="18"/>
  <c r="H9" i="18"/>
  <c r="F20" i="18" l="1"/>
  <c r="F21" i="18"/>
  <c r="F19" i="18"/>
  <c r="F11" i="18"/>
  <c r="F12" i="18"/>
  <c r="F13" i="18"/>
  <c r="F14" i="18"/>
  <c r="F15" i="18"/>
  <c r="F16" i="18"/>
  <c r="F17" i="18"/>
  <c r="F10" i="18"/>
  <c r="F8" i="18"/>
  <c r="F7" i="18"/>
  <c r="I21" i="18" l="1"/>
  <c r="I20" i="18"/>
  <c r="I19" i="18"/>
  <c r="I17" i="18"/>
  <c r="I16" i="18"/>
  <c r="I15" i="18"/>
  <c r="I14" i="18"/>
  <c r="I13" i="18"/>
  <c r="I12" i="18"/>
  <c r="I11" i="18"/>
  <c r="I10" i="18"/>
  <c r="I8" i="18"/>
  <c r="I7" i="18"/>
  <c r="E18" i="18"/>
  <c r="F18" i="18"/>
  <c r="D18" i="18"/>
  <c r="E9" i="18"/>
  <c r="F9" i="18"/>
  <c r="D9" i="18"/>
  <c r="E6" i="18"/>
  <c r="F6" i="18"/>
  <c r="G6" i="18"/>
  <c r="H6" i="18"/>
  <c r="D6" i="18"/>
  <c r="I18" i="18" l="1"/>
  <c r="I9" i="18"/>
  <c r="H35" i="18"/>
  <c r="I6" i="18"/>
  <c r="F35" i="18"/>
  <c r="D35" i="18"/>
  <c r="E35" i="18"/>
  <c r="G35" i="18"/>
  <c r="D31" i="16"/>
  <c r="E31" i="16"/>
  <c r="I36" i="16"/>
  <c r="I35" i="18" l="1"/>
  <c r="H21" i="25"/>
  <c r="G21" i="25"/>
  <c r="E21" i="25"/>
  <c r="D21" i="25"/>
  <c r="I12" i="25"/>
  <c r="F12" i="25"/>
  <c r="F21" i="25" s="1"/>
  <c r="D9" i="24" l="1"/>
  <c r="E9" i="24"/>
  <c r="C9" i="24"/>
  <c r="D5" i="24"/>
  <c r="E5" i="24"/>
  <c r="C5" i="24"/>
  <c r="D5" i="15"/>
  <c r="F5" i="15"/>
  <c r="G5" i="15"/>
  <c r="C5" i="15"/>
  <c r="D16" i="15"/>
  <c r="F16" i="15"/>
  <c r="G16" i="15"/>
  <c r="C16" i="15"/>
  <c r="E9" i="15"/>
  <c r="E5" i="15" s="1"/>
  <c r="H31" i="16"/>
  <c r="G31" i="16"/>
  <c r="C42" i="15" l="1"/>
  <c r="D42" i="15"/>
  <c r="C13" i="24"/>
  <c r="H9" i="15"/>
  <c r="H5" i="15" s="1"/>
  <c r="E13" i="24"/>
  <c r="E17" i="24" s="1"/>
  <c r="D13" i="24"/>
  <c r="D17" i="24" s="1"/>
  <c r="F42" i="15"/>
  <c r="G42" i="15"/>
  <c r="G39" i="22"/>
  <c r="F39" i="22"/>
  <c r="D39" i="22"/>
  <c r="C39" i="22"/>
  <c r="E38" i="22"/>
  <c r="H38" i="22" s="1"/>
  <c r="E37" i="22"/>
  <c r="H37" i="22" s="1"/>
  <c r="E36" i="22"/>
  <c r="H36" i="22" s="1"/>
  <c r="E35" i="22"/>
  <c r="H35" i="22" s="1"/>
  <c r="E34" i="22"/>
  <c r="H34" i="22" s="1"/>
  <c r="E33" i="22"/>
  <c r="H33" i="22" s="1"/>
  <c r="E32" i="22"/>
  <c r="H32" i="22" s="1"/>
  <c r="G25" i="22"/>
  <c r="F25" i="22"/>
  <c r="D25" i="22"/>
  <c r="C25" i="22"/>
  <c r="E24" i="22"/>
  <c r="H24" i="22" s="1"/>
  <c r="H23" i="22"/>
  <c r="E21" i="22"/>
  <c r="H21" i="22" s="1"/>
  <c r="G14" i="22"/>
  <c r="F14" i="22"/>
  <c r="D14" i="22"/>
  <c r="C14" i="22"/>
  <c r="E12" i="22"/>
  <c r="H12" i="22" s="1"/>
  <c r="E11" i="22"/>
  <c r="H11" i="22" s="1"/>
  <c r="E10" i="22"/>
  <c r="H10" i="22" s="1"/>
  <c r="E9" i="22"/>
  <c r="H9" i="22" s="1"/>
  <c r="E8" i="22"/>
  <c r="H8" i="22" s="1"/>
  <c r="E7" i="22"/>
  <c r="H7" i="22" s="1"/>
  <c r="E6" i="22"/>
  <c r="H6" i="22" s="1"/>
  <c r="E21" i="24" l="1"/>
  <c r="E24" i="24"/>
  <c r="E29" i="24" s="1"/>
  <c r="D21" i="24"/>
  <c r="D24" i="24"/>
  <c r="D29" i="24" s="1"/>
  <c r="C17" i="24"/>
  <c r="C21" i="24" s="1"/>
  <c r="C24" i="24"/>
  <c r="C29" i="24" s="1"/>
  <c r="E25" i="22"/>
  <c r="H39" i="22"/>
  <c r="H14" i="22"/>
  <c r="E39" i="22"/>
  <c r="H22" i="22"/>
  <c r="H25" i="22" s="1"/>
  <c r="E14" i="22"/>
  <c r="F31" i="16"/>
  <c r="H39" i="16" l="1"/>
  <c r="G39" i="16"/>
  <c r="E39" i="16"/>
  <c r="D39" i="16"/>
  <c r="I38" i="16"/>
  <c r="F38" i="16"/>
  <c r="I37" i="16"/>
  <c r="F37" i="16"/>
  <c r="F36" i="16"/>
  <c r="I35" i="16"/>
  <c r="F35" i="16"/>
  <c r="I34" i="16"/>
  <c r="F34" i="16"/>
  <c r="H16" i="16"/>
  <c r="G16" i="16"/>
  <c r="E16" i="16"/>
  <c r="D16" i="16"/>
  <c r="I15" i="16"/>
  <c r="F15" i="16"/>
  <c r="I14" i="16"/>
  <c r="F14" i="16"/>
  <c r="I13" i="16"/>
  <c r="F13" i="16"/>
  <c r="I12" i="16"/>
  <c r="F12" i="16"/>
  <c r="I11" i="16"/>
  <c r="F11" i="16"/>
  <c r="I31" i="16" l="1"/>
  <c r="F39" i="16"/>
  <c r="F16" i="16"/>
  <c r="E8" i="14" l="1"/>
  <c r="H8" i="14" s="1"/>
  <c r="E6" i="14"/>
  <c r="H6" i="14" s="1"/>
  <c r="D16" i="14"/>
  <c r="F16" i="14"/>
  <c r="G16" i="14"/>
  <c r="C16" i="14"/>
  <c r="E21" i="15"/>
  <c r="E16" i="15" s="1"/>
  <c r="E42" i="15" s="1"/>
  <c r="F31" i="6"/>
  <c r="D31" i="6"/>
  <c r="H30" i="6"/>
  <c r="H29" i="6"/>
  <c r="H28" i="6"/>
  <c r="H27" i="6"/>
  <c r="H26" i="6"/>
  <c r="H25" i="6"/>
  <c r="H24" i="6"/>
  <c r="H23" i="6"/>
  <c r="F19" i="6"/>
  <c r="D19" i="6"/>
  <c r="H18" i="6"/>
  <c r="H17" i="6"/>
  <c r="H16" i="6"/>
  <c r="H15" i="6"/>
  <c r="H14" i="6"/>
  <c r="H13" i="6"/>
  <c r="H12" i="6"/>
  <c r="H11" i="6"/>
  <c r="H10" i="6"/>
  <c r="F31" i="5"/>
  <c r="D31" i="5"/>
  <c r="H30" i="5"/>
  <c r="H29" i="5"/>
  <c r="H28" i="5"/>
  <c r="H27" i="5"/>
  <c r="H26" i="5"/>
  <c r="H25" i="5"/>
  <c r="H24" i="5"/>
  <c r="H23" i="5"/>
  <c r="F19" i="5"/>
  <c r="D19" i="5"/>
  <c r="H18" i="5"/>
  <c r="H17" i="5"/>
  <c r="H16" i="5"/>
  <c r="H15" i="5"/>
  <c r="H14" i="5"/>
  <c r="H13" i="5"/>
  <c r="H12" i="5"/>
  <c r="H11" i="5"/>
  <c r="H10" i="5"/>
  <c r="W58" i="1"/>
  <c r="W55" i="1"/>
  <c r="W52" i="1"/>
  <c r="W51" i="1"/>
  <c r="W50" i="1"/>
  <c r="W45" i="1"/>
  <c r="W39" i="1"/>
  <c r="W37" i="1"/>
  <c r="W36" i="1"/>
  <c r="W35" i="1"/>
  <c r="W17" i="1"/>
  <c r="W16" i="1"/>
  <c r="W13" i="1"/>
  <c r="W12" i="1"/>
  <c r="W11" i="1"/>
  <c r="W10" i="1"/>
  <c r="W9" i="1"/>
  <c r="H31" i="5" l="1"/>
  <c r="F33" i="6"/>
  <c r="H31" i="6"/>
  <c r="F33" i="5"/>
  <c r="D33" i="5"/>
  <c r="H19" i="6"/>
  <c r="H19" i="5"/>
  <c r="D33" i="6"/>
  <c r="H21" i="15"/>
  <c r="H16" i="15" s="1"/>
  <c r="H42" i="15" s="1"/>
  <c r="H16" i="14"/>
  <c r="E16" i="14"/>
  <c r="H33" i="5" l="1"/>
  <c r="H33" i="6"/>
</calcChain>
</file>

<file path=xl/sharedStrings.xml><?xml version="1.0" encoding="utf-8"?>
<sst xmlns="http://schemas.openxmlformats.org/spreadsheetml/2006/main" count="1180" uniqueCount="514">
  <si>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</si>
  <si>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</si>
  <si>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</si>
  <si>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</si>
  <si>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</si>
  <si>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</si>
  <si>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</si>
  <si>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</si>
  <si>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</si>
  <si>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</si>
  <si>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</si>
  <si>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</si>
  <si>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</si>
  <si>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</si>
  <si>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</si>
  <si>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</si>
  <si>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</si>
  <si>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</si>
  <si>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</si>
  <si>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</si>
  <si>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</si>
  <si>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</si>
  <si>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</si>
  <si>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</si>
  <si>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</si>
  <si>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</si>
  <si>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</si>
  <si>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</si>
  <si>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</si>
  <si>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</si>
  <si>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</si>
  <si>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</si>
  <si>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</si>
  <si>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</si>
  <si>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</si>
  <si>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</si>
  <si>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</si>
  <si>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</si>
  <si>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</si>
  <si>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</si>
  <si>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</si>
  <si>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</si>
  <si>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</si>
  <si>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</si>
  <si>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</si>
  <si>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</si>
  <si>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</si>
  <si>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</si>
  <si>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</si>
  <si>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</si>
  <si>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</si>
  <si>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</si>
  <si>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</si>
  <si>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</si>
  <si>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</si>
  <si>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</si>
  <si>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</si>
  <si>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</si>
  <si>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</si>
  <si>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</si>
  <si>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</si>
  <si>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</si>
  <si>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</si>
  <si>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</si>
  <si>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</si>
  <si>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</si>
  <si>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</si>
  <si>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</si>
  <si>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</si>
  <si>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</si>
  <si>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</si>
  <si>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</si>
  <si>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</si>
  <si>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</si>
  <si>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</si>
  <si>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</si>
  <si>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</si>
  <si>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</si>
  <si>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</si>
  <si>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</si>
  <si>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</si>
  <si>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</si>
  <si>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</si>
  <si>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</si>
  <si>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</si>
  <si>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</si>
  <si>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</si>
  <si>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</si>
  <si>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</si>
  <si>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</si>
  <si>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</si>
  <si>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</si>
  <si>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</si>
  <si>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</si>
  <si>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</si>
  <si>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</si>
  <si>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</si>
  <si>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</si>
  <si>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</si>
  <si>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</si>
  <si>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</si>
  <si>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</si>
  <si>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</si>
  <si>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</si>
  <si>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</si>
  <si>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</si>
  <si>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</si>
  <si>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</si>
  <si>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</si>
  <si>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</si>
  <si>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</si>
  <si>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</si>
  <si>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</si>
  <si>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</si>
  <si>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</si>
  <si>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</si>
  <si>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</si>
  <si>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</si>
  <si>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</si>
  <si>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</si>
  <si>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</si>
  <si>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</si>
  <si>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</si>
  <si>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</si>
  <si>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</si>
  <si>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</si>
  <si>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</si>
  <si>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</si>
  <si>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</si>
  <si>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</si>
  <si>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</si>
  <si>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</si>
  <si>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</si>
  <si>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</si>
  <si>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</si>
  <si>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</si>
  <si>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</si>
  <si>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</si>
  <si>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</si>
  <si>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</si>
  <si>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</si>
  <si>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</si>
  <si>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</si>
  <si>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</si>
  <si>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</si>
  <si>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</si>
  <si>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</si>
  <si>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</si>
  <si>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</si>
  <si>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</si>
  <si>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</si>
  <si>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</si>
  <si>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</si>
  <si>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</si>
  <si>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</si>
  <si>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</si>
  <si>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</si>
  <si>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</si>
  <si>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</si>
  <si>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</si>
  <si>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</si>
  <si>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</si>
  <si>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</si>
  <si>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</si>
  <si>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</si>
  <si>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</si>
  <si>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</si>
  <si>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</si>
  <si>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</si>
  <si>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</si>
  <si>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</si>
  <si>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</si>
  <si>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</si>
  <si>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</si>
  <si>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</si>
  <si>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</si>
  <si>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</si>
  <si>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</si>
  <si>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</si>
  <si>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</si>
  <si>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</si>
  <si>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</si>
  <si>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</si>
  <si>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</si>
  <si>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</si>
  <si>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</si>
  <si>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</si>
  <si>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</si>
  <si>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</si>
  <si>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</si>
  <si>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</si>
  <si>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</si>
  <si>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PROGRAMAS Y PROYECTOS DE INVERSIÓN</t>
  </si>
  <si>
    <t>UNIVERSIDAD TECNOLÓGICA DEL NORTE DE GUANAJUATO</t>
  </si>
  <si>
    <t>Egresos</t>
  </si>
  <si>
    <t>Subejercicio</t>
  </si>
  <si>
    <t>Aprobado</t>
  </si>
  <si>
    <t>Ampliaciones/ (Reducciones)</t>
  </si>
  <si>
    <t>Modificado</t>
  </si>
  <si>
    <t>Devengado</t>
  </si>
  <si>
    <t>Pagado</t>
  </si>
  <si>
    <t>3 = (1 + 2 )</t>
  </si>
  <si>
    <t>Total del Gasto</t>
  </si>
  <si>
    <t>Bajo protesta de decir verdad declaramos que los Estados Financieros y sus Notas son razonablemente correctos y responsabilidad del emisor</t>
  </si>
  <si>
    <t>Concepto</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</si>
  <si>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</si>
  <si>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</si>
  <si>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</si>
  <si>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</si>
  <si>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</si>
  <si>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</si>
  <si>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</si>
  <si>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</si>
  <si>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</si>
  <si>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</si>
  <si>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</si>
  <si>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</si>
  <si>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</si>
  <si>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</si>
  <si>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</si>
  <si>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</si>
  <si>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</si>
  <si>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</si>
  <si>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</si>
  <si>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</si>
  <si>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</si>
  <si>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</si>
  <si>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</si>
  <si>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</si>
  <si>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</si>
  <si>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Gasto Federalizado</t>
  </si>
  <si>
    <t>ESTADO ANALÍTICO DEL EJERCICIO DEL PRESUPUESTO DE EGRESOS</t>
  </si>
  <si>
    <t>Estimado</t>
  </si>
  <si>
    <t>I. Ingresos Presupuestarios (I=1+2)</t>
  </si>
  <si>
    <t>II. Egresos Presupuestarios (II=3+4)</t>
  </si>
  <si>
    <t>C. Endeudamiento ó desendeudamiento (C = A - B)</t>
  </si>
  <si>
    <t>INTERES DE LA DEUDA</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</si>
  <si>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</si>
  <si>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</si>
  <si>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</si>
  <si>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</si>
  <si>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</si>
  <si>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</si>
  <si>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</si>
  <si>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</si>
  <si>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</si>
  <si>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</si>
  <si>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</si>
  <si>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TOTAL</t>
  </si>
  <si>
    <t>ENDEUDAMIENTO NETO</t>
  </si>
  <si>
    <t>Gobierno</t>
  </si>
  <si>
    <t>Legislación</t>
  </si>
  <si>
    <t>Justicia</t>
  </si>
  <si>
    <t>Relaciones Exteriores</t>
  </si>
  <si>
    <t>Asuntos Financieros y Hacendarios</t>
  </si>
  <si>
    <t>Seguridad Nacional</t>
  </si>
  <si>
    <t>Asuntos de Orden Público y de Seguridad Interior</t>
  </si>
  <si>
    <t>Otros Servicios Generales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</si>
  <si>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</si>
  <si>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</si>
  <si>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</si>
  <si>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</si>
  <si>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</si>
  <si>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</si>
  <si>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</si>
  <si>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</si>
  <si>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</si>
  <si>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</si>
  <si>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</si>
  <si>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</si>
  <si>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</si>
  <si>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</si>
  <si>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</si>
  <si>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</si>
  <si>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</si>
  <si>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</si>
  <si>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</si>
  <si>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Saneamiento del Sistema Financiero</t>
  </si>
  <si>
    <t>Adeudos de Ejercicios Fiscales Anteriores</t>
  </si>
  <si>
    <t>Gasto Corriente</t>
  </si>
  <si>
    <t>Gasto de Capital</t>
  </si>
  <si>
    <t>Servicios Personales</t>
  </si>
  <si>
    <t>Remuneraciones al Personal de Carácter Transitorio</t>
  </si>
  <si>
    <t>Combustibles, Lubricantes y Aditivos</t>
  </si>
  <si>
    <t>Servicios Generales</t>
  </si>
  <si>
    <t>Servicios Básicos</t>
  </si>
  <si>
    <t>Servicios Oficiales</t>
  </si>
  <si>
    <t>Subsidios y Subvenciones</t>
  </si>
  <si>
    <t>Rubro de Ingresos</t>
  </si>
  <si>
    <t>Diferencia</t>
  </si>
  <si>
    <t>Ampliaciones y Reducciones</t>
  </si>
  <si>
    <t>Recaudado</t>
  </si>
  <si>
    <t>(1)</t>
  </si>
  <si>
    <t>(2)</t>
  </si>
  <si>
    <t>(4)</t>
  </si>
  <si>
    <t>Impuestos</t>
  </si>
  <si>
    <t>Cuotas y Aportaciones de Seguridad Social</t>
  </si>
  <si>
    <t>Contribuciones de Mejoras</t>
  </si>
  <si>
    <t>Derechos</t>
  </si>
  <si>
    <t>Productos</t>
  </si>
  <si>
    <t>Aprovechamientos</t>
  </si>
  <si>
    <t>Ingresos Derivados de Financiamientos</t>
  </si>
  <si>
    <t>Total</t>
  </si>
  <si>
    <t>P2851 Formación Dual Escuela-Empresa</t>
  </si>
  <si>
    <t>E038-C10. PROGRAMAS DE FORMACIÓN DUAL ESCUELA-EMPRESA, OFERTAOS EN EDUACIÓN SUPERIOR.</t>
  </si>
  <si>
    <t>6 = ( 3 - 4 )</t>
  </si>
  <si>
    <t>Remuneraciones al Personal de Carácter Permanente</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</si>
  <si>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</si>
  <si>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</si>
  <si>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</si>
  <si>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</si>
  <si>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</si>
  <si>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</si>
  <si>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</si>
  <si>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</si>
  <si>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</si>
  <si>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</si>
  <si>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</si>
  <si>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Vestuario, Blancos, Prendas de Protección y Artículos Deportivos</t>
  </si>
  <si>
    <t>Materiales y Suministros Para Seguridad</t>
  </si>
  <si>
    <t>Herramientas, Refacciones y Accesorios Menores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</si>
  <si>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</si>
  <si>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</si>
  <si>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</si>
  <si>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</si>
  <si>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</si>
  <si>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</si>
  <si>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Transferencias, Asignaciones, Subsidios Y Otras Ayudas</t>
  </si>
  <si>
    <t>Transferencias Internas y Asignaciones al Sector Público</t>
  </si>
  <si>
    <t>Transferencias al Resto del Sector Público</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</si>
  <si>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</si>
  <si>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</si>
  <si>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</si>
  <si>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</si>
  <si>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</si>
  <si>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</si>
  <si>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</si>
  <si>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</si>
  <si>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</si>
  <si>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</si>
  <si>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</si>
  <si>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</si>
  <si>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</si>
  <si>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</si>
  <si>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</si>
  <si>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</si>
  <si>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</si>
  <si>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</si>
  <si>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</si>
  <si>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</si>
  <si>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</si>
  <si>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</si>
  <si>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</si>
  <si>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</si>
  <si>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</si>
  <si>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</si>
  <si>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</si>
  <si>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</si>
  <si>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</si>
  <si>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</si>
  <si>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</si>
  <si>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</si>
  <si>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</si>
  <si>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</si>
  <si>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</si>
  <si>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</si>
  <si>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</si>
  <si>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</si>
  <si>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</si>
  <si>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</si>
  <si>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Dependencia o Unidad Administrativa 6</t>
  </si>
  <si>
    <t>Dependencia o Unidad Administrativa 7</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</si>
  <si>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</si>
  <si>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</si>
  <si>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</si>
  <si>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</si>
  <si>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</si>
  <si>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</si>
  <si>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</si>
  <si>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Amortización de la Deuda y Disminución de Pasivos</t>
  </si>
  <si>
    <t>Coordinación de la Politica de Gobierno</t>
  </si>
  <si>
    <t>Transacciones de la Deuda Pública / Costo Financiero de la Deuda</t>
  </si>
  <si>
    <t>Transferencias, Participaciones y Aportaciones Entre Diferentes Niveles y Ordenes de Gobierno</t>
  </si>
  <si>
    <t>Ingresos</t>
  </si>
  <si>
    <t>(3 = 1 + 2)</t>
  </si>
  <si>
    <t>(6 = 5 - 1)</t>
  </si>
  <si>
    <t>Ingresos Excedentes</t>
  </si>
  <si>
    <t>Estado Analítico de Ingresos Por Fuente de Financiamiento</t>
  </si>
  <si>
    <t>________________________________________</t>
  </si>
  <si>
    <t>_________________________________</t>
  </si>
  <si>
    <t>M. EN C. ANDRÉS SALVADOR CASILLAS BARAJAS</t>
  </si>
  <si>
    <t>M. en C. ANDRÉS SALVADOR CASILLAS BARAJAS</t>
  </si>
  <si>
    <t>_____________________________________</t>
  </si>
  <si>
    <t>_____________________________</t>
  </si>
  <si>
    <t>ENCARGADO DE RECTORÍA</t>
  </si>
  <si>
    <t>P2914 Gestión de proyectos de investigación, innovación y desarrollo tecnológico de la UTNG</t>
  </si>
  <si>
    <t>Poder Ejecutivo</t>
  </si>
  <si>
    <t>Poder Legislativo</t>
  </si>
  <si>
    <t>Poder Judicial</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</si>
  <si>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</si>
  <si>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</si>
  <si>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</si>
  <si>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</si>
  <si>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</si>
  <si>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</si>
  <si>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</si>
  <si>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t>Ingresos de los Entes Públicos de los Poderes Legislativo y Judicial, de los Órganos Autónomos y del Sector Paraestatal o Paramunicipal, asi como de las Empresas Productivas del Estado</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</si>
  <si>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</si>
  <si>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</si>
  <si>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</si>
  <si>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“Bajo protesta de decir verdad declaramos que los Estados Financieros y sus notas, son razonablemente correctos y son responsabilidad del emisor”</t>
  </si>
  <si>
    <t>0101 DESPACHO DEL C. RECTOR</t>
  </si>
  <si>
    <t>0201 DESPACHO DEL C. SRIO. ACADEMICO</t>
  </si>
  <si>
    <t>0301 DESPACHO DEL C. SRIO. DE VINCULACIO</t>
  </si>
  <si>
    <t>0401 ADMINISTRACION Y FINANZAS</t>
  </si>
  <si>
    <t>0701 ÓRGANO INTERNO DE CONTRO</t>
  </si>
  <si>
    <t>Órganismos Autónomos</t>
  </si>
  <si>
    <t>___________________________________________</t>
  </si>
  <si>
    <r>
      <t xml:space="preserve">Pagado </t>
    </r>
    <r>
      <rPr>
        <b/>
        <vertAlign val="superscript"/>
        <sz val="8"/>
        <rFont val="Arial"/>
        <family val="2"/>
      </rPr>
      <t>3</t>
    </r>
  </si>
  <si>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</si>
  <si>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</si>
  <si>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</si>
  <si>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</si>
  <si>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</si>
  <si>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</si>
  <si>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</si>
  <si>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</si>
  <si>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</si>
  <si>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</si>
  <si>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_________________________________________</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</si>
  <si>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</si>
  <si>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</si>
  <si>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</si>
  <si>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 xml:space="preserve"> UNIVERSIDAD TECNOLÓGICA DEL NORTE DE GUANAJUATO
</t>
  </si>
  <si>
    <t>NO APLICA</t>
  </si>
  <si>
    <t>S</t>
  </si>
  <si>
    <t>U</t>
  </si>
  <si>
    <t>E</t>
  </si>
  <si>
    <t>P</t>
  </si>
  <si>
    <t>F</t>
  </si>
  <si>
    <t>G</t>
  </si>
  <si>
    <t>R</t>
  </si>
  <si>
    <t>K</t>
  </si>
  <si>
    <t>M</t>
  </si>
  <si>
    <t>O</t>
  </si>
  <si>
    <t>W</t>
  </si>
  <si>
    <t>L</t>
  </si>
  <si>
    <t>N</t>
  </si>
  <si>
    <t>J</t>
  </si>
  <si>
    <t>T</t>
  </si>
  <si>
    <t>Y</t>
  </si>
  <si>
    <t>Z</t>
  </si>
  <si>
    <t>Programas de Gasto Federalizado (Gobierno Federal)</t>
  </si>
  <si>
    <t>I</t>
  </si>
  <si>
    <t>C</t>
  </si>
  <si>
    <t>Participaciones a Entidades Federativas y Municipios</t>
  </si>
  <si>
    <t>D</t>
  </si>
  <si>
    <t>Costo Financiero, Deuda o Apoyos a Deudores y Ahorradores de la Banca</t>
  </si>
  <si>
    <t>H</t>
  </si>
  <si>
    <t>“Bajo protesta de decir verdad declaramos que los Estados Financieros y sus notas, son razonablemente correctos y son responsabilidad del emisor”.</t>
  </si>
  <si>
    <t>_______________________________________</t>
  </si>
  <si>
    <t>DENOMINACIÓN PROGRAMA/PROYECTO</t>
  </si>
  <si>
    <t>PATIDA DE GASTO</t>
  </si>
  <si>
    <t>DENOMINACIÓN PARTIDA DE GASTO</t>
  </si>
  <si>
    <t>INVERSIÓN</t>
  </si>
  <si>
    <t xml:space="preserve">INVERSIÓN INICIAL PROGRAMADA   </t>
  </si>
  <si>
    <t>APROBADA</t>
  </si>
  <si>
    <t>MODIFICADA</t>
  </si>
  <si>
    <t>DEVENGADO</t>
  </si>
  <si>
    <t>PAGADO</t>
  </si>
  <si>
    <t xml:space="preserve">PORCENTAJE DE AVANCE FINANCIERO </t>
  </si>
  <si>
    <t>PAGADO/ APROBADA</t>
  </si>
  <si>
    <t>PAGADO/ MODIFICADA</t>
  </si>
  <si>
    <t>PROGRAMAS DE INVERSIÓN</t>
  </si>
  <si>
    <t>PROGRAMA DE INVERSIÓN DE ADQUISICIONES</t>
  </si>
  <si>
    <t>TOTAL PROGRAMA DE INVERSIÓN DE ADQUISICIONES</t>
  </si>
  <si>
    <t>PROYECTOS DE INVERSIÓN</t>
  </si>
  <si>
    <t>PROGRAMA DE INVERSIÓN DE INFRAESTRUCTURA</t>
  </si>
  <si>
    <t>TOTAL PROYECTOS DE INVERSIÓN DE INFRAESTRUCTURA</t>
  </si>
  <si>
    <t xml:space="preserve">TOTAL PROGRAMAS Y PROYECTOS DE INVERSIÓN </t>
  </si>
  <si>
    <t>G1038</t>
  </si>
  <si>
    <t>ADMINISTRACIÓN DE LOS RECURSOS HUMANOS, MATERIALES, FINANCIEROS Y DE SERVICIOS DE LA UTNG.</t>
  </si>
  <si>
    <t>MUEBLES DE OFICINA Y ESTANTERIA</t>
  </si>
  <si>
    <t>EQUIPO Y APARATOS AUDIOVISUALES</t>
  </si>
  <si>
    <t>P0398</t>
  </si>
  <si>
    <t>ADMINISTRACIÓN E IMPARTICIÓN DE LOS SERVICIOS EDUCATIVOS EXISTENTES DE LA UTNG.</t>
  </si>
  <si>
    <t>EQUIPOS DE GENERACION ELECTRICA, APARATOS Y ACCESO</t>
  </si>
  <si>
    <t>P0405</t>
  </si>
  <si>
    <t>MANTENIMIENTO DE LA INFRAESTRUCTURA DE LA UTNG.</t>
  </si>
  <si>
    <t xml:space="preserve">                     -  </t>
  </si>
  <si>
    <t xml:space="preserve"> $                  -  </t>
  </si>
  <si>
    <t>OTROS MOBILIARIOS Y EQUIPOS DE ADMINISTRACION</t>
  </si>
  <si>
    <t>EQUIPO DE COMPUTO Y DE TECNOLOGIAS DE LA INFORMACI</t>
  </si>
  <si>
    <t>HERRAMIENTAS Y MAQUINAS-HERRAMIENTA</t>
  </si>
  <si>
    <t>MAE. LOTH MARIANO PÉREZ CAMACHO</t>
  </si>
  <si>
    <t>EQUIPO MEDICO Y DE LABORATORIO</t>
  </si>
  <si>
    <t>ENCARGADO DE LA DIRECCIÓN DE ADMINISTRACIÓN Y FINANZAS</t>
  </si>
  <si>
    <t>_______________________________________________________</t>
  </si>
  <si>
    <t xml:space="preserve">                 ENCARGADO DE LA DIRECCIÓN DE ADMINISTRACIÓN Y FINANZAS</t>
  </si>
  <si>
    <t xml:space="preserve">          ENCARGADO DE LA DIRECCIÓN DE ADMINISTRACIÓN Y FINANZAS</t>
  </si>
  <si>
    <t xml:space="preserve">  </t>
  </si>
  <si>
    <t>Universidad Tecnológica del Norte de Guanajuato
Estado Analítico de Ingresos
DEL 01 de enero AL 31  de diciembre de 2022</t>
  </si>
  <si>
    <t>Universidad Tecnológica del Norte de Guanajuato
Estado Analítico Complementario de Ingresos
Del 01 de enero al 31 de diciembre de 2022</t>
  </si>
  <si>
    <t>UNIVERSIDAD TECNOLOGICA DEL NORTE DE GUANAJUATO
Estado Analítico del Ejercicio del Presupuesto de Egresos
Clasificación Administrativa
Del 1 de Enero al 31 diciembre de 2022</t>
  </si>
  <si>
    <t>UNIVERSIDAD TECNOLÓGICA DEL NORTE DE GUANAJUATO
Estado Analítico del Ejercicio del Presupuesto de Egresos
Clasificación Administrativa
Del 1 de enero al 31 de diciembre de 2022</t>
  </si>
  <si>
    <t>UNIVERSIDAD TECNOLOGICA DEL NORTE DE GUANAJUATO
Estado Analítico del Ejercicio del Presupuesto de Egresos
Clasificación Administrativa (Sector Paraestatal)
Del 1 de Enero al 31 de diciembre de 2022</t>
  </si>
  <si>
    <t>Universidad Tecnológica del Norte de Guanajuato
Estado Analítico del Ejercicio del Presupuesto de Egresos
Clasificación Económica (por Tipo de Gasto)
Del 01 de enero al 31 de diciembre de 2022</t>
  </si>
  <si>
    <t>Universidad Tecnológica del Norte de Guanajuato
Estado Analítico del Ejercicio del Presupuesto de Egresos
Clasificación Funcional (Finalidad y Función)
Del 01 de enero al 31 de diciembre de 2022</t>
  </si>
  <si>
    <t>Del 01 de enero al 31 de diciembre de 2022</t>
  </si>
  <si>
    <t>UNIVERSIDAD TECNOLOGICA DEL NORTE DE GUANAJUATO
INDICADORES DE POSTURA FISCAL
Del 1 de Enero al 31 de diciembre de 2022</t>
  </si>
  <si>
    <t>UNIVERSIDAD TECNOLOGICA DEL NORTE DE GUANAJUATO
Gasto por Categoría Programática
Del 1 de Enero al 31 de diciembre de 2022</t>
  </si>
  <si>
    <t>UNIVERSIDAD TECNOLOGICA DEL NORTE DE GUANAJUATO
Programas y Proyectos de Inversión
Del 1 de Enero al 31 de diciembre de 2022</t>
  </si>
  <si>
    <t xml:space="preserve">                                                                                                                                Del 01 de enero al 31 de diciembre de 2022</t>
  </si>
  <si>
    <t>UNIVERSIDAD TECNOLOGICA DEL NORTE DE GUANAJUATO
Estado Analítico del Ejercicio del Presupuesto de Egresos
Clasificación por Objeto del Gasto (Capítulo y Concepto)
Del 1 de Enero al 31 de Diciembre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</si>
</sst>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Red]\-&quot;$&quot;#,##0.00"/>
    <numFmt numFmtId="44" formatCode="_-&quot;$&quot;* #,##0.00_-;\-&quot;$&quot;* #,##0.00_-;_-&quot;$&quot;* &quot;-&quot;??_-;_-@_-"/>
    <numFmt numFmtId="43" formatCode="_-* #,##0.00_-;\-* #,##0.00_-;_-* &quot;-&quot;??_-;_-@_-"/>
    <numFmt numFmtId="164" formatCode="0.0"/>
    <numFmt numFmtId="165" formatCode="_-[$€-2]* #,##0.00_-;\-[$€-2]* #,##0.00_-;_-[$€-2]* &quot;-&quot;??_-"/>
    <numFmt numFmtId="166" formatCode="_-* #,##0_-;\-* #,##0_-;_-* &quot;-&quot;??_-;_-@_-"/>
    <numFmt numFmtId="167" formatCode="General_)"/>
  </numFmts>
  <fonts count="23" x14ac:knownFonts="1">
    <font>
      <sz val="11"/>
      <color theme="1"/>
      <name val="Calibri"/>
      <family val="2"/>
      <scheme val="minor"/>
    </font>
    <font>
      <sz val="11"/>
      <color theme="1"/>
      <name val="Calibri"/>
      <family val="2"/>
      <scheme val="minor"/>
    </font>
    <font>
      <b/>
      <sz val="10"/>
      <name val="Arial"/>
      <family val="2"/>
    </font>
    <font>
      <b/>
      <sz val="8"/>
      <color theme="0"/>
      <name val="Arial"/>
      <family val="2"/>
    </font>
    <font>
      <sz val="10"/>
      <name val="Arial"/>
      <family val="2"/>
    </font>
    <font>
      <sz val="9"/>
      <color theme="1"/>
      <name val="Arial"/>
      <family val="2"/>
    </font>
    <font>
      <sz val="10"/>
      <color theme="1"/>
      <name val="Arial"/>
      <family val="2"/>
    </font>
    <font>
      <b/>
      <sz val="10"/>
      <color theme="1"/>
      <name val="Arial"/>
      <family val="2"/>
    </font>
    <font>
      <sz val="8"/>
      <color theme="1"/>
      <name val="Arial"/>
      <family val="2"/>
    </font>
    <font>
      <sz val="8"/>
      <name val="Arial"/>
      <family val="2"/>
    </font>
    <font>
      <b/>
      <sz val="8"/>
      <name val="Arial"/>
      <family val="2"/>
    </font>
    <font>
      <sz val="10"/>
      <color theme="1"/>
      <name val="Times New Roman"/>
      <family val="2"/>
    </font>
    <font>
      <b/>
      <sz val="8"/>
      <color theme="1"/>
      <name val="Arial"/>
      <family val="2"/>
    </font>
    <font>
      <sz val="8"/>
      <color theme="0"/>
      <name val="Arial"/>
      <family val="2"/>
    </font>
    <font>
      <vertAlign val="superscript"/>
      <sz val="8"/>
      <name val="Arial"/>
      <family val="2"/>
    </font>
    <font>
      <vertAlign val="superscript"/>
      <sz val="8"/>
      <color rgb="FF0070C0"/>
      <name val="Arial"/>
      <family val="2"/>
    </font>
    <font>
      <sz val="11"/>
      <color indexed="8"/>
      <name val="Calibri"/>
      <family val="2"/>
    </font>
    <font>
      <b/>
      <vertAlign val="superscript"/>
      <sz val="8"/>
      <name val="Arial"/>
      <family val="2"/>
    </font>
    <font>
      <sz val="8"/>
      <color rgb="FF000000"/>
      <name val="Arial"/>
      <family val="2"/>
    </font>
    <font>
      <b/>
      <sz val="12"/>
      <name val="Arial"/>
      <family val="2"/>
    </font>
    <font>
      <b/>
      <sz val="9"/>
      <color indexed="8"/>
      <name val="Calibri"/>
      <family val="2"/>
      <scheme val="minor"/>
    </font>
    <font>
      <b/>
      <sz val="8"/>
      <color indexed="8"/>
      <name val="Arial"/>
      <family val="2"/>
    </font>
    <font>
      <sz val="8"/>
      <color indexed="8"/>
      <name val="Arial"/>
      <family val="2"/>
    </font>
  </fonts>
  <fills count="1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0" tint="-4.9989318521683403E-2"/>
        <bgColor indexed="64"/>
      </patternFill>
    </fill>
    <fill>
      <patternFill patternType="solid">
        <fgColor indexed="9"/>
        <bgColor indexed="64"/>
      </patternFill>
    </fill>
    <fill>
      <patternFill patternType="solid">
        <fgColor theme="2"/>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64"/>
      </bottom>
      <diagonal/>
    </border>
  </borders>
  <cellStyleXfs count="128">
    <xf numFmtId="0" fontId="0" fillId="0" borderId="0"/>
    <xf numFmtId="9" fontId="1" fillId="0" borderId="0" applyFont="0" applyFill="0" applyBorder="0" applyAlignment="0" applyProtection="0"/>
    <xf numFmtId="0" fontId="4" fillId="0" borderId="0"/>
    <xf numFmtId="0" fontId="4" fillId="0" borderId="0"/>
    <xf numFmtId="0" fontId="1" fillId="0" borderId="0"/>
    <xf numFmtId="0" fontId="11" fillId="0" borderId="0"/>
    <xf numFmtId="0" fontId="8" fillId="0" borderId="0"/>
    <xf numFmtId="43" fontId="8" fillId="0" borderId="0" applyFont="0" applyFill="0" applyBorder="0" applyAlignment="0" applyProtection="0"/>
    <xf numFmtId="0" fontId="1" fillId="0" borderId="0"/>
    <xf numFmtId="0" fontId="4" fillId="0" borderId="0"/>
    <xf numFmtId="165"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1" fillId="0" borderId="0"/>
    <xf numFmtId="0" fontId="1" fillId="0" borderId="0"/>
    <xf numFmtId="9" fontId="4" fillId="0" borderId="0" applyFont="0" applyFill="0" applyBorder="0" applyAlignment="0" applyProtection="0"/>
    <xf numFmtId="167" fontId="4" fillId="0" borderId="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cellStyleXfs>
  <cellXfs count="515">
    <xf numFmtId="0" fontId="0" fillId="0" borderId="0" xfId="0"/>
    <xf numFmtId="0" fontId="0" fillId="0" borderId="0" xfId="0" applyFont="1" applyProtection="1"/>
    <xf numFmtId="0" fontId="0" fillId="0" borderId="0" xfId="0" applyFont="1"/>
    <xf numFmtId="0" fontId="3" fillId="4" borderId="2" xfId="0" applyFont="1" applyFill="1" applyBorder="1" applyAlignment="1">
      <alignment horizontal="center" vertical="center" wrapText="1"/>
    </xf>
    <xf numFmtId="0" fontId="3" fillId="4" borderId="2" xfId="2" applyFont="1" applyFill="1" applyBorder="1" applyAlignment="1">
      <alignment horizontal="center" vertical="center" wrapText="1"/>
    </xf>
    <xf numFmtId="0" fontId="3" fillId="4" borderId="3" xfId="2" applyFont="1" applyFill="1" applyBorder="1" applyAlignment="1">
      <alignment horizontal="center" vertical="center" wrapText="1"/>
    </xf>
    <xf numFmtId="0" fontId="3" fillId="4" borderId="4" xfId="2" applyFont="1" applyFill="1" applyBorder="1" applyAlignment="1">
      <alignment horizontal="center" vertical="center" wrapText="1"/>
    </xf>
    <xf numFmtId="4" fontId="3" fillId="4" borderId="4" xfId="2"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3"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3"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3"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3"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3" fillId="5" borderId="6"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3"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3" fillId="5" borderId="10" xfId="0" quotePrefix="1" applyFont="1" applyFill="1" applyBorder="1" applyAlignment="1" applyProtection="1">
      <alignment horizontal="center" vertical="center" wrapText="1"/>
      <protection locked="0"/>
    </xf>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3"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6" fillId="3" borderId="0" xfId="0" applyFont="1" applyFill="1"/>
    <xf numFmtId="0" fontId="6" fillId="0" borderId="0" xfId="0" applyFont="1"/>
    <xf numFmtId="4" fontId="0" fillId="0" borderId="0" xfId="0" applyNumberFormat="1"/>
    <xf numFmtId="0" fontId="8" fillId="3" borderId="0" xfId="0" applyFont="1" applyFill="1"/>
    <xf numFmtId="0" fontId="6" fillId="0" borderId="0" xfId="0" applyFont="1" applyBorder="1"/>
    <xf numFmtId="0" fontId="6" fillId="0" borderId="0" xfId="0" applyFont="1" applyBorder="1" applyAlignment="1"/>
    <xf numFmtId="0" fontId="6" fillId="0" borderId="1" xfId="0" applyFont="1" applyBorder="1"/>
    <xf numFmtId="0" fontId="5" fillId="0" borderId="0" xfId="0" applyFont="1" applyAlignment="1">
      <alignment horizontal="center"/>
    </xf>
    <xf numFmtId="0" fontId="5" fillId="0" borderId="0" xfId="0" applyFont="1" applyBorder="1" applyAlignment="1"/>
    <xf numFmtId="0" fontId="5" fillId="0" borderId="0" xfId="0" applyFont="1" applyAlignment="1"/>
    <xf numFmtId="0" fontId="8" fillId="0" borderId="0" xfId="6" applyProtection="1">
      <protection locked="0"/>
    </xf>
    <xf numFmtId="4" fontId="10" fillId="4" borderId="6" xfId="5" applyNumberFormat="1" applyFont="1" applyFill="1" applyBorder="1" applyAlignment="1">
      <alignment horizontal="center" vertical="center" wrapText="1"/>
    </xf>
    <xf numFmtId="0" fontId="10" fillId="4" borderId="6" xfId="5" applyNumberFormat="1" applyFont="1" applyFill="1" applyBorder="1" applyAlignment="1">
      <alignment horizontal="center" vertical="center" wrapText="1"/>
    </xf>
    <xf numFmtId="0" fontId="9" fillId="0" borderId="12" xfId="6" applyFont="1" applyFill="1" applyBorder="1" applyAlignment="1" applyProtection="1">
      <alignment horizontal="center"/>
    </xf>
    <xf numFmtId="4" fontId="9" fillId="0" borderId="9" xfId="6" applyNumberFormat="1" applyFont="1" applyFill="1" applyBorder="1" applyProtection="1">
      <protection locked="0"/>
    </xf>
    <xf numFmtId="0" fontId="9" fillId="0" borderId="14" xfId="6" applyFont="1" applyFill="1" applyBorder="1" applyAlignment="1" applyProtection="1">
      <alignment horizontal="center"/>
    </xf>
    <xf numFmtId="0" fontId="10" fillId="0" borderId="1" xfId="6" applyFont="1" applyFill="1" applyBorder="1" applyAlignment="1" applyProtection="1">
      <alignment horizontal="left"/>
      <protection locked="0"/>
    </xf>
    <xf numFmtId="4" fontId="10" fillId="0" borderId="10" xfId="6" applyNumberFormat="1" applyFont="1" applyFill="1" applyBorder="1" applyProtection="1">
      <protection locked="0"/>
    </xf>
    <xf numFmtId="0" fontId="8" fillId="0" borderId="0" xfId="6" applyFont="1" applyFill="1" applyProtection="1">
      <protection locked="0"/>
    </xf>
    <xf numFmtId="0" fontId="8" fillId="0" borderId="3" xfId="6" applyBorder="1" applyProtection="1">
      <protection locked="0"/>
    </xf>
    <xf numFmtId="0" fontId="9" fillId="0" borderId="4" xfId="5" applyFont="1" applyFill="1" applyBorder="1" applyAlignment="1">
      <alignment horizontal="center" vertical="center"/>
    </xf>
    <xf numFmtId="4" fontId="9" fillId="0" borderId="2" xfId="5" applyNumberFormat="1" applyFont="1" applyFill="1" applyBorder="1" applyAlignment="1">
      <alignment horizontal="center" vertical="center" wrapText="1"/>
    </xf>
    <xf numFmtId="0" fontId="8" fillId="0" borderId="12" xfId="6" applyBorder="1" applyProtection="1">
      <protection locked="0"/>
    </xf>
    <xf numFmtId="0" fontId="9" fillId="0" borderId="13" xfId="6" applyFont="1" applyFill="1" applyBorder="1" applyProtection="1">
      <protection locked="0"/>
    </xf>
    <xf numFmtId="0" fontId="8" fillId="0" borderId="5" xfId="6" applyBorder="1" applyProtection="1">
      <protection locked="0"/>
    </xf>
    <xf numFmtId="0" fontId="10" fillId="0" borderId="7" xfId="6" applyFont="1" applyFill="1" applyBorder="1" applyAlignment="1" applyProtection="1">
      <alignment horizontal="left"/>
      <protection locked="0"/>
    </xf>
    <xf numFmtId="4" fontId="10" fillId="0" borderId="6" xfId="6" applyNumberFormat="1" applyFont="1" applyFill="1" applyBorder="1" applyProtection="1">
      <protection locked="0"/>
    </xf>
    <xf numFmtId="0" fontId="8" fillId="0" borderId="0" xfId="6" applyBorder="1" applyAlignment="1" applyProtection="1">
      <alignment wrapText="1"/>
      <protection locked="0"/>
    </xf>
    <xf numFmtId="0" fontId="9" fillId="0" borderId="0" xfId="6" applyFont="1" applyBorder="1" applyProtection="1"/>
    <xf numFmtId="0" fontId="9" fillId="0" borderId="2" xfId="6" applyFont="1" applyBorder="1" applyProtection="1">
      <protection locked="0"/>
    </xf>
    <xf numFmtId="4" fontId="9" fillId="0" borderId="9" xfId="6" applyNumberFormat="1" applyFont="1" applyBorder="1" applyProtection="1">
      <protection locked="0"/>
    </xf>
    <xf numFmtId="0" fontId="9" fillId="0" borderId="1" xfId="6" applyFont="1" applyBorder="1" applyProtection="1"/>
    <xf numFmtId="0" fontId="10" fillId="0" borderId="14" xfId="6" applyFont="1" applyFill="1" applyBorder="1" applyProtection="1">
      <protection locked="0"/>
    </xf>
    <xf numFmtId="0" fontId="8" fillId="0" borderId="0" xfId="6" applyFont="1" applyProtection="1">
      <protection locked="0"/>
    </xf>
    <xf numFmtId="0" fontId="9" fillId="0" borderId="12" xfId="6" applyFont="1" applyFill="1" applyBorder="1" applyAlignment="1">
      <alignment horizontal="left" vertical="center"/>
    </xf>
    <xf numFmtId="0" fontId="9" fillId="0" borderId="0" xfId="6" applyFont="1" applyFill="1" applyBorder="1" applyAlignment="1">
      <alignment wrapText="1"/>
    </xf>
    <xf numFmtId="0" fontId="10" fillId="0" borderId="12" xfId="6" applyFont="1" applyFill="1" applyBorder="1" applyAlignment="1">
      <alignment horizontal="left" vertical="center"/>
    </xf>
    <xf numFmtId="0" fontId="10" fillId="0" borderId="0" xfId="6" applyFont="1" applyFill="1" applyBorder="1" applyAlignment="1">
      <alignment wrapText="1"/>
    </xf>
    <xf numFmtId="0" fontId="10" fillId="0" borderId="12" xfId="6" applyFont="1" applyFill="1" applyBorder="1" applyAlignment="1">
      <alignment horizontal="center" vertical="center"/>
    </xf>
    <xf numFmtId="0" fontId="9" fillId="0" borderId="0" xfId="6" applyFont="1" applyFill="1" applyBorder="1" applyAlignment="1">
      <alignment horizontal="left" wrapText="1"/>
    </xf>
    <xf numFmtId="0" fontId="9" fillId="0" borderId="12" xfId="6" applyFont="1" applyFill="1" applyBorder="1" applyAlignment="1">
      <alignment horizontal="center" vertical="center"/>
    </xf>
    <xf numFmtId="0" fontId="10" fillId="0" borderId="0" xfId="6" applyFont="1" applyFill="1" applyBorder="1" applyAlignment="1">
      <alignment horizontal="left" wrapText="1"/>
    </xf>
    <xf numFmtId="0" fontId="10" fillId="0" borderId="5" xfId="6" applyFont="1" applyFill="1" applyBorder="1" applyProtection="1">
      <protection locked="0"/>
    </xf>
    <xf numFmtId="0" fontId="10" fillId="4" borderId="8" xfId="8" applyFont="1" applyFill="1" applyBorder="1" applyAlignment="1">
      <alignment horizontal="center" vertical="center" wrapText="1"/>
    </xf>
    <xf numFmtId="0" fontId="10" fillId="4" borderId="5" xfId="8" applyFont="1" applyFill="1" applyBorder="1" applyAlignment="1">
      <alignment horizontal="center" vertical="center" wrapText="1"/>
    </xf>
    <xf numFmtId="0" fontId="10" fillId="4" borderId="8" xfId="8" quotePrefix="1" applyFont="1" applyFill="1" applyBorder="1" applyAlignment="1">
      <alignment horizontal="center" vertical="center" wrapText="1"/>
    </xf>
    <xf numFmtId="0" fontId="10" fillId="4" borderId="6" xfId="8" quotePrefix="1" applyFont="1" applyFill="1" applyBorder="1" applyAlignment="1">
      <alignment horizontal="center" vertical="center" wrapText="1"/>
    </xf>
    <xf numFmtId="0" fontId="0" fillId="0" borderId="0" xfId="0" applyFont="1" applyAlignment="1" applyProtection="1">
      <alignment horizontal="right"/>
      <protection locked="0"/>
    </xf>
    <xf numFmtId="0" fontId="0" fillId="0" borderId="13" xfId="0" applyFont="1" applyBorder="1" applyProtection="1"/>
    <xf numFmtId="0" fontId="8" fillId="0" borderId="0" xfId="6" applyBorder="1" applyProtection="1">
      <protection locked="0"/>
    </xf>
    <xf numFmtId="0" fontId="8" fillId="0" borderId="0" xfId="0" applyFont="1" applyProtection="1">
      <protection locked="0"/>
    </xf>
    <xf numFmtId="4" fontId="8" fillId="0" borderId="0" xfId="0" applyNumberFormat="1" applyFont="1" applyProtection="1">
      <protection locked="0"/>
    </xf>
    <xf numFmtId="0" fontId="8" fillId="0" borderId="0" xfId="0" applyFont="1" applyBorder="1" applyAlignment="1"/>
    <xf numFmtId="0" fontId="12" fillId="0" borderId="0" xfId="8" applyFont="1" applyAlignment="1" applyProtection="1">
      <alignment vertical="top"/>
      <protection locked="0"/>
    </xf>
    <xf numFmtId="0" fontId="8" fillId="0" borderId="0" xfId="8" applyFont="1" applyAlignment="1" applyProtection="1">
      <alignment horizontal="center" vertical="top"/>
      <protection locked="0"/>
    </xf>
    <xf numFmtId="0" fontId="8" fillId="0" borderId="12" xfId="8" applyFont="1" applyBorder="1" applyAlignment="1" applyProtection="1">
      <alignment vertical="top"/>
      <protection locked="0"/>
    </xf>
    <xf numFmtId="0" fontId="8" fillId="0" borderId="0" xfId="8" applyFont="1" applyAlignment="1" applyProtection="1">
      <alignment vertical="top" wrapText="1"/>
      <protection locked="0"/>
    </xf>
    <xf numFmtId="4" fontId="8" fillId="0" borderId="2" xfId="8" applyNumberFormat="1" applyFont="1" applyBorder="1" applyAlignment="1" applyProtection="1">
      <alignment vertical="top"/>
      <protection locked="0"/>
    </xf>
    <xf numFmtId="0" fontId="8" fillId="0" borderId="0" xfId="8" applyFont="1" applyAlignment="1" applyProtection="1">
      <alignment vertical="top"/>
      <protection locked="0"/>
    </xf>
    <xf numFmtId="0" fontId="9" fillId="0" borderId="12" xfId="8" applyFont="1" applyBorder="1" applyAlignment="1" applyProtection="1">
      <alignment vertical="top"/>
      <protection locked="0"/>
    </xf>
    <xf numFmtId="0" fontId="9" fillId="0" borderId="0" xfId="8" applyFont="1" applyAlignment="1" applyProtection="1">
      <alignment vertical="top" wrapText="1"/>
      <protection locked="0"/>
    </xf>
    <xf numFmtId="4" fontId="8" fillId="0" borderId="9" xfId="8" applyNumberFormat="1" applyFont="1" applyBorder="1" applyAlignment="1" applyProtection="1">
      <alignment vertical="top"/>
      <protection locked="0"/>
    </xf>
    <xf numFmtId="0" fontId="0" fillId="0" borderId="12" xfId="8" applyFont="1" applyBorder="1" applyAlignment="1" applyProtection="1">
      <alignment vertical="top"/>
      <protection locked="0"/>
    </xf>
    <xf numFmtId="4" fontId="8" fillId="0" borderId="9" xfId="9" applyNumberFormat="1" applyFont="1" applyFill="1" applyBorder="1" applyAlignment="1" applyProtection="1">
      <alignment vertical="top"/>
      <protection locked="0"/>
    </xf>
    <xf numFmtId="4" fontId="8" fillId="0" borderId="10" xfId="8" applyNumberFormat="1" applyFont="1" applyBorder="1" applyAlignment="1" applyProtection="1">
      <alignment vertical="top"/>
      <protection locked="0"/>
    </xf>
    <xf numFmtId="0" fontId="9" fillId="0" borderId="5" xfId="8" quotePrefix="1" applyFont="1" applyBorder="1" applyAlignment="1" applyProtection="1">
      <alignment horizontal="center" vertical="top"/>
      <protection locked="0"/>
    </xf>
    <xf numFmtId="0" fontId="10" fillId="0" borderId="7" xfId="8" applyFont="1" applyBorder="1" applyAlignment="1" applyProtection="1">
      <alignment horizontal="left" vertical="top" indent="3"/>
      <protection locked="0"/>
    </xf>
    <xf numFmtId="4" fontId="9" fillId="0" borderId="6" xfId="8" applyNumberFormat="1" applyFont="1" applyBorder="1" applyAlignment="1" applyProtection="1">
      <alignment vertical="top"/>
      <protection locked="0"/>
    </xf>
    <xf numFmtId="4" fontId="9" fillId="0" borderId="7" xfId="8" applyNumberFormat="1" applyFont="1" applyBorder="1" applyAlignment="1" applyProtection="1">
      <alignment vertical="top"/>
      <protection locked="0"/>
    </xf>
    <xf numFmtId="4" fontId="9" fillId="0" borderId="2" xfId="8" applyNumberFormat="1" applyFont="1" applyBorder="1" applyAlignment="1" applyProtection="1">
      <alignment vertical="top"/>
      <protection locked="0"/>
    </xf>
    <xf numFmtId="0" fontId="9" fillId="0" borderId="3" xfId="8" quotePrefix="1" applyFont="1" applyBorder="1" applyAlignment="1" applyProtection="1">
      <alignment horizontal="center" vertical="top"/>
      <protection locked="0"/>
    </xf>
    <xf numFmtId="0" fontId="9" fillId="0" borderId="11" xfId="8" applyFont="1" applyBorder="1" applyAlignment="1" applyProtection="1">
      <alignment vertical="top"/>
      <protection locked="0"/>
    </xf>
    <xf numFmtId="4" fontId="9" fillId="0" borderId="11" xfId="8" applyNumberFormat="1" applyFont="1" applyBorder="1" applyAlignment="1" applyProtection="1">
      <alignment vertical="top"/>
      <protection locked="0"/>
    </xf>
    <xf numFmtId="4" fontId="9" fillId="0" borderId="4" xfId="8" applyNumberFormat="1" applyFont="1" applyBorder="1" applyAlignment="1" applyProtection="1">
      <alignment vertical="top"/>
      <protection locked="0"/>
    </xf>
    <xf numFmtId="4" fontId="10" fillId="0" borderId="5" xfId="8" applyNumberFormat="1" applyFont="1" applyBorder="1" applyAlignment="1" applyProtection="1">
      <alignment vertical="top"/>
      <protection locked="0"/>
    </xf>
    <xf numFmtId="4" fontId="10" fillId="0" borderId="7" xfId="8" applyNumberFormat="1" applyFont="1" applyBorder="1" applyAlignment="1" applyProtection="1">
      <alignment vertical="top"/>
      <protection locked="0"/>
    </xf>
    <xf numFmtId="4" fontId="9" fillId="0" borderId="10" xfId="8" applyNumberFormat="1" applyFont="1" applyBorder="1" applyAlignment="1" applyProtection="1">
      <alignment vertical="top"/>
      <protection locked="0"/>
    </xf>
    <xf numFmtId="0" fontId="10" fillId="0" borderId="12" xfId="8" applyFont="1" applyBorder="1" applyAlignment="1">
      <alignment horizontal="left" vertical="top"/>
    </xf>
    <xf numFmtId="0" fontId="10" fillId="0" borderId="0" xfId="8" applyFont="1" applyAlignment="1">
      <alignment horizontal="justify" vertical="top" wrapText="1"/>
    </xf>
    <xf numFmtId="4" fontId="10" fillId="0" borderId="2" xfId="8" applyNumberFormat="1" applyFont="1" applyBorder="1" applyAlignment="1" applyProtection="1">
      <alignment vertical="top"/>
      <protection locked="0"/>
    </xf>
    <xf numFmtId="0" fontId="9" fillId="0" borderId="12" xfId="8" applyFont="1" applyBorder="1" applyAlignment="1">
      <alignment horizontal="center" vertical="top"/>
    </xf>
    <xf numFmtId="0" fontId="9" fillId="0" borderId="0" xfId="8" applyFont="1" applyAlignment="1">
      <alignment horizontal="left" vertical="top" wrapText="1"/>
    </xf>
    <xf numFmtId="4" fontId="9" fillId="0" borderId="9" xfId="8" applyNumberFormat="1" applyFont="1" applyBorder="1" applyAlignment="1" applyProtection="1">
      <alignment vertical="top"/>
      <protection locked="0"/>
    </xf>
    <xf numFmtId="4" fontId="10" fillId="0" borderId="9" xfId="8" applyNumberFormat="1" applyFont="1" applyBorder="1" applyAlignment="1" applyProtection="1">
      <alignment vertical="top"/>
      <protection locked="0"/>
    </xf>
    <xf numFmtId="4" fontId="9" fillId="0" borderId="9" xfId="9" applyNumberFormat="1" applyFont="1" applyFill="1" applyBorder="1" applyAlignment="1" applyProtection="1">
      <alignment vertical="top"/>
      <protection locked="0"/>
    </xf>
    <xf numFmtId="0" fontId="10" fillId="0" borderId="12" xfId="8" applyFont="1" applyBorder="1" applyAlignment="1">
      <alignment vertical="top"/>
    </xf>
    <xf numFmtId="0" fontId="10" fillId="0" borderId="0" xfId="8" applyFont="1" applyAlignment="1">
      <alignment vertical="top"/>
    </xf>
    <xf numFmtId="0" fontId="10" fillId="0" borderId="12" xfId="9" applyFont="1" applyBorder="1" applyAlignment="1">
      <alignment horizontal="center" vertical="top"/>
    </xf>
    <xf numFmtId="0" fontId="9" fillId="0" borderId="5" xfId="8" quotePrefix="1" applyFont="1" applyBorder="1" applyAlignment="1">
      <alignment horizontal="center" vertical="top"/>
    </xf>
    <xf numFmtId="0" fontId="10" fillId="0" borderId="7" xfId="8" applyFont="1" applyBorder="1" applyAlignment="1">
      <alignment horizontal="center" vertical="top" wrapText="1"/>
    </xf>
    <xf numFmtId="0" fontId="9" fillId="0" borderId="11" xfId="8" quotePrefix="1" applyFont="1" applyBorder="1" applyAlignment="1" applyProtection="1">
      <alignment horizontal="center" vertical="top"/>
      <protection locked="0"/>
    </xf>
    <xf numFmtId="4" fontId="10" fillId="0" borderId="8" xfId="8" applyNumberFormat="1" applyFont="1" applyBorder="1" applyAlignment="1" applyProtection="1">
      <alignment vertical="top"/>
      <protection locked="0"/>
    </xf>
    <xf numFmtId="0" fontId="8" fillId="0" borderId="0" xfId="9" applyFont="1" applyFill="1" applyBorder="1" applyAlignment="1" applyProtection="1">
      <alignment vertical="top"/>
      <protection locked="0"/>
    </xf>
    <xf numFmtId="0" fontId="0" fillId="0" borderId="0" xfId="8" applyFont="1" applyAlignment="1" applyProtection="1">
      <alignment vertical="top" wrapText="1"/>
      <protection locked="0"/>
    </xf>
    <xf numFmtId="0" fontId="0" fillId="0" borderId="0" xfId="8" applyFont="1" applyAlignment="1" applyProtection="1">
      <alignment vertical="top"/>
      <protection locked="0"/>
    </xf>
    <xf numFmtId="0" fontId="6" fillId="0" borderId="0" xfId="0" applyFont="1" applyBorder="1" applyAlignment="1">
      <alignment horizontal="center"/>
    </xf>
    <xf numFmtId="0" fontId="10" fillId="0" borderId="7" xfId="6" applyFont="1" applyFill="1" applyBorder="1" applyAlignment="1" applyProtection="1">
      <alignment horizontal="center"/>
      <protection locked="0"/>
    </xf>
    <xf numFmtId="4" fontId="10" fillId="0" borderId="2" xfId="6" applyNumberFormat="1" applyFont="1" applyFill="1" applyBorder="1" applyProtection="1">
      <protection locked="0"/>
    </xf>
    <xf numFmtId="4" fontId="10" fillId="0" borderId="9" xfId="6" applyNumberFormat="1" applyFont="1" applyFill="1" applyBorder="1" applyProtection="1">
      <protection locked="0"/>
    </xf>
    <xf numFmtId="4" fontId="9" fillId="0" borderId="9" xfId="0" applyNumberFormat="1" applyFont="1" applyBorder="1" applyProtection="1">
      <protection locked="0"/>
    </xf>
    <xf numFmtId="166" fontId="9" fillId="0" borderId="9" xfId="6" applyNumberFormat="1" applyFont="1" applyFill="1" applyBorder="1" applyProtection="1">
      <protection locked="0"/>
    </xf>
    <xf numFmtId="4" fontId="9" fillId="0" borderId="10" xfId="6" applyNumberFormat="1" applyFont="1" applyBorder="1" applyProtection="1">
      <protection locked="0"/>
    </xf>
    <xf numFmtId="43" fontId="6" fillId="3" borderId="6" xfId="7" applyNumberFormat="1" applyFont="1" applyFill="1" applyBorder="1" applyAlignment="1">
      <alignment horizontal="right" vertical="top" wrapText="1"/>
    </xf>
    <xf numFmtId="166" fontId="4" fillId="0" borderId="9" xfId="6" applyNumberFormat="1" applyFont="1" applyFill="1" applyBorder="1" applyProtection="1">
      <protection locked="0"/>
    </xf>
    <xf numFmtId="0" fontId="10" fillId="0" borderId="1" xfId="0" applyFont="1" applyFill="1" applyBorder="1" applyAlignment="1">
      <alignment horizontal="left" vertical="center" wrapText="1"/>
    </xf>
    <xf numFmtId="4" fontId="10" fillId="0" borderId="1" xfId="0" applyNumberFormat="1" applyFont="1" applyFill="1" applyBorder="1" applyAlignment="1" applyProtection="1">
      <alignment horizontal="right" vertical="center" wrapText="1"/>
      <protection locked="0"/>
    </xf>
    <xf numFmtId="0" fontId="9" fillId="0" borderId="3" xfId="8" applyFont="1" applyFill="1" applyBorder="1" applyAlignment="1">
      <alignment horizontal="center" vertical="center"/>
    </xf>
    <xf numFmtId="0" fontId="10" fillId="0" borderId="7" xfId="0" applyFont="1" applyFill="1" applyBorder="1" applyAlignment="1" applyProtection="1">
      <alignment horizontal="center" vertical="center" wrapText="1"/>
      <protection locked="0"/>
    </xf>
    <xf numFmtId="0" fontId="10" fillId="4" borderId="6" xfId="8" applyFont="1" applyFill="1" applyBorder="1" applyAlignment="1">
      <alignment horizontal="center" vertical="center" wrapText="1"/>
    </xf>
    <xf numFmtId="4" fontId="10"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0" fontId="10" fillId="0" borderId="8" xfId="0" applyFont="1" applyFill="1" applyBorder="1" applyAlignment="1">
      <alignment horizontal="left" vertical="center" wrapText="1"/>
    </xf>
    <xf numFmtId="0" fontId="9" fillId="0" borderId="4" xfId="8" applyFont="1" applyFill="1" applyBorder="1" applyAlignment="1">
      <alignment horizontal="center" vertical="center"/>
    </xf>
    <xf numFmtId="0" fontId="9" fillId="0" borderId="2" xfId="8" applyFont="1" applyFill="1" applyBorder="1" applyAlignment="1">
      <alignment horizontal="center" vertical="center" wrapText="1"/>
    </xf>
    <xf numFmtId="4" fontId="9" fillId="0" borderId="10" xfId="0" applyNumberFormat="1" applyFont="1" applyFill="1" applyBorder="1" applyAlignment="1" applyProtection="1">
      <alignment horizontal="right" vertical="center" wrapText="1"/>
      <protection locked="0"/>
    </xf>
    <xf numFmtId="0" fontId="10" fillId="0" borderId="17" xfId="0" applyFont="1" applyFill="1" applyBorder="1" applyAlignment="1" applyProtection="1">
      <alignment horizontal="left" vertical="center" wrapText="1"/>
    </xf>
    <xf numFmtId="4" fontId="10" fillId="0" borderId="18" xfId="0" applyNumberFormat="1" applyFont="1" applyFill="1" applyBorder="1" applyAlignment="1" applyProtection="1">
      <alignment horizontal="right" vertical="center" wrapText="1"/>
      <protection locked="0"/>
    </xf>
    <xf numFmtId="0" fontId="10" fillId="0" borderId="16" xfId="0" applyFont="1" applyFill="1" applyBorder="1" applyAlignment="1" applyProtection="1">
      <alignment horizontal="left" vertical="center"/>
      <protection hidden="1"/>
    </xf>
    <xf numFmtId="0" fontId="10" fillId="0" borderId="14" xfId="0" applyFont="1" applyFill="1" applyBorder="1" applyAlignment="1" applyProtection="1">
      <alignment vertical="center"/>
      <protection hidden="1"/>
    </xf>
    <xf numFmtId="0" fontId="10" fillId="0" borderId="5" xfId="0" applyFont="1" applyFill="1" applyBorder="1" applyAlignment="1" applyProtection="1">
      <alignment vertical="center"/>
      <protection hidden="1"/>
    </xf>
    <xf numFmtId="0" fontId="10" fillId="0" borderId="5" xfId="0" applyFont="1" applyFill="1" applyBorder="1" applyAlignment="1" applyProtection="1">
      <alignment horizontal="left" vertical="center"/>
      <protection hidden="1"/>
    </xf>
    <xf numFmtId="0" fontId="10" fillId="0" borderId="15" xfId="0" applyFont="1" applyFill="1" applyBorder="1" applyAlignment="1">
      <alignment horizontal="left" vertical="center" wrapText="1"/>
    </xf>
    <xf numFmtId="0" fontId="10" fillId="0" borderId="3" xfId="0" applyFont="1" applyFill="1" applyBorder="1" applyAlignment="1" applyProtection="1">
      <alignment vertical="center"/>
      <protection hidden="1"/>
    </xf>
    <xf numFmtId="0" fontId="9" fillId="0" borderId="4" xfId="0" applyFont="1" applyFill="1" applyBorder="1" applyAlignment="1">
      <alignment horizontal="left" vertical="center" wrapText="1"/>
    </xf>
    <xf numFmtId="4" fontId="9" fillId="0" borderId="2" xfId="0" applyNumberFormat="1" applyFont="1" applyFill="1" applyBorder="1" applyAlignment="1" applyProtection="1">
      <alignment horizontal="right" vertical="center" wrapText="1"/>
      <protection locked="0"/>
    </xf>
    <xf numFmtId="0" fontId="10" fillId="0" borderId="17" xfId="0" applyFont="1" applyFill="1" applyBorder="1" applyAlignment="1">
      <alignment horizontal="left" vertical="center" wrapText="1"/>
    </xf>
    <xf numFmtId="0" fontId="10" fillId="0" borderId="1" xfId="0" applyFont="1" applyFill="1" applyBorder="1" applyAlignment="1" applyProtection="1">
      <alignment vertical="center"/>
      <protection hidden="1"/>
    </xf>
    <xf numFmtId="0" fontId="10" fillId="0" borderId="4" xfId="0" applyFont="1" applyFill="1" applyBorder="1" applyAlignment="1">
      <alignment horizontal="left" vertical="center" wrapText="1"/>
    </xf>
    <xf numFmtId="0" fontId="5" fillId="0" borderId="0" xfId="0" applyFont="1" applyAlignment="1">
      <alignment horizontal="center" vertical="center"/>
    </xf>
    <xf numFmtId="4" fontId="8" fillId="0" borderId="9" xfId="8" applyNumberFormat="1" applyFont="1" applyFill="1" applyBorder="1" applyAlignment="1" applyProtection="1">
      <alignment vertical="top"/>
      <protection locked="0"/>
    </xf>
    <xf numFmtId="4" fontId="10" fillId="0" borderId="18" xfId="0" applyNumberFormat="1" applyFont="1" applyFill="1" applyBorder="1" applyAlignment="1" applyProtection="1">
      <alignment horizontal="right" vertical="center" wrapText="1"/>
      <protection locked="0"/>
    </xf>
    <xf numFmtId="4" fontId="10" fillId="0" borderId="18" xfId="0" applyNumberFormat="1" applyFont="1" applyFill="1" applyBorder="1" applyAlignment="1" applyProtection="1">
      <alignment horizontal="right" vertical="center" wrapText="1"/>
      <protection locked="0"/>
    </xf>
    <xf numFmtId="4" fontId="8" fillId="0" borderId="2" xfId="8" applyNumberFormat="1" applyFont="1" applyFill="1" applyBorder="1" applyAlignment="1" applyProtection="1">
      <alignment vertical="top"/>
      <protection locked="0"/>
    </xf>
    <xf numFmtId="0" fontId="13" fillId="0" borderId="12" xfId="8" applyFont="1" applyFill="1" applyBorder="1" applyAlignment="1" applyProtection="1">
      <alignment horizontal="center" vertical="top"/>
      <protection locked="0"/>
    </xf>
    <xf numFmtId="0" fontId="8" fillId="0" borderId="0" xfId="8" applyFont="1" applyFill="1" applyBorder="1" applyAlignment="1" applyProtection="1">
      <alignment horizontal="left" vertical="top" wrapText="1"/>
      <protection locked="0"/>
    </xf>
    <xf numFmtId="0" fontId="8" fillId="0" borderId="12" xfId="8" applyFont="1" applyFill="1" applyBorder="1" applyAlignment="1" applyProtection="1">
      <alignment vertical="top"/>
      <protection locked="0"/>
    </xf>
    <xf numFmtId="0" fontId="8" fillId="0" borderId="0" xfId="8" applyFont="1" applyFill="1" applyBorder="1" applyAlignment="1" applyProtection="1">
      <alignment vertical="top"/>
      <protection locked="0"/>
    </xf>
    <xf numFmtId="0" fontId="8" fillId="0" borderId="14" xfId="8" applyFont="1" applyFill="1" applyBorder="1" applyAlignment="1" applyProtection="1">
      <alignment vertical="top"/>
      <protection locked="0"/>
    </xf>
    <xf numFmtId="4" fontId="8" fillId="0" borderId="10" xfId="8" applyNumberFormat="1" applyFont="1" applyFill="1" applyBorder="1" applyAlignment="1" applyProtection="1">
      <alignment vertical="top"/>
      <protection locked="0"/>
    </xf>
    <xf numFmtId="0" fontId="9" fillId="0" borderId="5" xfId="8" quotePrefix="1" applyFont="1" applyFill="1" applyBorder="1" applyAlignment="1" applyProtection="1">
      <alignment horizontal="center" vertical="top"/>
      <protection locked="0"/>
    </xf>
    <xf numFmtId="0" fontId="10" fillId="0" borderId="7" xfId="8" applyFont="1" applyFill="1" applyBorder="1" applyAlignment="1" applyProtection="1">
      <alignment horizontal="left" vertical="top" indent="3"/>
      <protection locked="0"/>
    </xf>
    <xf numFmtId="43" fontId="18" fillId="3" borderId="9" xfId="7" applyFont="1" applyFill="1" applyBorder="1" applyAlignment="1">
      <alignment vertical="center" wrapText="1"/>
    </xf>
    <xf numFmtId="4" fontId="9" fillId="0" borderId="2" xfId="8" applyNumberFormat="1" applyFont="1" applyFill="1" applyBorder="1" applyAlignment="1" applyProtection="1">
      <alignment vertical="top"/>
      <protection locked="0"/>
    </xf>
    <xf numFmtId="0" fontId="8" fillId="0" borderId="11" xfId="8" quotePrefix="1" applyFont="1" applyFill="1" applyBorder="1" applyAlignment="1" applyProtection="1">
      <alignment horizontal="center" vertical="top"/>
      <protection locked="0"/>
    </xf>
    <xf numFmtId="0" fontId="8" fillId="0" borderId="11" xfId="8" applyFont="1" applyFill="1" applyBorder="1" applyAlignment="1" applyProtection="1">
      <alignment vertical="top"/>
      <protection locked="0"/>
    </xf>
    <xf numFmtId="4" fontId="8" fillId="0" borderId="11" xfId="8" applyNumberFormat="1" applyFont="1" applyFill="1" applyBorder="1" applyAlignment="1" applyProtection="1">
      <alignment vertical="top"/>
      <protection locked="0"/>
    </xf>
    <xf numFmtId="4" fontId="8" fillId="0" borderId="4" xfId="8" applyNumberFormat="1" applyFont="1" applyFill="1" applyBorder="1" applyAlignment="1" applyProtection="1">
      <alignment vertical="top"/>
      <protection locked="0"/>
    </xf>
    <xf numFmtId="4" fontId="12" fillId="0" borderId="5" xfId="8" applyNumberFormat="1" applyFont="1" applyFill="1" applyBorder="1" applyAlignment="1" applyProtection="1">
      <alignment vertical="top"/>
      <protection locked="0"/>
    </xf>
    <xf numFmtId="4" fontId="12" fillId="0" borderId="7"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8" fillId="0" borderId="9" xfId="8" applyNumberFormat="1" applyFont="1" applyFill="1" applyBorder="1" applyAlignment="1" applyProtection="1">
      <alignment vertical="top"/>
      <protection locked="0"/>
    </xf>
    <xf numFmtId="0" fontId="8" fillId="0" borderId="0" xfId="6" applyAlignment="1" applyProtection="1">
      <protection locked="0"/>
    </xf>
    <xf numFmtId="0" fontId="9" fillId="0" borderId="0" xfId="18" applyFont="1" applyAlignment="1" applyProtection="1">
      <protection locked="0"/>
    </xf>
    <xf numFmtId="4" fontId="9" fillId="0" borderId="9" xfId="16" applyNumberFormat="1" applyFont="1" applyBorder="1" applyProtection="1">
      <protection locked="0"/>
    </xf>
    <xf numFmtId="0" fontId="10" fillId="4" borderId="1" xfId="0" applyFont="1" applyFill="1" applyBorder="1" applyAlignment="1">
      <alignment horizontal="center"/>
    </xf>
    <xf numFmtId="0" fontId="10" fillId="4" borderId="15" xfId="0" applyFont="1" applyFill="1" applyBorder="1" applyAlignment="1">
      <alignment horizontal="center"/>
    </xf>
    <xf numFmtId="43" fontId="8" fillId="0" borderId="0" xfId="8" applyNumberFormat="1" applyFont="1" applyAlignment="1" applyProtection="1">
      <alignment vertical="top"/>
      <protection locked="0"/>
    </xf>
    <xf numFmtId="4" fontId="9" fillId="0" borderId="9" xfId="16" applyNumberFormat="1" applyFont="1" applyBorder="1" applyProtection="1">
      <protection locked="0"/>
    </xf>
    <xf numFmtId="4" fontId="8"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10" fillId="0" borderId="18" xfId="0" applyNumberFormat="1" applyFont="1" applyFill="1" applyBorder="1" applyAlignment="1" applyProtection="1">
      <alignment horizontal="right" vertical="center" wrapText="1"/>
      <protection locked="0"/>
    </xf>
    <xf numFmtId="0" fontId="0" fillId="0" borderId="0" xfId="0"/>
    <xf numFmtId="0" fontId="8" fillId="0" borderId="0" xfId="0" applyFont="1" applyProtection="1">
      <protection locked="0"/>
    </xf>
    <xf numFmtId="0" fontId="9" fillId="0" borderId="0" xfId="0" applyFont="1" applyFill="1" applyBorder="1" applyAlignment="1" applyProtection="1">
      <alignment horizontal="left"/>
    </xf>
    <xf numFmtId="0" fontId="10" fillId="4" borderId="6" xfId="5" applyNumberFormat="1" applyFont="1" applyFill="1" applyBorder="1" applyAlignment="1">
      <alignment horizontal="center" vertical="center" wrapText="1"/>
    </xf>
    <xf numFmtId="4" fontId="10" fillId="4" borderId="6" xfId="5" applyNumberFormat="1" applyFont="1" applyFill="1" applyBorder="1" applyAlignment="1">
      <alignment horizontal="center" vertical="center" wrapText="1"/>
    </xf>
    <xf numFmtId="0" fontId="9" fillId="0" borderId="0" xfId="0" applyFont="1" applyFill="1" applyBorder="1" applyAlignment="1" applyProtection="1">
      <alignment horizontal="center"/>
    </xf>
    <xf numFmtId="4" fontId="10" fillId="0" borderId="9" xfId="0" applyNumberFormat="1" applyFont="1" applyFill="1" applyBorder="1" applyAlignment="1" applyProtection="1">
      <alignment horizontal="right"/>
      <protection locked="0"/>
    </xf>
    <xf numFmtId="0" fontId="10" fillId="0" borderId="0" xfId="0" applyFont="1" applyFill="1" applyBorder="1" applyAlignment="1" applyProtection="1">
      <alignment horizontal="left"/>
    </xf>
    <xf numFmtId="4" fontId="10" fillId="4" borderId="8" xfId="5" applyNumberFormat="1" applyFont="1" applyFill="1" applyBorder="1" applyAlignment="1">
      <alignment horizontal="center" vertical="center" wrapText="1"/>
    </xf>
    <xf numFmtId="4" fontId="10" fillId="4" borderId="5" xfId="5" applyNumberFormat="1" applyFont="1" applyFill="1" applyBorder="1" applyAlignment="1">
      <alignment horizontal="center" vertical="center" wrapText="1"/>
    </xf>
    <xf numFmtId="0" fontId="10" fillId="0" borderId="0" xfId="5" applyFont="1" applyFill="1" applyBorder="1" applyAlignment="1" applyProtection="1"/>
    <xf numFmtId="0" fontId="10" fillId="0" borderId="0" xfId="9" applyFont="1" applyFill="1" applyBorder="1" applyAlignment="1" applyProtection="1">
      <alignment horizontal="left" vertical="top"/>
      <protection hidden="1"/>
    </xf>
    <xf numFmtId="0" fontId="9" fillId="0" borderId="0" xfId="5" applyFont="1" applyFill="1" applyBorder="1" applyAlignment="1" applyProtection="1">
      <protection hidden="1"/>
    </xf>
    <xf numFmtId="0" fontId="8" fillId="0" borderId="0" xfId="0" applyFont="1" applyBorder="1" applyProtection="1">
      <protection locked="0"/>
    </xf>
    <xf numFmtId="0" fontId="13" fillId="0" borderId="0" xfId="0" applyFont="1" applyBorder="1" applyProtection="1">
      <protection locked="0" hidden="1"/>
    </xf>
    <xf numFmtId="4" fontId="10" fillId="0" borderId="9" xfId="0" applyNumberFormat="1" applyFont="1" applyFill="1" applyBorder="1" applyProtection="1">
      <protection locked="0"/>
    </xf>
    <xf numFmtId="4" fontId="9" fillId="0" borderId="9" xfId="0" applyNumberFormat="1" applyFont="1" applyFill="1" applyBorder="1" applyProtection="1">
      <protection locked="0"/>
    </xf>
    <xf numFmtId="4" fontId="10" fillId="0" borderId="6" xfId="0" applyNumberFormat="1" applyFont="1" applyFill="1" applyBorder="1" applyProtection="1">
      <protection locked="0"/>
    </xf>
    <xf numFmtId="0" fontId="8" fillId="0" borderId="0" xfId="6" applyAlignment="1" applyProtection="1">
      <alignment horizontal="center"/>
      <protection locked="0"/>
    </xf>
    <xf numFmtId="0" fontId="6" fillId="0" borderId="0" xfId="0" applyFont="1" applyBorder="1" applyAlignment="1">
      <alignment horizontal="center"/>
    </xf>
    <xf numFmtId="0" fontId="8" fillId="0" borderId="0" xfId="6" applyAlignment="1" applyProtection="1">
      <alignment horizontal="center" vertical="center"/>
      <protection locked="0"/>
    </xf>
    <xf numFmtId="4" fontId="10" fillId="0" borderId="9" xfId="0" applyNumberFormat="1" applyFont="1" applyFill="1" applyBorder="1" applyProtection="1">
      <protection locked="0"/>
    </xf>
    <xf numFmtId="4" fontId="10" fillId="0" borderId="6" xfId="0" applyNumberFormat="1" applyFont="1" applyFill="1" applyBorder="1" applyProtection="1">
      <protection locked="0"/>
    </xf>
    <xf numFmtId="0" fontId="0" fillId="0" borderId="0" xfId="0"/>
    <xf numFmtId="4" fontId="8" fillId="0" borderId="9" xfId="8" applyNumberFormat="1" applyFont="1" applyFill="1" applyBorder="1" applyAlignment="1" applyProtection="1">
      <alignment vertical="top"/>
      <protection locked="0"/>
    </xf>
    <xf numFmtId="0" fontId="22" fillId="17" borderId="0" xfId="0" applyFont="1" applyFill="1" applyBorder="1" applyAlignment="1" applyProtection="1">
      <alignment horizontal="left" vertical="top" wrapText="1"/>
    </xf>
    <xf numFmtId="0" fontId="22" fillId="17" borderId="13" xfId="0" applyFont="1" applyFill="1" applyBorder="1" applyAlignment="1" applyProtection="1">
      <alignment horizontal="left" vertical="top" wrapText="1"/>
    </xf>
    <xf numFmtId="0" fontId="9" fillId="0" borderId="12" xfId="0" applyFont="1" applyBorder="1"/>
    <xf numFmtId="0" fontId="9" fillId="0" borderId="0" xfId="0" applyFont="1" applyBorder="1"/>
    <xf numFmtId="43" fontId="21" fillId="18" borderId="7" xfId="0" applyNumberFormat="1" applyFont="1" applyFill="1" applyBorder="1" applyAlignment="1" applyProtection="1">
      <alignment horizontal="right" vertical="center" wrapText="1"/>
    </xf>
    <xf numFmtId="0" fontId="22" fillId="17" borderId="0" xfId="0" applyFont="1" applyFill="1" applyBorder="1" applyAlignment="1" applyProtection="1">
      <alignment horizontal="center" vertical="top" wrapText="1"/>
    </xf>
    <xf numFmtId="43" fontId="21" fillId="3" borderId="7" xfId="0" applyNumberFormat="1" applyFont="1" applyFill="1" applyBorder="1" applyAlignment="1" applyProtection="1">
      <alignment horizontal="right" vertical="center" wrapText="1"/>
    </xf>
    <xf numFmtId="9" fontId="21" fillId="3" borderId="7" xfId="1" applyFont="1" applyFill="1" applyBorder="1" applyAlignment="1" applyProtection="1">
      <alignment horizontal="center" vertical="top" wrapText="1"/>
    </xf>
    <xf numFmtId="9" fontId="21" fillId="3" borderId="8" xfId="1" applyFont="1" applyFill="1" applyBorder="1" applyAlignment="1" applyProtection="1">
      <alignment horizontal="center" vertical="top" wrapText="1"/>
    </xf>
    <xf numFmtId="4" fontId="9" fillId="0" borderId="9" xfId="0" applyNumberFormat="1" applyFont="1" applyFill="1" applyBorder="1" applyProtection="1">
      <protection locked="0"/>
    </xf>
    <xf numFmtId="0" fontId="4" fillId="0" borderId="14" xfId="0" applyFont="1" applyBorder="1"/>
    <xf numFmtId="0" fontId="4" fillId="0" borderId="1" xfId="0" applyFont="1" applyBorder="1"/>
    <xf numFmtId="0" fontId="4" fillId="0" borderId="1" xfId="0" applyFont="1" applyBorder="1" applyAlignment="1">
      <alignment horizontal="center"/>
    </xf>
    <xf numFmtId="0" fontId="4" fillId="0" borderId="15" xfId="0" applyFont="1" applyBorder="1"/>
    <xf numFmtId="0" fontId="9" fillId="0" borderId="0" xfId="0" applyFont="1" applyProtection="1">
      <protection locked="0"/>
    </xf>
    <xf numFmtId="0" fontId="0" fillId="0" borderId="0" xfId="0" applyProtection="1">
      <protection locked="0"/>
    </xf>
    <xf numFmtId="0" fontId="0" fillId="0" borderId="0" xfId="0" applyAlignment="1" applyProtection="1">
      <alignment horizontal="center"/>
      <protection locked="0"/>
    </xf>
    <xf numFmtId="0" fontId="20" fillId="0" borderId="0" xfId="0" applyFont="1" applyFill="1" applyBorder="1" applyAlignment="1" applyProtection="1">
      <alignment horizontal="center" vertical="center" wrapText="1"/>
    </xf>
    <xf numFmtId="0" fontId="4" fillId="0" borderId="0" xfId="0" applyFont="1" applyFill="1" applyBorder="1"/>
    <xf numFmtId="0" fontId="21" fillId="0" borderId="0" xfId="0" applyFont="1" applyFill="1" applyBorder="1" applyAlignment="1" applyProtection="1">
      <alignment horizontal="right" vertical="center" wrapText="1"/>
    </xf>
    <xf numFmtId="0" fontId="21" fillId="0" borderId="13" xfId="0" applyFont="1" applyFill="1" applyBorder="1" applyAlignment="1" applyProtection="1">
      <alignment horizontal="right" vertical="center" wrapText="1"/>
    </xf>
    <xf numFmtId="0" fontId="4" fillId="0" borderId="12" xfId="0" applyFont="1" applyFill="1" applyBorder="1"/>
    <xf numFmtId="0" fontId="20" fillId="0" borderId="0" xfId="0" applyFont="1" applyFill="1" applyBorder="1" applyAlignment="1" applyProtection="1">
      <alignment vertical="center" wrapText="1"/>
    </xf>
    <xf numFmtId="0" fontId="22" fillId="0" borderId="0" xfId="0" applyFont="1" applyFill="1" applyBorder="1" applyAlignment="1" applyProtection="1">
      <alignment horizontal="left" vertical="top" wrapText="1"/>
    </xf>
    <xf numFmtId="0" fontId="22" fillId="0" borderId="13" xfId="0" applyFont="1" applyFill="1" applyBorder="1" applyAlignment="1" applyProtection="1">
      <alignment horizontal="left" vertical="top" wrapText="1"/>
    </xf>
    <xf numFmtId="0" fontId="22"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43" fontId="21" fillId="0" borderId="0" xfId="0" applyNumberFormat="1" applyFont="1" applyFill="1" applyBorder="1" applyAlignment="1" applyProtection="1">
      <alignment horizontal="left" vertical="top" wrapText="1"/>
    </xf>
    <xf numFmtId="0" fontId="9" fillId="0" borderId="12" xfId="0" applyFont="1" applyFill="1" applyBorder="1"/>
    <xf numFmtId="0" fontId="9" fillId="0" borderId="0" xfId="0" applyFont="1" applyFill="1" applyBorder="1"/>
    <xf numFmtId="0" fontId="22" fillId="0" borderId="0" xfId="0" applyFont="1" applyFill="1" applyBorder="1" applyAlignment="1" applyProtection="1">
      <alignment horizontal="left" wrapText="1"/>
    </xf>
    <xf numFmtId="43" fontId="22" fillId="0" borderId="0" xfId="0" applyNumberFormat="1" applyFont="1" applyFill="1" applyBorder="1" applyAlignment="1" applyProtection="1">
      <alignment horizontal="left" vertical="top" wrapText="1"/>
    </xf>
    <xf numFmtId="44" fontId="22" fillId="0" borderId="0" xfId="76" applyFont="1" applyFill="1" applyBorder="1" applyAlignment="1" applyProtection="1">
      <alignment vertical="top" wrapText="1"/>
    </xf>
    <xf numFmtId="9" fontId="22" fillId="0" borderId="0" xfId="1" applyFont="1" applyFill="1" applyBorder="1" applyAlignment="1" applyProtection="1">
      <alignment horizontal="center" vertical="top" wrapText="1"/>
    </xf>
    <xf numFmtId="0" fontId="21" fillId="0" borderId="0" xfId="0" applyFont="1" applyFill="1" applyBorder="1" applyAlignment="1" applyProtection="1">
      <alignment horizontal="center" vertical="center" wrapText="1"/>
    </xf>
    <xf numFmtId="9" fontId="21" fillId="0" borderId="0" xfId="1" applyFont="1" applyFill="1" applyBorder="1" applyAlignment="1" applyProtection="1">
      <alignment horizontal="center" vertical="top" wrapText="1"/>
    </xf>
    <xf numFmtId="9" fontId="21" fillId="0" borderId="13" xfId="1" applyFont="1" applyFill="1" applyBorder="1" applyAlignment="1" applyProtection="1">
      <alignment horizontal="center" vertical="top" wrapText="1"/>
    </xf>
    <xf numFmtId="0" fontId="22" fillId="0" borderId="0" xfId="0" applyFont="1" applyFill="1" applyBorder="1" applyAlignment="1" applyProtection="1">
      <alignment horizontal="center" vertical="top" wrapText="1"/>
    </xf>
    <xf numFmtId="44" fontId="21" fillId="0" borderId="0" xfId="76" applyFont="1" applyFill="1" applyBorder="1" applyAlignment="1" applyProtection="1">
      <alignment horizontal="left" vertical="top" wrapText="1"/>
    </xf>
    <xf numFmtId="0" fontId="21" fillId="0" borderId="12"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wrapText="1"/>
    </xf>
    <xf numFmtId="0" fontId="9" fillId="0" borderId="14" xfId="0" applyFont="1" applyFill="1" applyBorder="1"/>
    <xf numFmtId="0" fontId="9" fillId="0" borderId="1" xfId="0" applyFont="1" applyFill="1" applyBorder="1"/>
    <xf numFmtId="0" fontId="22" fillId="0" borderId="1" xfId="0" applyFont="1" applyFill="1" applyBorder="1" applyAlignment="1" applyProtection="1">
      <alignment horizontal="left" vertical="top" wrapText="1"/>
    </xf>
    <xf numFmtId="0" fontId="22" fillId="0" borderId="1" xfId="0" applyFont="1" applyFill="1" applyBorder="1" applyAlignment="1" applyProtection="1">
      <alignment horizontal="center" vertical="top" wrapText="1"/>
    </xf>
    <xf numFmtId="0" fontId="22" fillId="0" borderId="15" xfId="0" applyFont="1" applyFill="1" applyBorder="1" applyAlignment="1" applyProtection="1">
      <alignment horizontal="left" vertical="top" wrapText="1"/>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0" applyNumberFormat="1" applyFont="1" applyFill="1" applyBorder="1" applyProtection="1">
      <protection locked="0"/>
    </xf>
    <xf numFmtId="4" fontId="10" fillId="0" borderId="9" xfId="0" applyNumberFormat="1" applyFont="1" applyFill="1" applyBorder="1" applyProtection="1">
      <protection locked="0"/>
    </xf>
    <xf numFmtId="4" fontId="9" fillId="0" borderId="9" xfId="0" applyNumberFormat="1" applyFont="1" applyFill="1" applyBorder="1" applyProtection="1">
      <protection locked="0"/>
    </xf>
    <xf numFmtId="8" fontId="21" fillId="3" borderId="7" xfId="0" applyNumberFormat="1" applyFont="1" applyFill="1" applyBorder="1" applyAlignment="1" applyProtection="1">
      <alignment horizontal="right" vertical="center" wrapText="1"/>
    </xf>
    <xf numFmtId="43" fontId="0" fillId="0" borderId="0" xfId="0" applyNumberFormat="1"/>
    <xf numFmtId="4" fontId="10" fillId="4" borderId="6" xfId="5" applyNumberFormat="1" applyFont="1" applyFill="1" applyBorder="1" applyAlignment="1">
      <alignment horizontal="center" vertical="center" wrapText="1"/>
    </xf>
    <xf numFmtId="0" fontId="10" fillId="4" borderId="6" xfId="5" applyNumberFormat="1" applyFont="1" applyFill="1" applyBorder="1" applyAlignment="1">
      <alignment horizontal="center" vertical="center" wrapText="1"/>
    </xf>
    <xf numFmtId="4" fontId="9" fillId="0" borderId="6" xfId="0" applyNumberFormat="1" applyFont="1" applyFill="1" applyBorder="1" applyAlignment="1" applyProtection="1">
      <alignment horizontal="right" vertical="center" wrapText="1"/>
      <protection locked="0"/>
    </xf>
    <xf numFmtId="4" fontId="9" fillId="0" borderId="9" xfId="16" applyNumberFormat="1" applyFont="1" applyBorder="1" applyProtection="1">
      <protection locked="0"/>
    </xf>
    <xf numFmtId="4" fontId="9" fillId="0" borderId="6" xfId="0" applyNumberFormat="1" applyFont="1" applyFill="1" applyBorder="1" applyAlignment="1" applyProtection="1">
      <alignment horizontal="right" vertical="center" wrapText="1"/>
      <protection locked="0"/>
    </xf>
    <xf numFmtId="0" fontId="0" fillId="0" borderId="0" xfId="0"/>
    <xf numFmtId="0" fontId="22" fillId="0" borderId="0" xfId="0" applyFont="1" applyFill="1" applyBorder="1" applyAlignment="1" applyProtection="1">
      <alignment vertical="center" wrapText="1"/>
    </xf>
    <xf numFmtId="4" fontId="10" fillId="0" borderId="6" xfId="0" applyNumberFormat="1" applyFont="1" applyFill="1" applyBorder="1" applyAlignment="1" applyProtection="1">
      <alignment horizontal="right" vertical="center" wrapText="1"/>
      <protection locked="0"/>
    </xf>
    <xf numFmtId="4" fontId="10" fillId="0" borderId="6" xfId="0" applyNumberFormat="1" applyFont="1" applyFill="1" applyBorder="1" applyAlignment="1" applyProtection="1">
      <alignment horizontal="right" vertical="center" wrapText="1"/>
      <protection locked="0"/>
    </xf>
    <xf numFmtId="0" fontId="8" fillId="0" borderId="0" xfId="0" applyFont="1" applyAlignment="1">
      <alignment vertical="center"/>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Border="1" applyProtection="1">
      <protection locked="0"/>
    </xf>
    <xf numFmtId="0" fontId="0" fillId="0" borderId="0" xfId="0"/>
    <xf numFmtId="0" fontId="22"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44" fontId="22" fillId="0" borderId="0" xfId="121" applyFont="1" applyFill="1" applyBorder="1" applyAlignment="1" applyProtection="1">
      <alignment vertical="top" wrapText="1"/>
    </xf>
    <xf numFmtId="44" fontId="22" fillId="0" borderId="0" xfId="121" applyFont="1" applyFill="1" applyBorder="1" applyAlignment="1" applyProtection="1">
      <alignment vertical="top" wrapText="1"/>
    </xf>
    <xf numFmtId="44" fontId="22" fillId="0" borderId="0" xfId="121" applyFont="1" applyFill="1" applyBorder="1" applyAlignment="1" applyProtection="1">
      <alignment vertical="top" wrapText="1"/>
    </xf>
    <xf numFmtId="4" fontId="9" fillId="0" borderId="6" xfId="0" applyNumberFormat="1" applyFont="1" applyFill="1" applyBorder="1" applyAlignment="1" applyProtection="1">
      <alignment horizontal="right" vertical="center" wrapText="1"/>
      <protection locked="0"/>
    </xf>
    <xf numFmtId="0" fontId="8" fillId="0" borderId="0" xfId="16"/>
    <xf numFmtId="0" fontId="8" fillId="0" borderId="0" xfId="16" applyProtection="1">
      <protection locked="0"/>
    </xf>
    <xf numFmtId="0" fontId="10" fillId="0" borderId="0" xfId="16" applyFont="1" applyFill="1" applyBorder="1" applyProtection="1"/>
    <xf numFmtId="0" fontId="9" fillId="0" borderId="14" xfId="16" applyFont="1" applyFill="1" applyBorder="1" applyProtection="1">
      <protection locked="0"/>
    </xf>
    <xf numFmtId="4" fontId="10" fillId="4" borderId="6" xfId="5" applyNumberFormat="1" applyFont="1" applyFill="1" applyBorder="1" applyAlignment="1">
      <alignment horizontal="center" vertical="center" wrapText="1"/>
    </xf>
    <xf numFmtId="0" fontId="10" fillId="4" borderId="6" xfId="5" applyNumberFormat="1" applyFont="1" applyFill="1" applyBorder="1" applyAlignment="1">
      <alignment horizontal="center" vertical="center" wrapText="1"/>
    </xf>
    <xf numFmtId="0" fontId="9" fillId="0" borderId="0" xfId="16" applyFont="1" applyFill="1" applyBorder="1" applyAlignment="1" applyProtection="1">
      <alignment horizontal="left"/>
    </xf>
    <xf numFmtId="0" fontId="9" fillId="0" borderId="1" xfId="16" applyFont="1" applyFill="1" applyBorder="1" applyAlignment="1" applyProtection="1">
      <alignment horizontal="left"/>
    </xf>
    <xf numFmtId="4" fontId="9" fillId="0" borderId="9" xfId="16" applyNumberFormat="1" applyFont="1" applyFill="1" applyBorder="1" applyProtection="1">
      <protection locked="0"/>
    </xf>
    <xf numFmtId="0" fontId="13" fillId="0" borderId="12" xfId="16" applyFont="1" applyBorder="1" applyAlignment="1">
      <alignment horizontal="center" vertical="center" wrapText="1"/>
    </xf>
    <xf numFmtId="0" fontId="10" fillId="0" borderId="12" xfId="16" applyFont="1" applyFill="1" applyBorder="1" applyAlignment="1" applyProtection="1">
      <alignment horizontal="left"/>
    </xf>
    <xf numFmtId="0" fontId="10" fillId="0" borderId="1" xfId="16" applyFont="1" applyFill="1" applyBorder="1" applyAlignment="1" applyProtection="1">
      <alignment horizontal="center"/>
      <protection locked="0"/>
    </xf>
    <xf numFmtId="0" fontId="13" fillId="0" borderId="14" xfId="16" applyFont="1" applyBorder="1" applyAlignment="1">
      <alignment horizontal="center" vertical="center" wrapText="1"/>
    </xf>
    <xf numFmtId="4" fontId="10" fillId="0" borderId="2" xfId="16" applyNumberFormat="1" applyFont="1" applyFill="1" applyBorder="1" applyProtection="1">
      <protection locked="0"/>
    </xf>
    <xf numFmtId="4" fontId="10" fillId="0" borderId="9" xfId="16" applyNumberFormat="1" applyFont="1" applyFill="1" applyBorder="1" applyProtection="1">
      <protection locked="0"/>
    </xf>
    <xf numFmtId="4" fontId="9" fillId="0" borderId="10" xfId="16" applyNumberFormat="1" applyFont="1" applyFill="1" applyBorder="1" applyProtection="1">
      <protection locked="0"/>
    </xf>
    <xf numFmtId="4" fontId="10" fillId="0" borderId="10" xfId="16" applyNumberFormat="1" applyFont="1" applyFill="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0" fontId="8" fillId="0" borderId="0" xfId="8" applyFont="1" applyFill="1" applyBorder="1" applyAlignment="1" applyProtection="1">
      <alignment vertical="top"/>
      <protection locked="0"/>
    </xf>
    <xf numFmtId="4" fontId="9"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0" fontId="0" fillId="0" borderId="0" xfId="0"/>
    <xf numFmtId="4" fontId="9" fillId="0" borderId="9" xfId="0" applyNumberFormat="1" applyFont="1" applyFill="1" applyBorder="1" applyProtection="1">
      <protection locked="0"/>
    </xf>
    <xf numFmtId="0" fontId="22"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43" fontId="22" fillId="0" borderId="0" xfId="0" applyNumberFormat="1" applyFont="1" applyFill="1" applyBorder="1" applyAlignment="1" applyProtection="1">
      <alignment horizontal="left" vertical="top" wrapText="1"/>
    </xf>
    <xf numFmtId="44" fontId="22" fillId="0" borderId="0" xfId="127" applyFont="1" applyFill="1" applyBorder="1" applyAlignment="1" applyProtection="1">
      <alignment vertical="top" wrapText="1"/>
    </xf>
    <xf numFmtId="9" fontId="22" fillId="0" borderId="0" xfId="1" applyFont="1" applyFill="1" applyBorder="1" applyAlignment="1" applyProtection="1">
      <alignment horizontal="center" vertical="top" wrapText="1"/>
    </xf>
    <xf numFmtId="44" fontId="22" fillId="0" borderId="0" xfId="127" applyFont="1" applyFill="1" applyBorder="1" applyAlignment="1" applyProtection="1">
      <alignment vertical="top" wrapText="1"/>
    </xf>
    <xf numFmtId="44" fontId="22" fillId="0" borderId="0" xfId="127" applyFont="1" applyFill="1" applyBorder="1" applyAlignment="1" applyProtection="1">
      <alignment vertical="top" wrapText="1"/>
    </xf>
    <xf numFmtId="44" fontId="22" fillId="0" borderId="0" xfId="127" applyFont="1" applyFill="1" applyBorder="1" applyAlignment="1" applyProtection="1">
      <alignment vertical="top" wrapText="1"/>
    </xf>
    <xf numFmtId="9" fontId="22" fillId="0" borderId="13" xfId="1" applyFont="1" applyFill="1" applyBorder="1" applyAlignment="1" applyProtection="1">
      <alignment horizontal="center" vertical="top" wrapText="1"/>
    </xf>
    <xf numFmtId="0" fontId="8" fillId="0" borderId="0" xfId="6" applyAlignment="1" applyProtection="1">
      <alignment horizontal="center"/>
      <protection locked="0"/>
    </xf>
    <xf numFmtId="0" fontId="10" fillId="0" borderId="12" xfId="8" applyFont="1" applyBorder="1" applyAlignment="1">
      <alignment horizontal="left" vertical="top" wrapText="1"/>
    </xf>
    <xf numFmtId="0" fontId="10" fillId="0" borderId="13" xfId="8" applyFont="1" applyBorder="1" applyAlignment="1">
      <alignment horizontal="left" vertical="top" wrapText="1"/>
    </xf>
    <xf numFmtId="0" fontId="8" fillId="0" borderId="0" xfId="9" applyFont="1" applyFill="1" applyBorder="1" applyAlignment="1" applyProtection="1">
      <alignment horizontal="center" vertical="top"/>
      <protection locked="0"/>
    </xf>
    <xf numFmtId="0" fontId="10" fillId="4" borderId="14" xfId="8" applyFont="1" applyFill="1" applyBorder="1" applyAlignment="1" applyProtection="1">
      <alignment horizontal="center" vertical="center" wrapText="1"/>
      <protection locked="0"/>
    </xf>
    <xf numFmtId="0" fontId="10" fillId="4" borderId="1" xfId="8" applyFont="1" applyFill="1" applyBorder="1" applyAlignment="1" applyProtection="1">
      <alignment horizontal="center" vertical="center" wrapText="1"/>
      <protection locked="0"/>
    </xf>
    <xf numFmtId="0" fontId="10" fillId="4" borderId="15" xfId="8" applyFont="1" applyFill="1" applyBorder="1" applyAlignment="1" applyProtection="1">
      <alignment horizontal="center" vertical="center" wrapText="1"/>
      <protection locked="0"/>
    </xf>
    <xf numFmtId="0" fontId="10" fillId="4" borderId="3" xfId="8" applyFont="1" applyFill="1" applyBorder="1" applyAlignment="1">
      <alignment horizontal="center" vertical="center"/>
    </xf>
    <xf numFmtId="0" fontId="10" fillId="4" borderId="4" xfId="8" applyFont="1" applyFill="1" applyBorder="1" applyAlignment="1">
      <alignment horizontal="center" vertical="center"/>
    </xf>
    <xf numFmtId="0" fontId="10" fillId="4" borderId="12" xfId="8" applyFont="1" applyFill="1" applyBorder="1" applyAlignment="1">
      <alignment horizontal="center" vertical="center"/>
    </xf>
    <xf numFmtId="0" fontId="10" fillId="4" borderId="13" xfId="8" applyFont="1" applyFill="1" applyBorder="1" applyAlignment="1">
      <alignment horizontal="center" vertical="center"/>
    </xf>
    <xf numFmtId="0" fontId="10" fillId="4" borderId="14" xfId="8" applyFont="1" applyFill="1" applyBorder="1" applyAlignment="1">
      <alignment horizontal="center" vertical="center"/>
    </xf>
    <xf numFmtId="0" fontId="10" fillId="4" borderId="15" xfId="8" applyFont="1" applyFill="1" applyBorder="1" applyAlignment="1">
      <alignment horizontal="center" vertical="center"/>
    </xf>
    <xf numFmtId="0" fontId="10" fillId="4" borderId="7" xfId="8" applyFont="1" applyFill="1" applyBorder="1" applyAlignment="1" applyProtection="1">
      <alignment horizontal="center" vertical="center" wrapText="1"/>
      <protection locked="0"/>
    </xf>
    <xf numFmtId="0" fontId="10" fillId="4" borderId="2" xfId="8" applyFont="1" applyFill="1" applyBorder="1" applyAlignment="1">
      <alignment horizontal="center" vertical="center" wrapText="1"/>
    </xf>
    <xf numFmtId="0" fontId="10" fillId="4" borderId="10" xfId="8" applyFont="1" applyFill="1" applyBorder="1" applyAlignment="1">
      <alignment horizontal="center" vertical="center" wrapText="1"/>
    </xf>
    <xf numFmtId="0" fontId="10" fillId="4" borderId="3" xfId="8" applyFont="1" applyFill="1" applyBorder="1" applyAlignment="1">
      <alignment horizontal="center" vertical="center" wrapText="1"/>
    </xf>
    <xf numFmtId="0" fontId="10" fillId="4" borderId="4" xfId="8" applyFont="1" applyFill="1" applyBorder="1" applyAlignment="1">
      <alignment horizontal="center" vertical="center" wrapText="1"/>
    </xf>
    <xf numFmtId="0" fontId="10" fillId="4" borderId="12" xfId="8" applyFont="1" applyFill="1" applyBorder="1" applyAlignment="1">
      <alignment horizontal="center" vertical="center" wrapText="1"/>
    </xf>
    <xf numFmtId="0" fontId="10" fillId="4" borderId="13" xfId="8" applyFont="1" applyFill="1" applyBorder="1" applyAlignment="1">
      <alignment horizontal="center" vertical="center" wrapText="1"/>
    </xf>
    <xf numFmtId="0" fontId="10" fillId="4" borderId="14" xfId="8" applyFont="1" applyFill="1" applyBorder="1" applyAlignment="1">
      <alignment horizontal="center" vertical="center" wrapText="1"/>
    </xf>
    <xf numFmtId="0" fontId="10" fillId="4" borderId="15" xfId="8" applyFont="1" applyFill="1" applyBorder="1" applyAlignment="1">
      <alignment horizontal="center" vertical="center" wrapText="1"/>
    </xf>
    <xf numFmtId="0" fontId="8" fillId="0" borderId="1" xfId="8" applyFont="1" applyFill="1" applyBorder="1" applyAlignment="1" applyProtection="1">
      <alignment horizontal="center" vertical="top"/>
      <protection locked="0"/>
    </xf>
    <xf numFmtId="0" fontId="7" fillId="0" borderId="12" xfId="8" applyFont="1" applyFill="1" applyBorder="1" applyAlignment="1" applyProtection="1">
      <alignment horizontal="justify" vertical="top" wrapText="1"/>
      <protection locked="0"/>
    </xf>
    <xf numFmtId="0" fontId="7" fillId="0" borderId="13" xfId="8" applyFont="1" applyFill="1" applyBorder="1" applyAlignment="1" applyProtection="1">
      <alignment horizontal="justify" vertical="top" wrapText="1"/>
      <protection locked="0"/>
    </xf>
    <xf numFmtId="0" fontId="2" fillId="4" borderId="3" xfId="8" applyFont="1" applyFill="1" applyBorder="1" applyAlignment="1">
      <alignment horizontal="center" vertical="center" wrapText="1"/>
    </xf>
    <xf numFmtId="0" fontId="2" fillId="4" borderId="4" xfId="8" applyFont="1" applyFill="1" applyBorder="1" applyAlignment="1">
      <alignment horizontal="center" vertical="center" wrapText="1"/>
    </xf>
    <xf numFmtId="0" fontId="2" fillId="4" borderId="12" xfId="8" applyFont="1" applyFill="1" applyBorder="1" applyAlignment="1">
      <alignment horizontal="center" vertical="center" wrapText="1"/>
    </xf>
    <xf numFmtId="0" fontId="2" fillId="4" borderId="13" xfId="8" applyFont="1" applyFill="1" applyBorder="1" applyAlignment="1">
      <alignment horizontal="center" vertical="center" wrapText="1"/>
    </xf>
    <xf numFmtId="0" fontId="2" fillId="4" borderId="14" xfId="8" applyFont="1" applyFill="1" applyBorder="1" applyAlignment="1">
      <alignment horizontal="center" vertical="center" wrapText="1"/>
    </xf>
    <xf numFmtId="0" fontId="2" fillId="4" borderId="15" xfId="8" applyFont="1" applyFill="1" applyBorder="1" applyAlignment="1">
      <alignment horizontal="center" vertical="center" wrapText="1"/>
    </xf>
    <xf numFmtId="0" fontId="7" fillId="0" borderId="3" xfId="8" applyFont="1" applyFill="1" applyBorder="1" applyAlignment="1" applyProtection="1">
      <alignment horizontal="justify" vertical="center" wrapText="1"/>
      <protection locked="0"/>
    </xf>
    <xf numFmtId="0" fontId="7" fillId="0" borderId="4" xfId="8" applyFont="1" applyFill="1" applyBorder="1" applyAlignment="1" applyProtection="1">
      <alignment horizontal="justify" vertical="center" wrapText="1"/>
      <protection locked="0"/>
    </xf>
    <xf numFmtId="0" fontId="7" fillId="0" borderId="12" xfId="8" applyFont="1" applyFill="1" applyBorder="1" applyAlignment="1" applyProtection="1">
      <alignment horizontal="justify" vertical="center" wrapText="1"/>
      <protection locked="0"/>
    </xf>
    <xf numFmtId="0" fontId="7" fillId="0" borderId="13" xfId="8" applyFont="1" applyFill="1" applyBorder="1" applyAlignment="1" applyProtection="1">
      <alignment horizontal="justify" vertical="center" wrapText="1"/>
      <protection locked="0"/>
    </xf>
    <xf numFmtId="4" fontId="19" fillId="0" borderId="12" xfId="6" applyNumberFormat="1" applyFont="1" applyFill="1" applyBorder="1" applyAlignment="1" applyProtection="1">
      <alignment horizontal="center" vertical="center" wrapText="1"/>
      <protection locked="0"/>
    </xf>
    <xf numFmtId="4" fontId="19" fillId="0" borderId="0" xfId="6" applyNumberFormat="1" applyFont="1" applyFill="1" applyBorder="1" applyAlignment="1" applyProtection="1">
      <alignment horizontal="center" vertical="center" wrapText="1"/>
      <protection locked="0"/>
    </xf>
    <xf numFmtId="4" fontId="19" fillId="0" borderId="13" xfId="6" applyNumberFormat="1" applyFont="1" applyFill="1" applyBorder="1" applyAlignment="1" applyProtection="1">
      <alignment horizontal="center" vertical="center" wrapText="1"/>
      <protection locked="0"/>
    </xf>
    <xf numFmtId="0" fontId="10" fillId="4" borderId="5" xfId="5" applyFont="1" applyFill="1" applyBorder="1" applyAlignment="1" applyProtection="1">
      <alignment horizontal="center" vertical="center" wrapText="1"/>
      <protection locked="0"/>
    </xf>
    <xf numFmtId="0" fontId="10" fillId="4" borderId="7" xfId="5" applyFont="1" applyFill="1" applyBorder="1" applyAlignment="1" applyProtection="1">
      <alignment horizontal="center" vertical="center" wrapText="1"/>
      <protection locked="0"/>
    </xf>
    <xf numFmtId="0" fontId="10" fillId="4" borderId="8" xfId="5" applyFont="1" applyFill="1" applyBorder="1" applyAlignment="1" applyProtection="1">
      <alignment horizontal="center" vertical="center" wrapText="1"/>
      <protection locked="0"/>
    </xf>
    <xf numFmtId="0" fontId="10" fillId="4" borderId="3" xfId="5" applyFont="1" applyFill="1" applyBorder="1" applyAlignment="1">
      <alignment horizontal="center" vertical="center"/>
    </xf>
    <xf numFmtId="0" fontId="10" fillId="4" borderId="4" xfId="5" applyFont="1" applyFill="1" applyBorder="1" applyAlignment="1">
      <alignment horizontal="center" vertical="center"/>
    </xf>
    <xf numFmtId="0" fontId="10" fillId="4" borderId="12" xfId="5" applyFont="1" applyFill="1" applyBorder="1" applyAlignment="1">
      <alignment horizontal="center" vertical="center"/>
    </xf>
    <xf numFmtId="0" fontId="10" fillId="4" borderId="13" xfId="5" applyFont="1" applyFill="1" applyBorder="1" applyAlignment="1">
      <alignment horizontal="center" vertical="center"/>
    </xf>
    <xf numFmtId="0" fontId="10" fillId="4" borderId="14" xfId="5" applyFont="1" applyFill="1" applyBorder="1" applyAlignment="1">
      <alignment horizontal="center" vertical="center"/>
    </xf>
    <xf numFmtId="0" fontId="10" fillId="4" borderId="15" xfId="5" applyFont="1" applyFill="1" applyBorder="1" applyAlignment="1">
      <alignment horizontal="center" vertical="center"/>
    </xf>
    <xf numFmtId="4" fontId="10" fillId="4" borderId="2" xfId="5" applyNumberFormat="1" applyFont="1" applyFill="1" applyBorder="1" applyAlignment="1">
      <alignment horizontal="center" vertical="center" wrapText="1"/>
    </xf>
    <xf numFmtId="4" fontId="10" fillId="4" borderId="10" xfId="5" applyNumberFormat="1" applyFont="1" applyFill="1" applyBorder="1" applyAlignment="1">
      <alignment horizontal="center" vertical="center" wrapText="1"/>
    </xf>
    <xf numFmtId="0" fontId="8" fillId="0" borderId="1" xfId="6" applyBorder="1" applyAlignment="1" applyProtection="1">
      <alignment horizontal="center"/>
      <protection locked="0"/>
    </xf>
    <xf numFmtId="0" fontId="10" fillId="4" borderId="14" xfId="5" applyFont="1" applyFill="1" applyBorder="1" applyAlignment="1" applyProtection="1">
      <alignment horizontal="center" vertical="center" wrapText="1"/>
      <protection locked="0"/>
    </xf>
    <xf numFmtId="0" fontId="10" fillId="4" borderId="1" xfId="5" applyFont="1" applyFill="1" applyBorder="1" applyAlignment="1" applyProtection="1">
      <alignment horizontal="center" vertical="center" wrapText="1"/>
      <protection locked="0"/>
    </xf>
    <xf numFmtId="0" fontId="10" fillId="4" borderId="15" xfId="5" applyFont="1" applyFill="1" applyBorder="1" applyAlignment="1" applyProtection="1">
      <alignment horizontal="center" vertical="center" wrapText="1"/>
      <protection locked="0"/>
    </xf>
    <xf numFmtId="0" fontId="9" fillId="0" borderId="0" xfId="18" applyFont="1" applyAlignment="1" applyProtection="1">
      <alignment horizontal="center"/>
      <protection locked="0"/>
    </xf>
    <xf numFmtId="0" fontId="8" fillId="0" borderId="0" xfId="6" applyAlignment="1" applyProtection="1">
      <alignment horizontal="center" wrapText="1"/>
      <protection locked="0"/>
    </xf>
    <xf numFmtId="0" fontId="10" fillId="4" borderId="0" xfId="0" applyFont="1" applyFill="1" applyBorder="1" applyAlignment="1">
      <alignment horizontal="center"/>
    </xf>
    <xf numFmtId="0" fontId="2" fillId="2" borderId="6" xfId="3" applyFont="1" applyFill="1" applyBorder="1" applyAlignment="1">
      <alignment horizontal="center"/>
    </xf>
    <xf numFmtId="0" fontId="6" fillId="3" borderId="6" xfId="0" applyFont="1" applyFill="1" applyBorder="1" applyAlignment="1">
      <alignment horizontal="center"/>
    </xf>
    <xf numFmtId="0" fontId="6" fillId="3" borderId="6" xfId="0" applyFont="1" applyFill="1" applyBorder="1" applyAlignment="1">
      <alignment horizontal="right"/>
    </xf>
    <xf numFmtId="0" fontId="6" fillId="3" borderId="5" xfId="0" applyFont="1" applyFill="1" applyBorder="1" applyAlignment="1">
      <alignment horizontal="right"/>
    </xf>
    <xf numFmtId="0" fontId="6" fillId="3" borderId="8" xfId="0" applyFont="1" applyFill="1" applyBorder="1" applyAlignment="1">
      <alignment horizontal="right"/>
    </xf>
    <xf numFmtId="0" fontId="2" fillId="2" borderId="12" xfId="0" applyFont="1" applyFill="1" applyBorder="1" applyAlignment="1">
      <alignment horizontal="center"/>
    </xf>
    <xf numFmtId="0" fontId="2" fillId="2" borderId="0" xfId="0" applyFont="1" applyFill="1" applyBorder="1" applyAlignment="1">
      <alignment horizontal="center"/>
    </xf>
    <xf numFmtId="0" fontId="2" fillId="2" borderId="13" xfId="0" applyFont="1" applyFill="1" applyBorder="1" applyAlignment="1">
      <alignment horizontal="center"/>
    </xf>
    <xf numFmtId="0" fontId="12" fillId="4" borderId="0" xfId="0" applyFont="1" applyFill="1" applyAlignment="1">
      <alignment horizontal="center"/>
    </xf>
    <xf numFmtId="0" fontId="6" fillId="0" borderId="0" xfId="0" applyFont="1" applyBorder="1" applyAlignment="1">
      <alignment horizontal="center"/>
    </xf>
    <xf numFmtId="0" fontId="6" fillId="3" borderId="5" xfId="0" applyFont="1" applyFill="1" applyBorder="1" applyAlignment="1">
      <alignment horizontal="center"/>
    </xf>
    <xf numFmtId="0" fontId="6" fillId="3" borderId="8" xfId="0" applyFont="1" applyFill="1" applyBorder="1" applyAlignment="1">
      <alignment horizontal="center"/>
    </xf>
    <xf numFmtId="0" fontId="2" fillId="4" borderId="0" xfId="0" applyFont="1" applyFill="1" applyBorder="1" applyAlignment="1">
      <alignment horizontal="center"/>
    </xf>
    <xf numFmtId="0" fontId="7" fillId="4" borderId="0" xfId="0" applyFont="1" applyFill="1" applyAlignment="1">
      <alignment horizontal="center"/>
    </xf>
    <xf numFmtId="0" fontId="6" fillId="0" borderId="1" xfId="0" applyFont="1" applyBorder="1" applyAlignment="1">
      <alignment horizontal="center"/>
    </xf>
    <xf numFmtId="0" fontId="8" fillId="0" borderId="11" xfId="6" applyBorder="1" applyAlignment="1" applyProtection="1">
      <alignment horizontal="center"/>
      <protection locked="0"/>
    </xf>
    <xf numFmtId="0" fontId="8" fillId="0" borderId="0" xfId="6" applyAlignment="1" applyProtection="1">
      <alignment horizontal="center" vertical="center"/>
      <protection locked="0"/>
    </xf>
    <xf numFmtId="0" fontId="10" fillId="4" borderId="14"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wrapText="1"/>
      <protection locked="0"/>
    </xf>
    <xf numFmtId="0" fontId="10" fillId="4" borderId="15" xfId="0" applyFont="1" applyFill="1" applyBorder="1" applyAlignment="1" applyProtection="1">
      <alignment horizontal="center" vertical="center" wrapText="1"/>
      <protection locked="0"/>
    </xf>
    <xf numFmtId="0" fontId="10" fillId="4" borderId="5" xfId="8" applyFont="1" applyFill="1" applyBorder="1" applyAlignment="1">
      <alignment horizontal="center" vertical="center"/>
    </xf>
    <xf numFmtId="0" fontId="10" fillId="4" borderId="8" xfId="8" applyFont="1" applyFill="1" applyBorder="1" applyAlignment="1">
      <alignment horizontal="center" vertical="center"/>
    </xf>
    <xf numFmtId="0" fontId="6" fillId="0" borderId="0" xfId="0" applyFont="1" applyAlignment="1">
      <alignment horizontal="center"/>
    </xf>
    <xf numFmtId="0" fontId="10" fillId="4" borderId="11" xfId="5" applyFont="1" applyFill="1" applyBorder="1" applyAlignment="1">
      <alignment horizontal="center" vertical="center"/>
    </xf>
    <xf numFmtId="0" fontId="10" fillId="4" borderId="0" xfId="5" applyFont="1" applyFill="1" applyBorder="1" applyAlignment="1">
      <alignment horizontal="center" vertical="center"/>
    </xf>
    <xf numFmtId="0" fontId="10" fillId="4" borderId="1" xfId="5" applyFont="1" applyFill="1" applyBorder="1" applyAlignment="1">
      <alignment horizontal="center" vertical="center"/>
    </xf>
    <xf numFmtId="0" fontId="8" fillId="0" borderId="0" xfId="0" applyFont="1" applyBorder="1" applyAlignment="1">
      <alignment horizontal="center"/>
    </xf>
    <xf numFmtId="0" fontId="10" fillId="0" borderId="5" xfId="0" applyFont="1" applyFill="1" applyBorder="1" applyAlignment="1" applyProtection="1">
      <alignment horizontal="center"/>
      <protection locked="0"/>
    </xf>
    <xf numFmtId="0" fontId="0" fillId="0" borderId="8" xfId="0" applyBorder="1" applyAlignment="1">
      <alignment horizontal="center"/>
    </xf>
    <xf numFmtId="0" fontId="8" fillId="0" borderId="0" xfId="0" applyFont="1" applyAlignment="1">
      <alignment horizontal="center" vertical="center"/>
    </xf>
    <xf numFmtId="0" fontId="21" fillId="18" borderId="5" xfId="0" applyFont="1" applyFill="1" applyBorder="1" applyAlignment="1" applyProtection="1">
      <alignment horizontal="left" vertical="center" wrapText="1"/>
    </xf>
    <xf numFmtId="0" fontId="21" fillId="18" borderId="7" xfId="0" applyFont="1" applyFill="1" applyBorder="1" applyAlignment="1" applyProtection="1">
      <alignment horizontal="left" vertical="center" wrapText="1"/>
    </xf>
    <xf numFmtId="0" fontId="9" fillId="16" borderId="24" xfId="0" applyFont="1" applyFill="1" applyBorder="1" applyAlignment="1" applyProtection="1">
      <alignment horizontal="center" vertical="center" wrapText="1"/>
    </xf>
    <xf numFmtId="0" fontId="9" fillId="16" borderId="27" xfId="0" applyFont="1" applyFill="1" applyBorder="1" applyAlignment="1" applyProtection="1">
      <alignment horizontal="center" vertical="center" wrapText="1"/>
    </xf>
    <xf numFmtId="0" fontId="9" fillId="16" borderId="32" xfId="0" applyFont="1" applyFill="1" applyBorder="1" applyAlignment="1" applyProtection="1">
      <alignment horizontal="center" vertical="center" wrapText="1"/>
    </xf>
    <xf numFmtId="0" fontId="9" fillId="16" borderId="5" xfId="0" applyFont="1" applyFill="1" applyBorder="1" applyAlignment="1" applyProtection="1">
      <alignment horizontal="center" vertical="center" wrapText="1"/>
    </xf>
    <xf numFmtId="0" fontId="9" fillId="16" borderId="25" xfId="0" applyFont="1" applyFill="1" applyBorder="1" applyAlignment="1" applyProtection="1">
      <alignment horizontal="center" vertical="center" wrapText="1"/>
    </xf>
    <xf numFmtId="0" fontId="9" fillId="16" borderId="28" xfId="0" applyFont="1" applyFill="1" applyBorder="1" applyAlignment="1" applyProtection="1">
      <alignment horizontal="center" vertical="center" wrapText="1"/>
    </xf>
    <xf numFmtId="0" fontId="9" fillId="16" borderId="33" xfId="0" applyFont="1" applyFill="1" applyBorder="1" applyAlignment="1" applyProtection="1">
      <alignment horizontal="center" vertical="center" wrapText="1"/>
    </xf>
    <xf numFmtId="0" fontId="9" fillId="16" borderId="29" xfId="0" applyFont="1" applyFill="1" applyBorder="1" applyAlignment="1" applyProtection="1">
      <alignment horizontal="center" vertical="center" wrapText="1"/>
    </xf>
    <xf numFmtId="0" fontId="9" fillId="16" borderId="34" xfId="0" applyFont="1" applyFill="1" applyBorder="1" applyAlignment="1" applyProtection="1">
      <alignment horizontal="center" vertical="center" wrapText="1"/>
    </xf>
    <xf numFmtId="0" fontId="20" fillId="0" borderId="3" xfId="0" applyFont="1" applyFill="1" applyBorder="1" applyAlignment="1" applyProtection="1">
      <alignment horizontal="left" vertical="center" wrapText="1"/>
    </xf>
    <xf numFmtId="0" fontId="20" fillId="0" borderId="11" xfId="0" applyFont="1" applyFill="1" applyBorder="1" applyAlignment="1" applyProtection="1">
      <alignment horizontal="left" vertical="center" wrapText="1"/>
    </xf>
    <xf numFmtId="0" fontId="21" fillId="0" borderId="24" xfId="0" applyFont="1" applyFill="1" applyBorder="1" applyAlignment="1" applyProtection="1">
      <alignment horizontal="right" vertical="center" wrapText="1"/>
    </xf>
    <xf numFmtId="0" fontId="20" fillId="0" borderId="0" xfId="0" applyFont="1" applyFill="1" applyBorder="1" applyAlignment="1" applyProtection="1">
      <alignment horizontal="left" vertical="center" wrapText="1"/>
    </xf>
    <xf numFmtId="0" fontId="21" fillId="3" borderId="5" xfId="0" applyFont="1" applyFill="1" applyBorder="1" applyAlignment="1" applyProtection="1">
      <alignment horizontal="left" vertical="center" wrapText="1"/>
    </xf>
    <xf numFmtId="0" fontId="21" fillId="3" borderId="7" xfId="0" applyFont="1" applyFill="1" applyBorder="1" applyAlignment="1" applyProtection="1">
      <alignment horizontal="left" vertical="center" wrapText="1"/>
    </xf>
    <xf numFmtId="0" fontId="20" fillId="0" borderId="12" xfId="0" applyFont="1" applyFill="1" applyBorder="1" applyAlignment="1" applyProtection="1">
      <alignment horizontal="left" vertical="center" wrapText="1"/>
    </xf>
    <xf numFmtId="0" fontId="10" fillId="4" borderId="3" xfId="5" applyFont="1" applyFill="1" applyBorder="1" applyAlignment="1" applyProtection="1">
      <alignment horizontal="center" vertical="center" wrapText="1"/>
      <protection locked="0"/>
    </xf>
    <xf numFmtId="0" fontId="10" fillId="4" borderId="11" xfId="5" applyFont="1" applyFill="1" applyBorder="1" applyAlignment="1" applyProtection="1">
      <alignment horizontal="center" vertical="center" wrapText="1"/>
      <protection locked="0"/>
    </xf>
    <xf numFmtId="0" fontId="10" fillId="4" borderId="4" xfId="5" applyFont="1" applyFill="1" applyBorder="1" applyAlignment="1" applyProtection="1">
      <alignment horizontal="center" vertical="center" wrapText="1"/>
      <protection locked="0"/>
    </xf>
    <xf numFmtId="0" fontId="9" fillId="16" borderId="3" xfId="0" applyFont="1" applyFill="1" applyBorder="1" applyAlignment="1" applyProtection="1">
      <alignment horizontal="center" vertical="center" wrapText="1"/>
    </xf>
    <xf numFmtId="0" fontId="9" fillId="16" borderId="4" xfId="0" applyFont="1" applyFill="1" applyBorder="1" applyAlignment="1" applyProtection="1">
      <alignment horizontal="center" vertical="center" wrapText="1"/>
    </xf>
    <xf numFmtId="0" fontId="9" fillId="16" borderId="12" xfId="0" applyFont="1" applyFill="1" applyBorder="1" applyAlignment="1" applyProtection="1">
      <alignment horizontal="center" vertical="center" wrapText="1"/>
    </xf>
    <xf numFmtId="0" fontId="9" fillId="16" borderId="13" xfId="0" applyFont="1" applyFill="1" applyBorder="1" applyAlignment="1" applyProtection="1">
      <alignment horizontal="center" vertical="center" wrapText="1"/>
    </xf>
    <xf numFmtId="0" fontId="9" fillId="16" borderId="14" xfId="0" applyFont="1" applyFill="1" applyBorder="1" applyAlignment="1" applyProtection="1">
      <alignment horizontal="center" vertical="center" wrapText="1"/>
    </xf>
    <xf numFmtId="0" fontId="9" fillId="16" borderId="15" xfId="0" applyFont="1" applyFill="1" applyBorder="1" applyAlignment="1" applyProtection="1">
      <alignment horizontal="center" vertical="center" wrapText="1"/>
    </xf>
    <xf numFmtId="0" fontId="9" fillId="16" borderId="2" xfId="0" applyFont="1" applyFill="1" applyBorder="1" applyAlignment="1" applyProtection="1">
      <alignment horizontal="center" vertical="center" wrapText="1"/>
    </xf>
    <xf numFmtId="0" fontId="9" fillId="16" borderId="9" xfId="0" applyFont="1" applyFill="1" applyBorder="1" applyAlignment="1" applyProtection="1">
      <alignment horizontal="center" vertical="center" wrapText="1"/>
    </xf>
    <xf numFmtId="0" fontId="9" fillId="16" borderId="10" xfId="0" applyFont="1" applyFill="1" applyBorder="1" applyAlignment="1" applyProtection="1">
      <alignment horizontal="center" vertical="center" wrapText="1"/>
    </xf>
    <xf numFmtId="0" fontId="9" fillId="16" borderId="19" xfId="0" applyFont="1" applyFill="1" applyBorder="1" applyAlignment="1" applyProtection="1">
      <alignment horizontal="center" vertical="center" wrapText="1"/>
    </xf>
    <xf numFmtId="0" fontId="9" fillId="16" borderId="20" xfId="0" applyFont="1" applyFill="1" applyBorder="1" applyAlignment="1" applyProtection="1">
      <alignment horizontal="center" vertical="center" wrapText="1"/>
    </xf>
    <xf numFmtId="0" fontId="9" fillId="16" borderId="21" xfId="0" applyFont="1" applyFill="1" applyBorder="1" applyAlignment="1" applyProtection="1">
      <alignment horizontal="center" vertical="center" wrapText="1"/>
    </xf>
    <xf numFmtId="0" fontId="9" fillId="16" borderId="22" xfId="0" applyFont="1" applyFill="1" applyBorder="1" applyAlignment="1" applyProtection="1">
      <alignment horizontal="center" vertical="center" wrapText="1"/>
    </xf>
    <xf numFmtId="0" fontId="9" fillId="16" borderId="30" xfId="0" applyFont="1" applyFill="1" applyBorder="1" applyAlignment="1" applyProtection="1">
      <alignment horizontal="center" vertical="center" wrapText="1"/>
    </xf>
    <xf numFmtId="0" fontId="9" fillId="16" borderId="23" xfId="0" applyFont="1" applyFill="1" applyBorder="1" applyAlignment="1" applyProtection="1">
      <alignment horizontal="center" vertical="center" wrapText="1"/>
    </xf>
    <xf numFmtId="0" fontId="9" fillId="16" borderId="26" xfId="0" applyFont="1" applyFill="1" applyBorder="1" applyAlignment="1" applyProtection="1">
      <alignment horizontal="center" vertical="center" wrapText="1"/>
    </xf>
    <xf numFmtId="0" fontId="9" fillId="16" borderId="0" xfId="0" applyFont="1" applyFill="1" applyBorder="1" applyAlignment="1" applyProtection="1">
      <alignment horizontal="center" vertical="center" wrapText="1"/>
    </xf>
    <xf numFmtId="0" fontId="9" fillId="16" borderId="31" xfId="0" applyFont="1" applyFill="1" applyBorder="1" applyAlignment="1" applyProtection="1">
      <alignment horizontal="center" vertical="center" wrapText="1"/>
    </xf>
    <xf numFmtId="0" fontId="12" fillId="4" borderId="3" xfId="0" applyFont="1" applyFill="1" applyBorder="1" applyAlignment="1" applyProtection="1">
      <alignment horizontal="center"/>
      <protection locked="0"/>
    </xf>
    <xf numFmtId="0" fontId="12" fillId="4" borderId="11" xfId="0" applyFont="1" applyFill="1" applyBorder="1" applyAlignment="1" applyProtection="1">
      <alignment horizontal="center"/>
      <protection locked="0"/>
    </xf>
    <xf numFmtId="0" fontId="12" fillId="4" borderId="4" xfId="0" applyFont="1" applyFill="1" applyBorder="1" applyAlignment="1" applyProtection="1">
      <alignment horizontal="center"/>
      <protection locked="0"/>
    </xf>
    <xf numFmtId="0" fontId="12" fillId="4" borderId="12" xfId="0" applyFont="1" applyFill="1" applyBorder="1" applyAlignment="1" applyProtection="1">
      <alignment horizontal="center" vertical="center" wrapText="1"/>
      <protection locked="0"/>
    </xf>
    <xf numFmtId="0" fontId="12" fillId="4" borderId="0" xfId="0" applyFont="1" applyFill="1" applyBorder="1" applyAlignment="1" applyProtection="1">
      <alignment horizontal="center" vertical="center"/>
      <protection locked="0"/>
    </xf>
    <xf numFmtId="0" fontId="12" fillId="4" borderId="13" xfId="0" applyFont="1" applyFill="1" applyBorder="1" applyAlignment="1" applyProtection="1">
      <alignment horizontal="center" vertical="center"/>
      <protection locked="0"/>
    </xf>
    <xf numFmtId="0" fontId="10" fillId="4" borderId="12"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wrapText="1"/>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center"/>
      <protection locked="0"/>
    </xf>
  </cellXfs>
  <cellStyles count="128">
    <cellStyle name="=C:\WINNT\SYSTEM32\COMMAND.COM" xfId="24" xr:uid="{00000000-0005-0000-0000-000000000000}"/>
    <cellStyle name="Euro" xfId="10" xr:uid="{00000000-0005-0000-0000-000001000000}"/>
    <cellStyle name="Millares 2" xfId="7" xr:uid="{00000000-0005-0000-0000-000003000000}"/>
    <cellStyle name="Millares 2 10" xfId="50" xr:uid="{00000000-0005-0000-0000-000004000000}"/>
    <cellStyle name="Millares 2 11" xfId="55" xr:uid="{00000000-0005-0000-0000-000005000000}"/>
    <cellStyle name="Millares 2 12" xfId="60" xr:uid="{00000000-0005-0000-0000-000002000000}"/>
    <cellStyle name="Millares 2 13" xfId="66" xr:uid="{00000000-0005-0000-0000-000002000000}"/>
    <cellStyle name="Millares 2 14" xfId="71" xr:uid="{00000000-0005-0000-0000-000002000000}"/>
    <cellStyle name="Millares 2 15" xfId="77" xr:uid="{00000000-0005-0000-0000-000002000000}"/>
    <cellStyle name="Millares 2 16" xfId="83" xr:uid="{00000000-0005-0000-0000-000002000000}"/>
    <cellStyle name="Millares 2 17" xfId="88" xr:uid="{00000000-0005-0000-0000-000002000000}"/>
    <cellStyle name="Millares 2 18" xfId="93" xr:uid="{00000000-0005-0000-0000-000002000000}"/>
    <cellStyle name="Millares 2 19" xfId="98" xr:uid="{00000000-0005-0000-0000-000002000000}"/>
    <cellStyle name="Millares 2 2" xfId="12" xr:uid="{00000000-0005-0000-0000-000006000000}"/>
    <cellStyle name="Millares 2 2 10" xfId="67" xr:uid="{00000000-0005-0000-0000-000003000000}"/>
    <cellStyle name="Millares 2 2 11" xfId="72" xr:uid="{00000000-0005-0000-0000-000003000000}"/>
    <cellStyle name="Millares 2 2 12" xfId="78" xr:uid="{00000000-0005-0000-0000-000003000000}"/>
    <cellStyle name="Millares 2 2 13" xfId="84" xr:uid="{00000000-0005-0000-0000-000003000000}"/>
    <cellStyle name="Millares 2 2 14" xfId="89" xr:uid="{00000000-0005-0000-0000-000003000000}"/>
    <cellStyle name="Millares 2 2 15" xfId="94" xr:uid="{00000000-0005-0000-0000-000003000000}"/>
    <cellStyle name="Millares 2 2 16" xfId="99" xr:uid="{00000000-0005-0000-0000-000003000000}"/>
    <cellStyle name="Millares 2 2 17" xfId="105" xr:uid="{00000000-0005-0000-0000-000003000000}"/>
    <cellStyle name="Millares 2 2 18" xfId="111" xr:uid="{00000000-0005-0000-0000-000003000000}"/>
    <cellStyle name="Millares 2 2 19" xfId="117" xr:uid="{00000000-0005-0000-0000-000003000000}"/>
    <cellStyle name="Millares 2 2 2" xfId="26" xr:uid="{00000000-0005-0000-0000-000007000000}"/>
    <cellStyle name="Millares 2 2 20" xfId="123" xr:uid="{00000000-0005-0000-0000-000002000000}"/>
    <cellStyle name="Millares 2 2 3" xfId="31" xr:uid="{00000000-0005-0000-0000-000008000000}"/>
    <cellStyle name="Millares 2 2 4" xfId="36" xr:uid="{00000000-0005-0000-0000-000009000000}"/>
    <cellStyle name="Millares 2 2 5" xfId="41" xr:uid="{00000000-0005-0000-0000-00000A000000}"/>
    <cellStyle name="Millares 2 2 6" xfId="46" xr:uid="{00000000-0005-0000-0000-00000B000000}"/>
    <cellStyle name="Millares 2 2 7" xfId="51" xr:uid="{00000000-0005-0000-0000-00000C000000}"/>
    <cellStyle name="Millares 2 2 8" xfId="56" xr:uid="{00000000-0005-0000-0000-00000D000000}"/>
    <cellStyle name="Millares 2 2 9" xfId="61" xr:uid="{00000000-0005-0000-0000-000003000000}"/>
    <cellStyle name="Millares 2 20" xfId="104" xr:uid="{00000000-0005-0000-0000-000002000000}"/>
    <cellStyle name="Millares 2 21" xfId="110" xr:uid="{00000000-0005-0000-0000-000002000000}"/>
    <cellStyle name="Millares 2 22" xfId="116" xr:uid="{00000000-0005-0000-0000-000002000000}"/>
    <cellStyle name="Millares 2 23" xfId="122" xr:uid="{00000000-0005-0000-0000-000001000000}"/>
    <cellStyle name="Millares 2 3" xfId="13" xr:uid="{00000000-0005-0000-0000-00000E000000}"/>
    <cellStyle name="Millares 2 3 10" xfId="68" xr:uid="{00000000-0005-0000-0000-000004000000}"/>
    <cellStyle name="Millares 2 3 11" xfId="73" xr:uid="{00000000-0005-0000-0000-000004000000}"/>
    <cellStyle name="Millares 2 3 12" xfId="79" xr:uid="{00000000-0005-0000-0000-000004000000}"/>
    <cellStyle name="Millares 2 3 13" xfId="85" xr:uid="{00000000-0005-0000-0000-000004000000}"/>
    <cellStyle name="Millares 2 3 14" xfId="90" xr:uid="{00000000-0005-0000-0000-000004000000}"/>
    <cellStyle name="Millares 2 3 15" xfId="95" xr:uid="{00000000-0005-0000-0000-000004000000}"/>
    <cellStyle name="Millares 2 3 16" xfId="100" xr:uid="{00000000-0005-0000-0000-000004000000}"/>
    <cellStyle name="Millares 2 3 17" xfId="106" xr:uid="{00000000-0005-0000-0000-000004000000}"/>
    <cellStyle name="Millares 2 3 18" xfId="112" xr:uid="{00000000-0005-0000-0000-000004000000}"/>
    <cellStyle name="Millares 2 3 19" xfId="118" xr:uid="{00000000-0005-0000-0000-000004000000}"/>
    <cellStyle name="Millares 2 3 2" xfId="27" xr:uid="{00000000-0005-0000-0000-00000F000000}"/>
    <cellStyle name="Millares 2 3 20" xfId="124" xr:uid="{00000000-0005-0000-0000-000003000000}"/>
    <cellStyle name="Millares 2 3 3" xfId="32" xr:uid="{00000000-0005-0000-0000-000010000000}"/>
    <cellStyle name="Millares 2 3 4" xfId="37" xr:uid="{00000000-0005-0000-0000-000011000000}"/>
    <cellStyle name="Millares 2 3 5" xfId="42" xr:uid="{00000000-0005-0000-0000-000012000000}"/>
    <cellStyle name="Millares 2 3 6" xfId="47" xr:uid="{00000000-0005-0000-0000-000013000000}"/>
    <cellStyle name="Millares 2 3 7" xfId="52" xr:uid="{00000000-0005-0000-0000-000014000000}"/>
    <cellStyle name="Millares 2 3 8" xfId="57" xr:uid="{00000000-0005-0000-0000-000015000000}"/>
    <cellStyle name="Millares 2 3 9" xfId="62" xr:uid="{00000000-0005-0000-0000-000004000000}"/>
    <cellStyle name="Millares 2 4" xfId="11" xr:uid="{00000000-0005-0000-0000-000016000000}"/>
    <cellStyle name="Millares 2 5" xfId="25" xr:uid="{00000000-0005-0000-0000-000017000000}"/>
    <cellStyle name="Millares 2 6" xfId="30" xr:uid="{00000000-0005-0000-0000-000018000000}"/>
    <cellStyle name="Millares 2 7" xfId="35" xr:uid="{00000000-0005-0000-0000-000019000000}"/>
    <cellStyle name="Millares 2 8" xfId="40" xr:uid="{00000000-0005-0000-0000-00001A000000}"/>
    <cellStyle name="Millares 2 9" xfId="45" xr:uid="{00000000-0005-0000-0000-00001B000000}"/>
    <cellStyle name="Millares 3" xfId="14" xr:uid="{00000000-0005-0000-0000-00001C000000}"/>
    <cellStyle name="Millares 3 10" xfId="69" xr:uid="{00000000-0005-0000-0000-000005000000}"/>
    <cellStyle name="Millares 3 11" xfId="74" xr:uid="{00000000-0005-0000-0000-000005000000}"/>
    <cellStyle name="Millares 3 12" xfId="80" xr:uid="{00000000-0005-0000-0000-000005000000}"/>
    <cellStyle name="Millares 3 13" xfId="86" xr:uid="{00000000-0005-0000-0000-000005000000}"/>
    <cellStyle name="Millares 3 14" xfId="91" xr:uid="{00000000-0005-0000-0000-000005000000}"/>
    <cellStyle name="Millares 3 15" xfId="96" xr:uid="{00000000-0005-0000-0000-000005000000}"/>
    <cellStyle name="Millares 3 16" xfId="101" xr:uid="{00000000-0005-0000-0000-000005000000}"/>
    <cellStyle name="Millares 3 17" xfId="107" xr:uid="{00000000-0005-0000-0000-000005000000}"/>
    <cellStyle name="Millares 3 18" xfId="113" xr:uid="{00000000-0005-0000-0000-000005000000}"/>
    <cellStyle name="Millares 3 19" xfId="119" xr:uid="{00000000-0005-0000-0000-000005000000}"/>
    <cellStyle name="Millares 3 2" xfId="28" xr:uid="{00000000-0005-0000-0000-00001D000000}"/>
    <cellStyle name="Millares 3 20" xfId="125" xr:uid="{00000000-0005-0000-0000-000004000000}"/>
    <cellStyle name="Millares 3 3" xfId="33" xr:uid="{00000000-0005-0000-0000-00001E000000}"/>
    <cellStyle name="Millares 3 4" xfId="38" xr:uid="{00000000-0005-0000-0000-00001F000000}"/>
    <cellStyle name="Millares 3 5" xfId="43" xr:uid="{00000000-0005-0000-0000-000020000000}"/>
    <cellStyle name="Millares 3 6" xfId="48" xr:uid="{00000000-0005-0000-0000-000021000000}"/>
    <cellStyle name="Millares 3 7" xfId="53" xr:uid="{00000000-0005-0000-0000-000022000000}"/>
    <cellStyle name="Millares 3 8" xfId="58" xr:uid="{00000000-0005-0000-0000-000023000000}"/>
    <cellStyle name="Millares 3 9" xfId="63" xr:uid="{00000000-0005-0000-0000-000005000000}"/>
    <cellStyle name="Moneda 10" xfId="127" xr:uid="{00000000-0005-0000-0000-0000AC000000}"/>
    <cellStyle name="Moneda 2" xfId="15" xr:uid="{00000000-0005-0000-0000-000024000000}"/>
    <cellStyle name="Moneda 2 10" xfId="70" xr:uid="{00000000-0005-0000-0000-000006000000}"/>
    <cellStyle name="Moneda 2 11" xfId="75" xr:uid="{00000000-0005-0000-0000-000006000000}"/>
    <cellStyle name="Moneda 2 12" xfId="81" xr:uid="{00000000-0005-0000-0000-000006000000}"/>
    <cellStyle name="Moneda 2 13" xfId="87" xr:uid="{00000000-0005-0000-0000-000006000000}"/>
    <cellStyle name="Moneda 2 14" xfId="92" xr:uid="{00000000-0005-0000-0000-000006000000}"/>
    <cellStyle name="Moneda 2 15" xfId="97" xr:uid="{00000000-0005-0000-0000-000006000000}"/>
    <cellStyle name="Moneda 2 16" xfId="102" xr:uid="{00000000-0005-0000-0000-000006000000}"/>
    <cellStyle name="Moneda 2 17" xfId="108" xr:uid="{00000000-0005-0000-0000-000006000000}"/>
    <cellStyle name="Moneda 2 18" xfId="114" xr:uid="{00000000-0005-0000-0000-000006000000}"/>
    <cellStyle name="Moneda 2 19" xfId="120" xr:uid="{00000000-0005-0000-0000-000006000000}"/>
    <cellStyle name="Moneda 2 2" xfId="29" xr:uid="{00000000-0005-0000-0000-000025000000}"/>
    <cellStyle name="Moneda 2 20" xfId="126" xr:uid="{00000000-0005-0000-0000-000005000000}"/>
    <cellStyle name="Moneda 2 3" xfId="34" xr:uid="{00000000-0005-0000-0000-000026000000}"/>
    <cellStyle name="Moneda 2 4" xfId="39" xr:uid="{00000000-0005-0000-0000-000027000000}"/>
    <cellStyle name="Moneda 2 5" xfId="44" xr:uid="{00000000-0005-0000-0000-000028000000}"/>
    <cellStyle name="Moneda 2 6" xfId="49" xr:uid="{00000000-0005-0000-0000-000029000000}"/>
    <cellStyle name="Moneda 2 7" xfId="54" xr:uid="{00000000-0005-0000-0000-00002A000000}"/>
    <cellStyle name="Moneda 2 8" xfId="59" xr:uid="{00000000-0005-0000-0000-00002B000000}"/>
    <cellStyle name="Moneda 2 9" xfId="64" xr:uid="{00000000-0005-0000-0000-000006000000}"/>
    <cellStyle name="Moneda 3" xfId="65" xr:uid="{00000000-0005-0000-0000-00006E000000}"/>
    <cellStyle name="Moneda 4" xfId="76" xr:uid="{00000000-0005-0000-0000-000079000000}"/>
    <cellStyle name="Moneda 5" xfId="82" xr:uid="{00000000-0005-0000-0000-00007F000000}"/>
    <cellStyle name="Moneda 6" xfId="103" xr:uid="{00000000-0005-0000-0000-000094000000}"/>
    <cellStyle name="Moneda 7" xfId="109" xr:uid="{00000000-0005-0000-0000-00009A000000}"/>
    <cellStyle name="Moneda 8" xfId="115" xr:uid="{00000000-0005-0000-0000-0000A0000000}"/>
    <cellStyle name="Moneda 9" xfId="121" xr:uid="{00000000-0005-0000-0000-0000A6000000}"/>
    <cellStyle name="Normal" xfId="0" builtinId="0"/>
    <cellStyle name="Normal 2" xfId="3" xr:uid="{00000000-0005-0000-0000-00002D000000}"/>
    <cellStyle name="Normal 2 2" xfId="8" xr:uid="{00000000-0005-0000-0000-00002E000000}"/>
    <cellStyle name="Normal 2 2 2" xfId="9" xr:uid="{00000000-0005-0000-0000-00002F000000}"/>
    <cellStyle name="Normal 2 3" xfId="16" xr:uid="{00000000-0005-0000-0000-000030000000}"/>
    <cellStyle name="Normal 3" xfId="5" xr:uid="{00000000-0005-0000-0000-000031000000}"/>
    <cellStyle name="Normal 4" xfId="6" xr:uid="{00000000-0005-0000-0000-000032000000}"/>
    <cellStyle name="Normal 4 2" xfId="18" xr:uid="{00000000-0005-0000-0000-000033000000}"/>
    <cellStyle name="Normal 4 3" xfId="17" xr:uid="{00000000-0005-0000-0000-000034000000}"/>
    <cellStyle name="Normal 5" xfId="19" xr:uid="{00000000-0005-0000-0000-000035000000}"/>
    <cellStyle name="Normal 5 2" xfId="20" xr:uid="{00000000-0005-0000-0000-000036000000}"/>
    <cellStyle name="Normal 6" xfId="21" xr:uid="{00000000-0005-0000-0000-000037000000}"/>
    <cellStyle name="Normal 6 2" xfId="22" xr:uid="{00000000-0005-0000-0000-000038000000}"/>
    <cellStyle name="Normal 9" xfId="4" xr:uid="{00000000-0005-0000-0000-000039000000}"/>
    <cellStyle name="Normal_141008Reportes Cuadros Institucionales-sectorialesADV" xfId="2" xr:uid="{00000000-0005-0000-0000-00003A000000}"/>
    <cellStyle name="Porcentaje" xfId="1" builtinId="5"/>
    <cellStyle name="Porcentual 2" xfId="23" xr:uid="{00000000-0005-0000-0000-00003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752475</xdr:colOff>
      <xdr:row>14</xdr:row>
      <xdr:rowOff>85725</xdr:rowOff>
    </xdr:from>
    <xdr:ext cx="1750287" cy="468013"/>
    <xdr:sp macro="" textlink="">
      <xdr:nvSpPr>
        <xdr:cNvPr id="2" name="2 Rectángulo">
          <a:extLst>
            <a:ext uri="{FF2B5EF4-FFF2-40B4-BE49-F238E27FC236}">
              <a16:creationId xmlns:a16="http://schemas.microsoft.com/office/drawing/2014/main" id="{00000000-0008-0000-0600-000002000000}"/>
            </a:ext>
          </a:extLst>
        </xdr:cNvPr>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2981325</xdr:colOff>
      <xdr:row>14</xdr:row>
      <xdr:rowOff>85725</xdr:rowOff>
    </xdr:from>
    <xdr:ext cx="1750287" cy="468013"/>
    <xdr:sp macro="" textlink="">
      <xdr:nvSpPr>
        <xdr:cNvPr id="2" name="2 Rectángulo">
          <a:extLst>
            <a:ext uri="{FF2B5EF4-FFF2-40B4-BE49-F238E27FC236}">
              <a16:creationId xmlns:a16="http://schemas.microsoft.com/office/drawing/2014/main" id="{00000000-0008-0000-0700-000002000000}"/>
            </a:ext>
          </a:extLst>
        </xdr:cNvPr>
        <xdr:cNvSpPr/>
      </xdr:nvSpPr>
      <xdr:spPr>
        <a:xfrm>
          <a:off x="30003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3</xdr:col>
      <xdr:colOff>752475</xdr:colOff>
      <xdr:row>14</xdr:row>
      <xdr:rowOff>85725</xdr:rowOff>
    </xdr:from>
    <xdr:ext cx="1750287" cy="468013"/>
    <xdr:sp macro="" textlink="">
      <xdr:nvSpPr>
        <xdr:cNvPr id="3" name="2 Rectángulo">
          <a:extLst>
            <a:ext uri="{FF2B5EF4-FFF2-40B4-BE49-F238E27FC236}">
              <a16:creationId xmlns:a16="http://schemas.microsoft.com/office/drawing/2014/main" id="{00000000-0008-0000-0700-000003000000}"/>
            </a:ext>
          </a:extLst>
        </xdr:cNvPr>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50"/>
  <sheetViews>
    <sheetView showGridLines="0" zoomScaleNormal="100" workbookViewId="0">
      <selection activeCell="E12" sqref="E12"/>
    </sheetView>
  </sheetViews>
  <sheetFormatPr baseColWidth="10" defaultColWidth="11.42578125" defaultRowHeight="11.25" x14ac:dyDescent="0.25"/>
  <cols>
    <col min="1" max="1" width="11.42578125" style="101"/>
    <col min="2" max="2" width="1.5703125" style="101" customWidth="1"/>
    <col min="3" max="3" width="53.5703125" style="101" customWidth="1"/>
    <col min="4" max="4" width="15.28515625" style="101" customWidth="1"/>
    <col min="5" max="5" width="17" style="101" customWidth="1"/>
    <col min="6" max="6" width="15.28515625" style="101" customWidth="1"/>
    <col min="7" max="7" width="18" style="101" customWidth="1"/>
    <col min="8" max="8" width="19.140625" style="101" customWidth="1"/>
    <col min="9" max="9" width="15.28515625" style="101" customWidth="1"/>
    <col min="10" max="16384" width="11.42578125" style="101"/>
  </cols>
  <sheetData>
    <row r="1" spans="2:9" s="96" customFormat="1" ht="39.950000000000003" customHeight="1" x14ac:dyDescent="0.25">
      <c r="B1" s="380" t="s">
        <v>501</v>
      </c>
      <c r="C1" s="381"/>
      <c r="D1" s="381"/>
      <c r="E1" s="381"/>
      <c r="F1" s="381"/>
      <c r="G1" s="381"/>
      <c r="H1" s="381"/>
      <c r="I1" s="382"/>
    </row>
    <row r="2" spans="2:9" s="96" customFormat="1" x14ac:dyDescent="0.25">
      <c r="B2" s="383" t="s">
        <v>288</v>
      </c>
      <c r="C2" s="384"/>
      <c r="D2" s="389" t="s">
        <v>383</v>
      </c>
      <c r="E2" s="389"/>
      <c r="F2" s="389"/>
      <c r="G2" s="389"/>
      <c r="H2" s="389"/>
      <c r="I2" s="390" t="s">
        <v>289</v>
      </c>
    </row>
    <row r="3" spans="2:9" s="97" customFormat="1" ht="24.95" customHeight="1" x14ac:dyDescent="0.25">
      <c r="B3" s="385"/>
      <c r="C3" s="386"/>
      <c r="D3" s="86" t="s">
        <v>232</v>
      </c>
      <c r="E3" s="151" t="s">
        <v>290</v>
      </c>
      <c r="F3" s="151" t="s">
        <v>198</v>
      </c>
      <c r="G3" s="151" t="s">
        <v>199</v>
      </c>
      <c r="H3" s="87" t="s">
        <v>291</v>
      </c>
      <c r="I3" s="391"/>
    </row>
    <row r="4" spans="2:9" s="97" customFormat="1" x14ac:dyDescent="0.25">
      <c r="B4" s="387"/>
      <c r="C4" s="388"/>
      <c r="D4" s="88" t="s">
        <v>292</v>
      </c>
      <c r="E4" s="89" t="s">
        <v>293</v>
      </c>
      <c r="F4" s="89" t="s">
        <v>384</v>
      </c>
      <c r="G4" s="89" t="s">
        <v>294</v>
      </c>
      <c r="H4" s="89" t="s">
        <v>73</v>
      </c>
      <c r="I4" s="89" t="s">
        <v>385</v>
      </c>
    </row>
    <row r="5" spans="2:9" x14ac:dyDescent="0.25">
      <c r="B5" s="98"/>
      <c r="C5" s="99" t="s">
        <v>295</v>
      </c>
      <c r="D5" s="100"/>
      <c r="E5" s="100"/>
      <c r="F5" s="100"/>
      <c r="G5" s="100"/>
      <c r="H5" s="100"/>
      <c r="I5" s="100"/>
    </row>
    <row r="6" spans="2:9" x14ac:dyDescent="0.25">
      <c r="B6" s="102"/>
      <c r="C6" s="103" t="s">
        <v>296</v>
      </c>
      <c r="D6" s="104"/>
      <c r="E6" s="104"/>
      <c r="F6" s="104"/>
      <c r="G6" s="104"/>
      <c r="H6" s="104"/>
      <c r="I6" s="104"/>
    </row>
    <row r="7" spans="2:9" x14ac:dyDescent="0.25">
      <c r="B7" s="98"/>
      <c r="C7" s="99" t="s">
        <v>297</v>
      </c>
      <c r="D7" s="104"/>
      <c r="E7" s="104"/>
      <c r="F7" s="104"/>
      <c r="G7" s="104"/>
      <c r="H7" s="104"/>
      <c r="I7" s="104"/>
    </row>
    <row r="8" spans="2:9" x14ac:dyDescent="0.25">
      <c r="B8" s="98"/>
      <c r="C8" s="99" t="s">
        <v>298</v>
      </c>
      <c r="D8" s="104"/>
      <c r="E8" s="104"/>
      <c r="F8" s="104"/>
      <c r="G8" s="104"/>
      <c r="H8" s="104"/>
      <c r="I8" s="104"/>
    </row>
    <row r="9" spans="2:9" x14ac:dyDescent="0.25">
      <c r="B9" s="98"/>
      <c r="C9" s="99" t="s">
        <v>299</v>
      </c>
      <c r="D9" s="104"/>
      <c r="E9" s="104"/>
      <c r="F9" s="104"/>
      <c r="G9" s="104"/>
      <c r="H9" s="104"/>
      <c r="I9" s="104"/>
    </row>
    <row r="10" spans="2:9" x14ac:dyDescent="0.25">
      <c r="B10" s="102"/>
      <c r="C10" s="103" t="s">
        <v>300</v>
      </c>
      <c r="D10" s="104"/>
      <c r="E10" s="104"/>
      <c r="F10" s="104"/>
      <c r="G10" s="104"/>
      <c r="H10" s="104"/>
      <c r="I10" s="104"/>
    </row>
    <row r="11" spans="2:9" ht="15" x14ac:dyDescent="0.25">
      <c r="B11" s="105"/>
      <c r="C11" s="99" t="s">
        <v>399</v>
      </c>
      <c r="D11" s="201">
        <v>16646093</v>
      </c>
      <c r="E11" s="344">
        <v>3724595.78</v>
      </c>
      <c r="F11" s="104">
        <f>D11+E11</f>
        <v>20370688.780000001</v>
      </c>
      <c r="G11" s="345">
        <v>14233378.640000001</v>
      </c>
      <c r="H11" s="346">
        <v>14233378.640000001</v>
      </c>
      <c r="I11" s="104">
        <f>H11-D11</f>
        <v>-2412714.3599999994</v>
      </c>
    </row>
    <row r="12" spans="2:9" ht="22.5" x14ac:dyDescent="0.25">
      <c r="B12" s="105"/>
      <c r="C12" s="99" t="s">
        <v>400</v>
      </c>
      <c r="D12" s="201">
        <v>44189444</v>
      </c>
      <c r="E12" s="344">
        <v>4315209.4800000004</v>
      </c>
      <c r="F12" s="104">
        <f t="shared" ref="F12:F15" si="0">D12+E12</f>
        <v>48504653.480000004</v>
      </c>
      <c r="G12" s="345">
        <v>48504653.479999997</v>
      </c>
      <c r="H12" s="346">
        <v>48504653.479999997</v>
      </c>
      <c r="I12" s="104">
        <f t="shared" ref="I12:I15" si="1">H12-D12</f>
        <v>4315209.4799999967</v>
      </c>
    </row>
    <row r="13" spans="2:9" ht="22.5" x14ac:dyDescent="0.25">
      <c r="B13" s="105"/>
      <c r="C13" s="99" t="s">
        <v>401</v>
      </c>
      <c r="D13" s="201">
        <v>44444118.560000002</v>
      </c>
      <c r="E13" s="344">
        <v>10398143.789999999</v>
      </c>
      <c r="F13" s="104">
        <f t="shared" si="0"/>
        <v>54842262.350000001</v>
      </c>
      <c r="G13" s="345">
        <v>54842262.350000001</v>
      </c>
      <c r="H13" s="346">
        <v>54842262.350000001</v>
      </c>
      <c r="I13" s="104">
        <f t="shared" si="1"/>
        <v>10398143.789999999</v>
      </c>
    </row>
    <row r="14" spans="2:9" x14ac:dyDescent="0.25">
      <c r="B14" s="98"/>
      <c r="C14" s="99" t="s">
        <v>301</v>
      </c>
      <c r="D14" s="104">
        <v>0</v>
      </c>
      <c r="E14" s="234">
        <v>0</v>
      </c>
      <c r="F14" s="104">
        <f t="shared" si="0"/>
        <v>0</v>
      </c>
      <c r="G14" s="281">
        <v>0</v>
      </c>
      <c r="H14" s="282">
        <v>0</v>
      </c>
      <c r="I14" s="104">
        <f t="shared" si="1"/>
        <v>0</v>
      </c>
    </row>
    <row r="15" spans="2:9" x14ac:dyDescent="0.25">
      <c r="B15" s="98"/>
      <c r="D15" s="107">
        <v>0</v>
      </c>
      <c r="E15" s="107">
        <v>0</v>
      </c>
      <c r="F15" s="104">
        <f t="shared" si="0"/>
        <v>0</v>
      </c>
      <c r="G15" s="107">
        <v>0</v>
      </c>
      <c r="H15" s="107">
        <v>0</v>
      </c>
      <c r="I15" s="104">
        <f t="shared" si="1"/>
        <v>0</v>
      </c>
    </row>
    <row r="16" spans="2:9" x14ac:dyDescent="0.25">
      <c r="B16" s="108"/>
      <c r="C16" s="109" t="s">
        <v>302</v>
      </c>
      <c r="D16" s="110">
        <f>SUM(D11:D15)</f>
        <v>105279655.56</v>
      </c>
      <c r="E16" s="110">
        <f>SUM(E11:E15)</f>
        <v>18437949.049999997</v>
      </c>
      <c r="F16" s="110">
        <f>SUM(F11:F15)</f>
        <v>123717604.61000001</v>
      </c>
      <c r="G16" s="110">
        <f>SUM(G11:G15)</f>
        <v>117580294.47</v>
      </c>
      <c r="H16" s="111">
        <f>SUM(H11:H15)</f>
        <v>117580294.47</v>
      </c>
      <c r="I16" s="112"/>
    </row>
    <row r="17" spans="2:9" x14ac:dyDescent="0.25">
      <c r="B17" s="113"/>
      <c r="C17" s="114"/>
      <c r="D17" s="115"/>
      <c r="E17" s="115"/>
      <c r="F17" s="116"/>
      <c r="G17" s="117" t="s">
        <v>386</v>
      </c>
      <c r="H17" s="118"/>
      <c r="I17" s="119"/>
    </row>
    <row r="18" spans="2:9" x14ac:dyDescent="0.25">
      <c r="B18" s="392" t="s">
        <v>387</v>
      </c>
      <c r="C18" s="393"/>
      <c r="D18" s="389" t="s">
        <v>383</v>
      </c>
      <c r="E18" s="389"/>
      <c r="F18" s="389"/>
      <c r="G18" s="389"/>
      <c r="H18" s="389"/>
      <c r="I18" s="390" t="s">
        <v>289</v>
      </c>
    </row>
    <row r="19" spans="2:9" ht="22.5" x14ac:dyDescent="0.25">
      <c r="B19" s="394"/>
      <c r="C19" s="395"/>
      <c r="D19" s="86" t="s">
        <v>232</v>
      </c>
      <c r="E19" s="151" t="s">
        <v>290</v>
      </c>
      <c r="F19" s="151" t="s">
        <v>198</v>
      </c>
      <c r="G19" s="151" t="s">
        <v>199</v>
      </c>
      <c r="H19" s="87" t="s">
        <v>291</v>
      </c>
      <c r="I19" s="391"/>
    </row>
    <row r="20" spans="2:9" x14ac:dyDescent="0.25">
      <c r="B20" s="396"/>
      <c r="C20" s="397"/>
      <c r="D20" s="88" t="s">
        <v>292</v>
      </c>
      <c r="E20" s="89" t="s">
        <v>293</v>
      </c>
      <c r="F20" s="89" t="s">
        <v>384</v>
      </c>
      <c r="G20" s="89" t="s">
        <v>294</v>
      </c>
      <c r="H20" s="89" t="s">
        <v>73</v>
      </c>
      <c r="I20" s="89" t="s">
        <v>385</v>
      </c>
    </row>
    <row r="21" spans="2:9" x14ac:dyDescent="0.25">
      <c r="B21" s="120" t="s">
        <v>402</v>
      </c>
      <c r="C21" s="121"/>
      <c r="D21" s="122"/>
      <c r="E21" s="122"/>
      <c r="F21" s="122"/>
      <c r="G21" s="122"/>
      <c r="H21" s="122"/>
      <c r="I21" s="122"/>
    </row>
    <row r="22" spans="2:9" x14ac:dyDescent="0.25">
      <c r="B22" s="123"/>
      <c r="C22" s="124" t="s">
        <v>295</v>
      </c>
      <c r="D22" s="125"/>
      <c r="E22" s="125"/>
      <c r="F22" s="125"/>
      <c r="G22" s="125"/>
      <c r="H22" s="125"/>
      <c r="I22" s="125"/>
    </row>
    <row r="23" spans="2:9" x14ac:dyDescent="0.25">
      <c r="B23" s="123"/>
      <c r="C23" s="124" t="s">
        <v>296</v>
      </c>
      <c r="D23" s="125"/>
      <c r="E23" s="125"/>
      <c r="F23" s="125"/>
      <c r="G23" s="125"/>
      <c r="H23" s="125"/>
      <c r="I23" s="125"/>
    </row>
    <row r="24" spans="2:9" x14ac:dyDescent="0.25">
      <c r="B24" s="123"/>
      <c r="C24" s="124" t="s">
        <v>297</v>
      </c>
      <c r="D24" s="125"/>
      <c r="E24" s="125"/>
      <c r="F24" s="125"/>
      <c r="G24" s="125"/>
      <c r="H24" s="125"/>
      <c r="I24" s="125"/>
    </row>
    <row r="25" spans="2:9" x14ac:dyDescent="0.25">
      <c r="B25" s="123"/>
      <c r="C25" s="124" t="s">
        <v>298</v>
      </c>
      <c r="D25" s="125"/>
      <c r="E25" s="125"/>
      <c r="F25" s="125"/>
      <c r="G25" s="125"/>
      <c r="H25" s="125"/>
      <c r="I25" s="125"/>
    </row>
    <row r="26" spans="2:9" x14ac:dyDescent="0.25">
      <c r="B26" s="123"/>
      <c r="C26" s="124" t="s">
        <v>403</v>
      </c>
      <c r="D26" s="125"/>
      <c r="E26" s="125"/>
      <c r="F26" s="125"/>
      <c r="G26" s="125"/>
      <c r="H26" s="125"/>
      <c r="I26" s="125"/>
    </row>
    <row r="27" spans="2:9" x14ac:dyDescent="0.25">
      <c r="B27" s="123"/>
      <c r="C27" s="124" t="s">
        <v>404</v>
      </c>
      <c r="D27" s="125"/>
      <c r="E27" s="125"/>
      <c r="F27" s="125"/>
      <c r="G27" s="125"/>
      <c r="H27" s="125"/>
      <c r="I27" s="125"/>
    </row>
    <row r="28" spans="2:9" ht="22.5" x14ac:dyDescent="0.25">
      <c r="B28" s="123"/>
      <c r="C28" s="124" t="s">
        <v>405</v>
      </c>
      <c r="D28" s="125"/>
      <c r="E28" s="125"/>
      <c r="F28" s="125"/>
      <c r="G28" s="125"/>
      <c r="H28" s="125"/>
      <c r="I28" s="125"/>
    </row>
    <row r="29" spans="2:9" ht="22.5" x14ac:dyDescent="0.25">
      <c r="B29" s="123"/>
      <c r="C29" s="124" t="s">
        <v>401</v>
      </c>
      <c r="D29" s="125"/>
      <c r="E29" s="125"/>
      <c r="F29" s="125"/>
      <c r="G29" s="125"/>
      <c r="H29" s="125"/>
      <c r="I29" s="125"/>
    </row>
    <row r="30" spans="2:9" x14ac:dyDescent="0.25">
      <c r="B30" s="123"/>
      <c r="C30" s="124"/>
      <c r="D30" s="125"/>
      <c r="E30" s="125"/>
      <c r="F30" s="125"/>
      <c r="G30" s="125"/>
      <c r="H30" s="125"/>
      <c r="I30" s="125"/>
    </row>
    <row r="31" spans="2:9" ht="36.75" customHeight="1" x14ac:dyDescent="0.25">
      <c r="B31" s="377" t="s">
        <v>406</v>
      </c>
      <c r="C31" s="378"/>
      <c r="D31" s="126">
        <f>SUM(D32:D36)</f>
        <v>61090211.560000002</v>
      </c>
      <c r="E31" s="126">
        <f>SUM(E32:E36)</f>
        <v>14122739.569999998</v>
      </c>
      <c r="F31" s="126">
        <f>D31+E31</f>
        <v>75212951.129999995</v>
      </c>
      <c r="G31" s="126">
        <f>SUM(G32:G36)</f>
        <v>69075640.99000001</v>
      </c>
      <c r="H31" s="126">
        <f>SUM(H32:H36)</f>
        <v>69075640.99000001</v>
      </c>
      <c r="I31" s="126">
        <f>SUM(I32:I36)</f>
        <v>7985429.4299999997</v>
      </c>
    </row>
    <row r="32" spans="2:9" x14ac:dyDescent="0.25">
      <c r="B32" s="123"/>
      <c r="C32" s="124" t="s">
        <v>296</v>
      </c>
      <c r="D32" s="125"/>
      <c r="E32" s="125"/>
      <c r="F32" s="125"/>
      <c r="G32" s="125"/>
      <c r="H32" s="125"/>
      <c r="I32" s="125"/>
    </row>
    <row r="33" spans="2:9" x14ac:dyDescent="0.25">
      <c r="B33" s="123"/>
      <c r="C33" s="124" t="s">
        <v>407</v>
      </c>
      <c r="D33" s="125"/>
      <c r="E33" s="125"/>
      <c r="F33" s="125"/>
      <c r="G33" s="125"/>
      <c r="H33" s="125"/>
      <c r="I33" s="125"/>
    </row>
    <row r="34" spans="2:9" x14ac:dyDescent="0.25">
      <c r="B34" s="123"/>
      <c r="C34" s="124" t="s">
        <v>408</v>
      </c>
      <c r="D34" s="202">
        <v>16646093</v>
      </c>
      <c r="E34" s="347">
        <v>3724595.78</v>
      </c>
      <c r="F34" s="125">
        <f>D34+E34</f>
        <v>20370688.780000001</v>
      </c>
      <c r="G34" s="348">
        <v>14233378.640000001</v>
      </c>
      <c r="H34" s="350">
        <v>14233378.640000001</v>
      </c>
      <c r="I34" s="125">
        <f>H34-D34</f>
        <v>-2412714.3599999994</v>
      </c>
    </row>
    <row r="35" spans="2:9" ht="22.5" x14ac:dyDescent="0.25">
      <c r="B35" s="123"/>
      <c r="C35" s="124" t="s">
        <v>401</v>
      </c>
      <c r="D35" s="202">
        <v>44444118.560000002</v>
      </c>
      <c r="E35" s="347">
        <v>10398143.789999999</v>
      </c>
      <c r="F35" s="125">
        <f t="shared" ref="F35:F38" si="2">D35+E35</f>
        <v>54842262.350000001</v>
      </c>
      <c r="G35" s="348">
        <v>54842262.350000001</v>
      </c>
      <c r="H35" s="350">
        <v>54842262.350000001</v>
      </c>
      <c r="I35" s="125">
        <f t="shared" ref="I35:I38" si="3">H35-D35</f>
        <v>10398143.789999999</v>
      </c>
    </row>
    <row r="36" spans="2:9" x14ac:dyDescent="0.25">
      <c r="B36" s="123"/>
      <c r="C36" s="124"/>
      <c r="D36" s="127">
        <v>0</v>
      </c>
      <c r="E36" s="106">
        <v>0</v>
      </c>
      <c r="F36" s="125">
        <f t="shared" si="2"/>
        <v>0</v>
      </c>
      <c r="G36" s="193">
        <v>0</v>
      </c>
      <c r="H36" s="193">
        <v>0</v>
      </c>
      <c r="I36" s="125">
        <f t="shared" si="3"/>
        <v>0</v>
      </c>
    </row>
    <row r="37" spans="2:9" x14ac:dyDescent="0.25">
      <c r="B37" s="128" t="s">
        <v>409</v>
      </c>
      <c r="C37" s="129"/>
      <c r="D37" s="126">
        <v>0</v>
      </c>
      <c r="E37" s="126">
        <v>0</v>
      </c>
      <c r="F37" s="125">
        <f t="shared" si="2"/>
        <v>0</v>
      </c>
      <c r="G37" s="126">
        <v>0</v>
      </c>
      <c r="H37" s="126">
        <v>0</v>
      </c>
      <c r="I37" s="125">
        <f t="shared" si="3"/>
        <v>0</v>
      </c>
    </row>
    <row r="38" spans="2:9" x14ac:dyDescent="0.25">
      <c r="B38" s="130"/>
      <c r="C38" s="124" t="s">
        <v>301</v>
      </c>
      <c r="D38" s="126">
        <v>0</v>
      </c>
      <c r="E38" s="126">
        <v>0</v>
      </c>
      <c r="F38" s="125">
        <f t="shared" si="2"/>
        <v>0</v>
      </c>
      <c r="G38" s="126">
        <v>0</v>
      </c>
      <c r="H38" s="126">
        <v>0</v>
      </c>
      <c r="I38" s="125">
        <f t="shared" si="3"/>
        <v>0</v>
      </c>
    </row>
    <row r="39" spans="2:9" x14ac:dyDescent="0.25">
      <c r="B39" s="131"/>
      <c r="C39" s="132" t="s">
        <v>302</v>
      </c>
      <c r="D39" s="110">
        <f>SUM(D34:D38)</f>
        <v>61090211.560000002</v>
      </c>
      <c r="E39" s="110">
        <f>SUM(E34:E38)</f>
        <v>14122739.569999998</v>
      </c>
      <c r="F39" s="110">
        <f>SUM(F34:F38)</f>
        <v>75212951.129999995</v>
      </c>
      <c r="G39" s="110">
        <f>SUM(G34:G38)</f>
        <v>69075640.99000001</v>
      </c>
      <c r="H39" s="110">
        <f>SUM(H34:H38)</f>
        <v>69075640.99000001</v>
      </c>
      <c r="I39" s="112"/>
    </row>
    <row r="40" spans="2:9" x14ac:dyDescent="0.25">
      <c r="B40" s="133"/>
      <c r="C40" s="114"/>
      <c r="D40" s="115"/>
      <c r="E40" s="115"/>
      <c r="F40" s="115"/>
      <c r="G40" s="117" t="s">
        <v>386</v>
      </c>
      <c r="H40" s="134"/>
      <c r="I40" s="119"/>
    </row>
    <row r="41" spans="2:9" x14ac:dyDescent="0.25">
      <c r="B41" s="135" t="s">
        <v>203</v>
      </c>
    </row>
    <row r="42" spans="2:9" ht="15" x14ac:dyDescent="0.25">
      <c r="C42" s="136"/>
    </row>
    <row r="43" spans="2:9" ht="15" x14ac:dyDescent="0.25">
      <c r="C43" s="137"/>
    </row>
    <row r="44" spans="2:9" ht="15" x14ac:dyDescent="0.25">
      <c r="C44" s="137"/>
    </row>
    <row r="45" spans="2:9" x14ac:dyDescent="0.25">
      <c r="F45" s="199"/>
    </row>
    <row r="48" spans="2:9" x14ac:dyDescent="0.2">
      <c r="C48" s="376" t="s">
        <v>389</v>
      </c>
      <c r="D48" s="376"/>
      <c r="E48" s="135"/>
      <c r="F48" s="379" t="s">
        <v>497</v>
      </c>
      <c r="G48" s="379"/>
      <c r="H48" s="379"/>
    </row>
    <row r="49" spans="3:8" ht="15" customHeight="1" x14ac:dyDescent="0.2">
      <c r="C49" s="376" t="s">
        <v>391</v>
      </c>
      <c r="D49" s="376"/>
      <c r="E49" s="135"/>
      <c r="F49" s="376" t="s">
        <v>494</v>
      </c>
      <c r="G49" s="376"/>
      <c r="H49" s="376"/>
    </row>
    <row r="50" spans="3:8" ht="12" customHeight="1" x14ac:dyDescent="0.2">
      <c r="C50" s="376" t="s">
        <v>394</v>
      </c>
      <c r="D50" s="376"/>
      <c r="E50" s="135"/>
      <c r="F50" s="376" t="s">
        <v>496</v>
      </c>
      <c r="G50" s="376"/>
      <c r="H50" s="376"/>
    </row>
  </sheetData>
  <sheetProtection formatCells="0" formatColumns="0" formatRows="0" insertRows="0" autoFilter="0"/>
  <mergeCells count="14">
    <mergeCell ref="B1:I1"/>
    <mergeCell ref="B2:C4"/>
    <mergeCell ref="D2:H2"/>
    <mergeCell ref="I2:I3"/>
    <mergeCell ref="B18:C20"/>
    <mergeCell ref="D18:H18"/>
    <mergeCell ref="I18:I19"/>
    <mergeCell ref="C50:D50"/>
    <mergeCell ref="B31:C31"/>
    <mergeCell ref="C48:D48"/>
    <mergeCell ref="C49:D49"/>
    <mergeCell ref="F49:H49"/>
    <mergeCell ref="F50:H50"/>
    <mergeCell ref="F48:H48"/>
  </mergeCells>
  <printOptions horizontalCentered="1"/>
  <pageMargins left="0.70866141732283472" right="0.70866141732283472" top="0.74803149606299213" bottom="0.74803149606299213" header="0.31496062992125984" footer="0.31496062992125984"/>
  <pageSetup scale="72"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49"/>
  <sheetViews>
    <sheetView showGridLines="0" zoomScaleNormal="100" zoomScaleSheetLayoutView="90" workbookViewId="0">
      <selection activeCell="L30" sqref="L30"/>
    </sheetView>
  </sheetViews>
  <sheetFormatPr baseColWidth="10" defaultColWidth="11.42578125" defaultRowHeight="11.25" x14ac:dyDescent="0.2"/>
  <cols>
    <col min="1" max="2" width="1.7109375" style="93" customWidth="1"/>
    <col min="3" max="3" width="62.42578125" style="93" customWidth="1"/>
    <col min="4" max="4" width="15.7109375" style="93" customWidth="1"/>
    <col min="5" max="5" width="18.7109375" style="93" customWidth="1"/>
    <col min="6" max="6" width="15.7109375" style="93" customWidth="1"/>
    <col min="7" max="9" width="15.7109375" style="94" customWidth="1"/>
    <col min="10" max="16384" width="11.42578125" style="93"/>
  </cols>
  <sheetData>
    <row r="1" spans="1:10" ht="43.5" customHeight="1" x14ac:dyDescent="0.2">
      <c r="A1" s="223"/>
      <c r="B1" s="415" t="s">
        <v>510</v>
      </c>
      <c r="C1" s="415"/>
      <c r="D1" s="415"/>
      <c r="E1" s="415"/>
      <c r="F1" s="415"/>
      <c r="G1" s="415"/>
      <c r="H1" s="415"/>
      <c r="I1" s="416"/>
    </row>
    <row r="2" spans="1:10" x14ac:dyDescent="0.2">
      <c r="A2" s="223"/>
      <c r="B2" s="455" t="s">
        <v>204</v>
      </c>
      <c r="C2" s="418"/>
      <c r="D2" s="415" t="s">
        <v>194</v>
      </c>
      <c r="E2" s="415"/>
      <c r="F2" s="415"/>
      <c r="G2" s="415"/>
      <c r="H2" s="415"/>
      <c r="I2" s="423" t="s">
        <v>195</v>
      </c>
    </row>
    <row r="3" spans="1:10" ht="22.5" x14ac:dyDescent="0.2">
      <c r="A3" s="223"/>
      <c r="B3" s="456"/>
      <c r="C3" s="420"/>
      <c r="D3" s="218" t="s">
        <v>196</v>
      </c>
      <c r="E3" s="214" t="s">
        <v>197</v>
      </c>
      <c r="F3" s="214" t="s">
        <v>198</v>
      </c>
      <c r="G3" s="214" t="s">
        <v>199</v>
      </c>
      <c r="H3" s="219" t="s">
        <v>200</v>
      </c>
      <c r="I3" s="424"/>
    </row>
    <row r="4" spans="1:10" x14ac:dyDescent="0.2">
      <c r="A4" s="223"/>
      <c r="B4" s="457"/>
      <c r="C4" s="422"/>
      <c r="D4" s="213">
        <v>1</v>
      </c>
      <c r="E4" s="213">
        <v>2</v>
      </c>
      <c r="F4" s="213" t="s">
        <v>201</v>
      </c>
      <c r="G4" s="213">
        <v>4</v>
      </c>
      <c r="H4" s="213">
        <v>5</v>
      </c>
      <c r="I4" s="213" t="s">
        <v>305</v>
      </c>
    </row>
    <row r="5" spans="1:10" ht="15" x14ac:dyDescent="0.25">
      <c r="A5" s="222"/>
      <c r="B5" s="220" t="s">
        <v>205</v>
      </c>
      <c r="C5" s="210"/>
      <c r="D5" s="216"/>
      <c r="E5" s="216"/>
      <c r="F5" s="216"/>
      <c r="G5" s="216"/>
      <c r="H5" s="216"/>
      <c r="I5" s="216"/>
    </row>
    <row r="6" spans="1:10" x14ac:dyDescent="0.2">
      <c r="A6" s="224">
        <v>0</v>
      </c>
      <c r="B6" s="221" t="s">
        <v>206</v>
      </c>
      <c r="C6" s="217"/>
      <c r="D6" s="225">
        <f>SUM(D7:D8)</f>
        <v>1778852.7</v>
      </c>
      <c r="E6" s="231">
        <f t="shared" ref="E6:I6" si="0">SUM(E7:E8)</f>
        <v>3698.6</v>
      </c>
      <c r="F6" s="231">
        <f t="shared" si="0"/>
        <v>1782551.3</v>
      </c>
      <c r="G6" s="231">
        <f t="shared" si="0"/>
        <v>896234.06</v>
      </c>
      <c r="H6" s="231">
        <f t="shared" si="0"/>
        <v>896234.06</v>
      </c>
      <c r="I6" s="231">
        <f t="shared" si="0"/>
        <v>886317.24</v>
      </c>
    </row>
    <row r="7" spans="1:10" ht="12.75" x14ac:dyDescent="0.2">
      <c r="A7" s="224" t="s">
        <v>435</v>
      </c>
      <c r="B7" s="215"/>
      <c r="C7" s="212" t="s">
        <v>207</v>
      </c>
      <c r="D7" s="226">
        <v>1778852.7</v>
      </c>
      <c r="E7" s="357">
        <v>3698.6</v>
      </c>
      <c r="F7" s="226">
        <f>D7+E7</f>
        <v>1782551.3</v>
      </c>
      <c r="G7" s="358">
        <v>896234.06</v>
      </c>
      <c r="H7" s="359">
        <v>896234.06</v>
      </c>
      <c r="I7" s="226">
        <f>F7-G7</f>
        <v>886317.24</v>
      </c>
      <c r="J7" s="48"/>
    </row>
    <row r="8" spans="1:10" x14ac:dyDescent="0.2">
      <c r="A8" s="224" t="s">
        <v>436</v>
      </c>
      <c r="B8" s="215"/>
      <c r="C8" s="212" t="s">
        <v>208</v>
      </c>
      <c r="D8" s="226">
        <v>0</v>
      </c>
      <c r="E8" s="226">
        <v>0</v>
      </c>
      <c r="F8" s="244">
        <f>D8+E8</f>
        <v>0</v>
      </c>
      <c r="G8" s="283">
        <v>0</v>
      </c>
      <c r="H8" s="285">
        <v>0</v>
      </c>
      <c r="I8" s="226">
        <f>F8-G8</f>
        <v>0</v>
      </c>
      <c r="J8" s="95"/>
    </row>
    <row r="9" spans="1:10" x14ac:dyDescent="0.2">
      <c r="A9" s="224">
        <v>0</v>
      </c>
      <c r="B9" s="221" t="s">
        <v>209</v>
      </c>
      <c r="C9" s="217"/>
      <c r="D9" s="225">
        <f>SUM(D10:D17)</f>
        <v>95238487.460000008</v>
      </c>
      <c r="E9" s="231">
        <f t="shared" ref="E9:I9" si="1">SUM(E10:E17)</f>
        <v>18250626.629999999</v>
      </c>
      <c r="F9" s="231">
        <f t="shared" si="1"/>
        <v>113489114.09</v>
      </c>
      <c r="G9" s="284">
        <f t="shared" si="1"/>
        <v>96948106.620000005</v>
      </c>
      <c r="H9" s="284">
        <f t="shared" si="1"/>
        <v>96948106.620000005</v>
      </c>
      <c r="I9" s="231">
        <f t="shared" si="1"/>
        <v>16541007.470000006</v>
      </c>
      <c r="J9" s="95"/>
    </row>
    <row r="10" spans="1:10" x14ac:dyDescent="0.2">
      <c r="A10" s="224" t="s">
        <v>437</v>
      </c>
      <c r="B10" s="215"/>
      <c r="C10" s="212" t="s">
        <v>210</v>
      </c>
      <c r="D10" s="226">
        <v>63948154.200000003</v>
      </c>
      <c r="E10" s="360">
        <v>5422936.1900000004</v>
      </c>
      <c r="F10" s="226">
        <f>D10+E10</f>
        <v>69371090.390000001</v>
      </c>
      <c r="G10" s="361">
        <v>59282865.640000001</v>
      </c>
      <c r="H10" s="362">
        <v>59282865.640000001</v>
      </c>
      <c r="I10" s="226">
        <f t="shared" ref="I10:I17" si="2">F10-G10</f>
        <v>10088224.75</v>
      </c>
    </row>
    <row r="11" spans="1:10" x14ac:dyDescent="0.2">
      <c r="A11" s="224" t="s">
        <v>242</v>
      </c>
      <c r="B11" s="215"/>
      <c r="C11" s="212" t="s">
        <v>211</v>
      </c>
      <c r="D11" s="226">
        <v>0</v>
      </c>
      <c r="E11" s="360">
        <v>0</v>
      </c>
      <c r="F11" s="244">
        <f t="shared" ref="F11:F17" si="3">D11+E11</f>
        <v>0</v>
      </c>
      <c r="G11" s="361">
        <v>0</v>
      </c>
      <c r="H11" s="362">
        <v>0</v>
      </c>
      <c r="I11" s="226">
        <f t="shared" si="2"/>
        <v>0</v>
      </c>
    </row>
    <row r="12" spans="1:10" x14ac:dyDescent="0.2">
      <c r="A12" s="224" t="s">
        <v>438</v>
      </c>
      <c r="B12" s="215"/>
      <c r="C12" s="212" t="s">
        <v>212</v>
      </c>
      <c r="D12" s="226">
        <v>31290333.260000002</v>
      </c>
      <c r="E12" s="360">
        <v>12827690.439999999</v>
      </c>
      <c r="F12" s="244">
        <f t="shared" si="3"/>
        <v>44118023.700000003</v>
      </c>
      <c r="G12" s="361">
        <v>37665240.979999997</v>
      </c>
      <c r="H12" s="362">
        <v>37665240.979999997</v>
      </c>
      <c r="I12" s="226">
        <f t="shared" si="2"/>
        <v>6452782.7200000063</v>
      </c>
    </row>
    <row r="13" spans="1:10" x14ac:dyDescent="0.2">
      <c r="A13" s="224" t="s">
        <v>439</v>
      </c>
      <c r="B13" s="215"/>
      <c r="C13" s="212" t="s">
        <v>213</v>
      </c>
      <c r="D13" s="226">
        <v>0</v>
      </c>
      <c r="E13" s="226">
        <v>0</v>
      </c>
      <c r="F13" s="244">
        <f t="shared" si="3"/>
        <v>0</v>
      </c>
      <c r="G13" s="283">
        <v>0</v>
      </c>
      <c r="H13" s="285">
        <v>0</v>
      </c>
      <c r="I13" s="226">
        <f t="shared" si="2"/>
        <v>0</v>
      </c>
    </row>
    <row r="14" spans="1:10" x14ac:dyDescent="0.2">
      <c r="A14" s="224" t="s">
        <v>440</v>
      </c>
      <c r="B14" s="215"/>
      <c r="C14" s="212" t="s">
        <v>214</v>
      </c>
      <c r="D14" s="226">
        <v>0</v>
      </c>
      <c r="E14" s="226">
        <v>0</v>
      </c>
      <c r="F14" s="244">
        <f t="shared" si="3"/>
        <v>0</v>
      </c>
      <c r="G14" s="283">
        <v>0</v>
      </c>
      <c r="H14" s="285">
        <v>0</v>
      </c>
      <c r="I14" s="226">
        <f t="shared" si="2"/>
        <v>0</v>
      </c>
    </row>
    <row r="15" spans="1:10" x14ac:dyDescent="0.2">
      <c r="A15" s="224" t="s">
        <v>241</v>
      </c>
      <c r="B15" s="215"/>
      <c r="C15" s="212" t="s">
        <v>215</v>
      </c>
      <c r="D15" s="226">
        <v>0</v>
      </c>
      <c r="E15" s="226">
        <v>0</v>
      </c>
      <c r="F15" s="244">
        <f t="shared" si="3"/>
        <v>0</v>
      </c>
      <c r="G15" s="283">
        <v>0</v>
      </c>
      <c r="H15" s="285">
        <v>0</v>
      </c>
      <c r="I15" s="226">
        <f t="shared" si="2"/>
        <v>0</v>
      </c>
    </row>
    <row r="16" spans="1:10" x14ac:dyDescent="0.2">
      <c r="A16" s="224" t="s">
        <v>441</v>
      </c>
      <c r="B16" s="215"/>
      <c r="C16" s="212" t="s">
        <v>216</v>
      </c>
      <c r="D16" s="226">
        <v>0</v>
      </c>
      <c r="E16" s="226">
        <v>0</v>
      </c>
      <c r="F16" s="244">
        <f t="shared" si="3"/>
        <v>0</v>
      </c>
      <c r="G16" s="283">
        <v>0</v>
      </c>
      <c r="H16" s="285">
        <v>0</v>
      </c>
      <c r="I16" s="226">
        <f t="shared" si="2"/>
        <v>0</v>
      </c>
    </row>
    <row r="17" spans="1:9" x14ac:dyDescent="0.2">
      <c r="A17" s="224" t="s">
        <v>442</v>
      </c>
      <c r="B17" s="215"/>
      <c r="C17" s="212" t="s">
        <v>217</v>
      </c>
      <c r="D17" s="226">
        <v>0</v>
      </c>
      <c r="E17" s="226">
        <v>0</v>
      </c>
      <c r="F17" s="244">
        <f t="shared" si="3"/>
        <v>0</v>
      </c>
      <c r="G17" s="283">
        <v>0</v>
      </c>
      <c r="H17" s="285">
        <v>0</v>
      </c>
      <c r="I17" s="226">
        <f t="shared" si="2"/>
        <v>0</v>
      </c>
    </row>
    <row r="18" spans="1:9" x14ac:dyDescent="0.2">
      <c r="A18" s="224">
        <v>0</v>
      </c>
      <c r="B18" s="221" t="s">
        <v>218</v>
      </c>
      <c r="C18" s="217"/>
      <c r="D18" s="225">
        <f>SUM(D19:D21)</f>
        <v>8262315.4000000004</v>
      </c>
      <c r="E18" s="231">
        <f t="shared" ref="E18:I18" si="4">SUM(E19:E21)</f>
        <v>183623.82</v>
      </c>
      <c r="F18" s="231">
        <f t="shared" si="4"/>
        <v>8445939.2200000007</v>
      </c>
      <c r="G18" s="284">
        <f t="shared" si="4"/>
        <v>6988326.8499999996</v>
      </c>
      <c r="H18" s="284">
        <f t="shared" si="4"/>
        <v>6988326.8499999996</v>
      </c>
      <c r="I18" s="231">
        <f t="shared" si="4"/>
        <v>1457612.370000001</v>
      </c>
    </row>
    <row r="19" spans="1:9" x14ac:dyDescent="0.2">
      <c r="A19" s="224" t="s">
        <v>443</v>
      </c>
      <c r="B19" s="215"/>
      <c r="C19" s="212" t="s">
        <v>219</v>
      </c>
      <c r="D19" s="226">
        <v>8262315.4000000004</v>
      </c>
      <c r="E19" s="363">
        <v>183623.82</v>
      </c>
      <c r="F19" s="226">
        <f>D19+E19</f>
        <v>8445939.2200000007</v>
      </c>
      <c r="G19" s="364">
        <v>6988326.8499999996</v>
      </c>
      <c r="H19" s="366">
        <v>6988326.8499999996</v>
      </c>
      <c r="I19" s="226">
        <f t="shared" ref="I19:I21" si="5">F19-G19</f>
        <v>1457612.370000001</v>
      </c>
    </row>
    <row r="20" spans="1:9" x14ac:dyDescent="0.2">
      <c r="A20" s="224" t="s">
        <v>444</v>
      </c>
      <c r="B20" s="215"/>
      <c r="C20" s="212" t="s">
        <v>220</v>
      </c>
      <c r="D20" s="226">
        <v>0</v>
      </c>
      <c r="E20" s="226">
        <v>0</v>
      </c>
      <c r="F20" s="244">
        <f t="shared" ref="F20:F21" si="6">D20+E20</f>
        <v>0</v>
      </c>
      <c r="G20" s="226">
        <v>0</v>
      </c>
      <c r="H20" s="226">
        <v>0</v>
      </c>
      <c r="I20" s="226">
        <f t="shared" si="5"/>
        <v>0</v>
      </c>
    </row>
    <row r="21" spans="1:9" x14ac:dyDescent="0.2">
      <c r="A21" s="224" t="s">
        <v>445</v>
      </c>
      <c r="B21" s="215"/>
      <c r="C21" s="212" t="s">
        <v>221</v>
      </c>
      <c r="D21" s="226">
        <v>0</v>
      </c>
      <c r="E21" s="226">
        <v>0</v>
      </c>
      <c r="F21" s="244">
        <f t="shared" si="6"/>
        <v>0</v>
      </c>
      <c r="G21" s="226">
        <v>0</v>
      </c>
      <c r="H21" s="226">
        <v>0</v>
      </c>
      <c r="I21" s="226">
        <f t="shared" si="5"/>
        <v>0</v>
      </c>
    </row>
    <row r="22" spans="1:9" x14ac:dyDescent="0.2">
      <c r="A22" s="224">
        <v>0</v>
      </c>
      <c r="B22" s="221" t="s">
        <v>222</v>
      </c>
      <c r="C22" s="217"/>
      <c r="D22" s="225">
        <v>0</v>
      </c>
      <c r="E22" s="225">
        <v>0</v>
      </c>
      <c r="F22" s="225">
        <v>0</v>
      </c>
      <c r="G22" s="225">
        <v>0</v>
      </c>
      <c r="H22" s="225">
        <v>0</v>
      </c>
      <c r="I22" s="225">
        <v>0</v>
      </c>
    </row>
    <row r="23" spans="1:9" x14ac:dyDescent="0.2">
      <c r="A23" s="224" t="s">
        <v>446</v>
      </c>
      <c r="B23" s="215"/>
      <c r="C23" s="212" t="s">
        <v>223</v>
      </c>
      <c r="D23" s="226">
        <v>0</v>
      </c>
      <c r="E23" s="226">
        <v>0</v>
      </c>
      <c r="F23" s="226">
        <v>0</v>
      </c>
      <c r="G23" s="226">
        <v>0</v>
      </c>
      <c r="H23" s="226">
        <v>0</v>
      </c>
      <c r="I23" s="226">
        <v>0</v>
      </c>
    </row>
    <row r="24" spans="1:9" x14ac:dyDescent="0.2">
      <c r="A24" s="224" t="s">
        <v>447</v>
      </c>
      <c r="B24" s="215"/>
      <c r="C24" s="212" t="s">
        <v>224</v>
      </c>
      <c r="D24" s="226">
        <v>0</v>
      </c>
      <c r="E24" s="226">
        <v>0</v>
      </c>
      <c r="F24" s="226">
        <v>0</v>
      </c>
      <c r="G24" s="226">
        <v>0</v>
      </c>
      <c r="H24" s="226">
        <v>0</v>
      </c>
      <c r="I24" s="226">
        <v>0</v>
      </c>
    </row>
    <row r="25" spans="1:9" x14ac:dyDescent="0.2">
      <c r="A25" s="224">
        <v>0</v>
      </c>
      <c r="B25" s="221" t="s">
        <v>225</v>
      </c>
      <c r="C25" s="217"/>
      <c r="D25" s="225">
        <v>0</v>
      </c>
      <c r="E25" s="225">
        <v>0</v>
      </c>
      <c r="F25" s="225">
        <v>0</v>
      </c>
      <c r="G25" s="225">
        <v>0</v>
      </c>
      <c r="H25" s="225">
        <v>0</v>
      </c>
      <c r="I25" s="225">
        <v>0</v>
      </c>
    </row>
    <row r="26" spans="1:9" x14ac:dyDescent="0.2">
      <c r="A26" s="224" t="s">
        <v>448</v>
      </c>
      <c r="B26" s="215"/>
      <c r="C26" s="212" t="s">
        <v>226</v>
      </c>
      <c r="D26" s="226">
        <v>0</v>
      </c>
      <c r="E26" s="226">
        <v>0</v>
      </c>
      <c r="F26" s="226">
        <v>0</v>
      </c>
      <c r="G26" s="226">
        <v>0</v>
      </c>
      <c r="H26" s="226">
        <v>0</v>
      </c>
      <c r="I26" s="226">
        <v>0</v>
      </c>
    </row>
    <row r="27" spans="1:9" x14ac:dyDescent="0.2">
      <c r="A27" s="224" t="s">
        <v>449</v>
      </c>
      <c r="B27" s="215"/>
      <c r="C27" s="212" t="s">
        <v>227</v>
      </c>
      <c r="D27" s="226">
        <v>0</v>
      </c>
      <c r="E27" s="226">
        <v>0</v>
      </c>
      <c r="F27" s="226">
        <v>0</v>
      </c>
      <c r="G27" s="226">
        <v>0</v>
      </c>
      <c r="H27" s="226">
        <v>0</v>
      </c>
      <c r="I27" s="226">
        <v>0</v>
      </c>
    </row>
    <row r="28" spans="1:9" x14ac:dyDescent="0.2">
      <c r="A28" s="224" t="s">
        <v>450</v>
      </c>
      <c r="B28" s="215"/>
      <c r="C28" s="212" t="s">
        <v>228</v>
      </c>
      <c r="D28" s="226">
        <v>0</v>
      </c>
      <c r="E28" s="226">
        <v>0</v>
      </c>
      <c r="F28" s="226">
        <v>0</v>
      </c>
      <c r="G28" s="226">
        <v>0</v>
      </c>
      <c r="H28" s="226">
        <v>0</v>
      </c>
      <c r="I28" s="226">
        <v>0</v>
      </c>
    </row>
    <row r="29" spans="1:9" x14ac:dyDescent="0.2">
      <c r="A29" s="224" t="s">
        <v>451</v>
      </c>
      <c r="B29" s="215"/>
      <c r="C29" s="212" t="s">
        <v>229</v>
      </c>
      <c r="D29" s="226">
        <v>0</v>
      </c>
      <c r="E29" s="226">
        <v>0</v>
      </c>
      <c r="F29" s="226">
        <v>0</v>
      </c>
      <c r="G29" s="226">
        <v>0</v>
      </c>
      <c r="H29" s="226">
        <v>0</v>
      </c>
      <c r="I29" s="226">
        <v>0</v>
      </c>
    </row>
    <row r="30" spans="1:9" x14ac:dyDescent="0.2">
      <c r="A30" s="224">
        <v>0</v>
      </c>
      <c r="B30" s="221" t="s">
        <v>452</v>
      </c>
      <c r="C30" s="217"/>
      <c r="D30" s="225">
        <v>0</v>
      </c>
      <c r="E30" s="225">
        <v>0</v>
      </c>
      <c r="F30" s="225">
        <v>0</v>
      </c>
      <c r="G30" s="225">
        <v>0</v>
      </c>
      <c r="H30" s="225">
        <v>0</v>
      </c>
      <c r="I30" s="225">
        <v>0</v>
      </c>
    </row>
    <row r="31" spans="1:9" x14ac:dyDescent="0.2">
      <c r="A31" s="224" t="s">
        <v>453</v>
      </c>
      <c r="B31" s="215"/>
      <c r="C31" s="212" t="s">
        <v>230</v>
      </c>
      <c r="D31" s="226">
        <v>0</v>
      </c>
      <c r="E31" s="226">
        <v>0</v>
      </c>
      <c r="F31" s="226">
        <v>0</v>
      </c>
      <c r="G31" s="226">
        <v>0</v>
      </c>
      <c r="H31" s="226">
        <v>0</v>
      </c>
      <c r="I31" s="226">
        <v>0</v>
      </c>
    </row>
    <row r="32" spans="1:9" x14ac:dyDescent="0.2">
      <c r="A32" s="224" t="s">
        <v>454</v>
      </c>
      <c r="B32" s="217" t="s">
        <v>455</v>
      </c>
      <c r="C32" s="212"/>
      <c r="D32" s="225">
        <v>0</v>
      </c>
      <c r="E32" s="225">
        <v>0</v>
      </c>
      <c r="F32" s="225">
        <v>0</v>
      </c>
      <c r="G32" s="225">
        <v>0</v>
      </c>
      <c r="H32" s="225">
        <v>0</v>
      </c>
      <c r="I32" s="225">
        <v>0</v>
      </c>
    </row>
    <row r="33" spans="1:9" x14ac:dyDescent="0.2">
      <c r="A33" s="224" t="s">
        <v>456</v>
      </c>
      <c r="B33" s="217" t="s">
        <v>457</v>
      </c>
      <c r="C33" s="212"/>
      <c r="D33" s="225">
        <v>0</v>
      </c>
      <c r="E33" s="225">
        <v>0</v>
      </c>
      <c r="F33" s="225">
        <v>0</v>
      </c>
      <c r="G33" s="225">
        <v>0</v>
      </c>
      <c r="H33" s="225">
        <v>0</v>
      </c>
      <c r="I33" s="225">
        <v>0</v>
      </c>
    </row>
    <row r="34" spans="1:9" x14ac:dyDescent="0.2">
      <c r="A34" s="224" t="s">
        <v>458</v>
      </c>
      <c r="B34" s="217" t="s">
        <v>278</v>
      </c>
      <c r="C34" s="212"/>
      <c r="D34" s="225">
        <v>0</v>
      </c>
      <c r="E34" s="225">
        <v>0</v>
      </c>
      <c r="F34" s="225">
        <v>0</v>
      </c>
      <c r="G34" s="225">
        <v>0</v>
      </c>
      <c r="H34" s="225">
        <v>0</v>
      </c>
      <c r="I34" s="225">
        <v>0</v>
      </c>
    </row>
    <row r="35" spans="1:9" ht="15" x14ac:dyDescent="0.25">
      <c r="A35" s="210"/>
      <c r="B35" s="459" t="s">
        <v>202</v>
      </c>
      <c r="C35" s="460"/>
      <c r="D35" s="227">
        <f>D6+D9+D18+D22+D25+D30+D32</f>
        <v>105279655.56000002</v>
      </c>
      <c r="E35" s="232">
        <f t="shared" ref="E35:I35" si="7">E6+E9+E18+E22+E25+E30+E32</f>
        <v>18437949.050000001</v>
      </c>
      <c r="F35" s="232">
        <f t="shared" si="7"/>
        <v>123717604.61</v>
      </c>
      <c r="G35" s="232">
        <f t="shared" si="7"/>
        <v>104832667.53</v>
      </c>
      <c r="H35" s="232">
        <f t="shared" si="7"/>
        <v>104832667.53</v>
      </c>
      <c r="I35" s="232">
        <f t="shared" si="7"/>
        <v>18884937.080000006</v>
      </c>
    </row>
    <row r="36" spans="1:9" ht="15" x14ac:dyDescent="0.25">
      <c r="A36" s="210"/>
      <c r="B36" s="211" t="s">
        <v>459</v>
      </c>
      <c r="C36" s="210"/>
      <c r="D36" s="210"/>
      <c r="E36" s="210"/>
      <c r="F36" s="210"/>
      <c r="G36" s="210"/>
      <c r="H36" s="210"/>
      <c r="I36" s="210"/>
    </row>
    <row r="42" spans="1:9" ht="12.75" x14ac:dyDescent="0.2">
      <c r="C42" s="441" t="s">
        <v>460</v>
      </c>
      <c r="D42" s="441"/>
      <c r="E42" s="47"/>
      <c r="F42" s="454" t="s">
        <v>392</v>
      </c>
      <c r="G42" s="454"/>
      <c r="H42" s="454"/>
    </row>
    <row r="43" spans="1:9" ht="12.75" x14ac:dyDescent="0.2">
      <c r="C43" s="376" t="s">
        <v>391</v>
      </c>
      <c r="D43" s="376"/>
      <c r="E43" s="44"/>
      <c r="F43" s="458" t="s">
        <v>494</v>
      </c>
      <c r="G43" s="458"/>
      <c r="H43" s="458"/>
    </row>
    <row r="44" spans="1:9" ht="12" x14ac:dyDescent="0.2">
      <c r="C44" s="448" t="s">
        <v>394</v>
      </c>
      <c r="D44" s="448"/>
      <c r="E44" s="171"/>
      <c r="F44" s="195" t="s">
        <v>496</v>
      </c>
      <c r="G44" s="195"/>
      <c r="H44" s="195"/>
      <c r="I44" s="195"/>
    </row>
    <row r="49" spans="9:10" x14ac:dyDescent="0.2">
      <c r="I49" s="376"/>
      <c r="J49" s="376"/>
    </row>
  </sheetData>
  <sheetProtection formatCells="0" formatColumns="0" formatRows="0" autoFilter="0"/>
  <protectedRanges>
    <protectedRange sqref="B2:I65487" name="Rango1"/>
    <protectedRange sqref="B1:I1" name="Rango1_1_2"/>
  </protectedRanges>
  <mergeCells count="11">
    <mergeCell ref="I49:J49"/>
    <mergeCell ref="I2:I3"/>
    <mergeCell ref="B1:I1"/>
    <mergeCell ref="B2:C4"/>
    <mergeCell ref="C43:D43"/>
    <mergeCell ref="C44:D44"/>
    <mergeCell ref="C42:D42"/>
    <mergeCell ref="F43:H43"/>
    <mergeCell ref="F42:H42"/>
    <mergeCell ref="B35:C35"/>
    <mergeCell ref="D2:H2"/>
  </mergeCells>
  <pageMargins left="0.70866141732283472" right="0.70866141732283472" top="0.74803149606299213" bottom="0.74803149606299213" header="0.31496062992125984" footer="0.31496062992125984"/>
  <pageSetup scale="69" orientation="landscape" r:id="rId1"/>
  <headerFooter>
    <oddFooter>&amp;R1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2A4DF-3D5E-4859-AA7C-C8DCD9BC3BF8}">
  <sheetPr>
    <pageSetUpPr fitToPage="1"/>
  </sheetPr>
  <dimension ref="B1:O42"/>
  <sheetViews>
    <sheetView tabSelected="1" topLeftCell="A7" workbookViewId="0">
      <selection activeCell="O34" sqref="O34"/>
    </sheetView>
  </sheetViews>
  <sheetFormatPr baseColWidth="10" defaultRowHeight="15" x14ac:dyDescent="0.25"/>
  <cols>
    <col min="1" max="1" width="1.85546875" customWidth="1"/>
    <col min="2" max="2" width="9" customWidth="1"/>
    <col min="3" max="3" width="4.5703125" customWidth="1"/>
    <col min="4" max="4" width="44" customWidth="1"/>
    <col min="5" max="5" width="10.140625" customWidth="1"/>
    <col min="6" max="6" width="42.85546875" customWidth="1"/>
    <col min="7" max="11" width="11.7109375" customWidth="1"/>
    <col min="12" max="12" width="9.85546875" customWidth="1"/>
    <col min="13" max="13" width="9.7109375" customWidth="1"/>
  </cols>
  <sheetData>
    <row r="1" spans="2:13" ht="57" customHeight="1" x14ac:dyDescent="0.25">
      <c r="B1" s="480" t="s">
        <v>511</v>
      </c>
      <c r="C1" s="481"/>
      <c r="D1" s="481"/>
      <c r="E1" s="481"/>
      <c r="F1" s="481"/>
      <c r="G1" s="481"/>
      <c r="H1" s="481"/>
      <c r="I1" s="481"/>
      <c r="J1" s="481"/>
      <c r="K1" s="481"/>
      <c r="L1" s="481"/>
      <c r="M1" s="482"/>
    </row>
    <row r="2" spans="2:13" ht="12.75" customHeight="1" x14ac:dyDescent="0.25">
      <c r="B2" s="483" t="s">
        <v>192</v>
      </c>
      <c r="C2" s="484"/>
      <c r="D2" s="489" t="s">
        <v>461</v>
      </c>
      <c r="E2" s="492" t="s">
        <v>462</v>
      </c>
      <c r="F2" s="489" t="s">
        <v>463</v>
      </c>
      <c r="G2" s="493" t="s">
        <v>464</v>
      </c>
      <c r="H2" s="493"/>
      <c r="I2" s="493"/>
      <c r="J2" s="493"/>
      <c r="K2" s="493"/>
      <c r="L2" s="493"/>
      <c r="M2" s="494"/>
    </row>
    <row r="3" spans="2:13" ht="21" customHeight="1" x14ac:dyDescent="0.25">
      <c r="B3" s="485"/>
      <c r="C3" s="486"/>
      <c r="D3" s="490"/>
      <c r="E3" s="492"/>
      <c r="F3" s="490"/>
      <c r="G3" s="495" t="s">
        <v>465</v>
      </c>
      <c r="H3" s="497" t="s">
        <v>466</v>
      </c>
      <c r="I3" s="464" t="s">
        <v>467</v>
      </c>
      <c r="J3" s="464" t="s">
        <v>468</v>
      </c>
      <c r="K3" s="464" t="s">
        <v>469</v>
      </c>
      <c r="L3" s="467" t="s">
        <v>470</v>
      </c>
      <c r="M3" s="468"/>
    </row>
    <row r="4" spans="2:13" ht="12.75" customHeight="1" x14ac:dyDescent="0.25">
      <c r="B4" s="485"/>
      <c r="C4" s="486"/>
      <c r="D4" s="490"/>
      <c r="E4" s="492"/>
      <c r="F4" s="490"/>
      <c r="G4" s="485"/>
      <c r="H4" s="498"/>
      <c r="I4" s="499"/>
      <c r="J4" s="499"/>
      <c r="K4" s="465"/>
      <c r="L4" s="469" t="s">
        <v>471</v>
      </c>
      <c r="M4" s="471" t="s">
        <v>472</v>
      </c>
    </row>
    <row r="5" spans="2:13" ht="12.75" customHeight="1" x14ac:dyDescent="0.25">
      <c r="B5" s="487"/>
      <c r="C5" s="488"/>
      <c r="D5" s="491"/>
      <c r="E5" s="492"/>
      <c r="F5" s="491"/>
      <c r="G5" s="496"/>
      <c r="H5" s="469"/>
      <c r="I5" s="500"/>
      <c r="J5" s="500"/>
      <c r="K5" s="466"/>
      <c r="L5" s="470"/>
      <c r="M5" s="472"/>
    </row>
    <row r="6" spans="2:13" x14ac:dyDescent="0.25">
      <c r="B6" s="473" t="s">
        <v>473</v>
      </c>
      <c r="C6" s="474"/>
      <c r="D6" s="474"/>
      <c r="E6" s="252"/>
      <c r="F6" s="253"/>
      <c r="G6" s="254"/>
      <c r="H6" s="254"/>
      <c r="I6" s="254"/>
      <c r="J6" s="475"/>
      <c r="K6" s="475"/>
      <c r="L6" s="254"/>
      <c r="M6" s="255"/>
    </row>
    <row r="7" spans="2:13" ht="26.25" customHeight="1" x14ac:dyDescent="0.25">
      <c r="B7" s="256"/>
      <c r="C7" s="476" t="s">
        <v>474</v>
      </c>
      <c r="D7" s="476"/>
      <c r="E7" s="252"/>
      <c r="F7" s="257"/>
      <c r="G7" s="258"/>
      <c r="H7" s="258"/>
      <c r="I7" s="258"/>
      <c r="J7" s="258"/>
      <c r="K7" s="258"/>
      <c r="L7" s="258"/>
      <c r="M7" s="259"/>
    </row>
    <row r="8" spans="2:13" x14ac:dyDescent="0.25">
      <c r="B8" s="256"/>
      <c r="C8" s="253"/>
      <c r="D8" s="253"/>
      <c r="E8" s="260"/>
      <c r="F8" s="261"/>
      <c r="G8" s="262"/>
      <c r="H8" s="262"/>
      <c r="I8" s="262"/>
      <c r="J8" s="262"/>
      <c r="K8" s="262"/>
      <c r="L8" s="258"/>
      <c r="M8" s="259"/>
    </row>
    <row r="9" spans="2:13" ht="12.75" customHeight="1" x14ac:dyDescent="0.25">
      <c r="B9" s="263" t="s">
        <v>480</v>
      </c>
      <c r="C9" s="264"/>
      <c r="D9" s="265" t="s">
        <v>481</v>
      </c>
      <c r="E9" s="260">
        <v>5110</v>
      </c>
      <c r="F9" s="261" t="s">
        <v>482</v>
      </c>
      <c r="G9" s="266" t="s">
        <v>489</v>
      </c>
      <c r="H9" s="267" t="s">
        <v>490</v>
      </c>
      <c r="I9" s="305">
        <v>15000</v>
      </c>
      <c r="J9" s="306">
        <v>15000</v>
      </c>
      <c r="K9" s="307">
        <v>15000</v>
      </c>
      <c r="L9" s="268">
        <v>0</v>
      </c>
      <c r="M9" s="375">
        <v>1</v>
      </c>
    </row>
    <row r="10" spans="2:13" s="365" customFormat="1" ht="23.25" customHeight="1" x14ac:dyDescent="0.25">
      <c r="B10" s="263"/>
      <c r="C10" s="264"/>
      <c r="D10" s="265"/>
      <c r="E10" s="367">
        <v>5150</v>
      </c>
      <c r="F10" s="368" t="s">
        <v>492</v>
      </c>
      <c r="G10" s="369">
        <v>0</v>
      </c>
      <c r="H10" s="370">
        <v>0</v>
      </c>
      <c r="I10" s="370">
        <v>765292</v>
      </c>
      <c r="J10" s="370">
        <v>765292</v>
      </c>
      <c r="K10" s="370">
        <v>765292</v>
      </c>
      <c r="L10" s="371">
        <v>0</v>
      </c>
      <c r="M10" s="375">
        <v>1</v>
      </c>
    </row>
    <row r="11" spans="2:13" ht="12.75" customHeight="1" x14ac:dyDescent="0.25">
      <c r="B11" s="263"/>
      <c r="C11" s="264"/>
      <c r="D11" s="265"/>
      <c r="E11" s="260">
        <v>5190</v>
      </c>
      <c r="F11" s="261" t="s">
        <v>491</v>
      </c>
      <c r="G11" s="266" t="s">
        <v>489</v>
      </c>
      <c r="H11" s="267" t="s">
        <v>490</v>
      </c>
      <c r="I11" s="372">
        <v>403253.88</v>
      </c>
      <c r="J11" s="373">
        <v>390753.88</v>
      </c>
      <c r="K11" s="374">
        <v>390753.88</v>
      </c>
      <c r="L11" s="268">
        <v>0</v>
      </c>
      <c r="M11" s="375">
        <v>0.96900215814414481</v>
      </c>
    </row>
    <row r="12" spans="2:13" ht="12.75" customHeight="1" x14ac:dyDescent="0.25">
      <c r="B12" s="263"/>
      <c r="C12" s="264"/>
      <c r="D12" s="265"/>
      <c r="E12" s="260">
        <v>5210</v>
      </c>
      <c r="F12" s="261" t="s">
        <v>483</v>
      </c>
      <c r="G12" s="266" t="s">
        <v>489</v>
      </c>
      <c r="H12" s="267" t="s">
        <v>490</v>
      </c>
      <c r="I12" s="372">
        <v>55000</v>
      </c>
      <c r="J12" s="373">
        <v>41296.44</v>
      </c>
      <c r="K12" s="374">
        <v>41296.44</v>
      </c>
      <c r="L12" s="268">
        <v>0</v>
      </c>
      <c r="M12" s="375">
        <v>0.75084436363636364</v>
      </c>
    </row>
    <row r="13" spans="2:13" s="293" customFormat="1" ht="12.75" customHeight="1" x14ac:dyDescent="0.25">
      <c r="B13" s="263"/>
      <c r="C13" s="264"/>
      <c r="D13" s="265"/>
      <c r="E13" s="260">
        <v>5310</v>
      </c>
      <c r="F13" s="294" t="s">
        <v>495</v>
      </c>
      <c r="G13" s="266"/>
      <c r="H13" s="267"/>
      <c r="I13" s="372">
        <v>5000</v>
      </c>
      <c r="J13" s="373">
        <v>2084.6</v>
      </c>
      <c r="K13" s="374">
        <v>2084.6</v>
      </c>
      <c r="L13" s="268"/>
      <c r="M13" s="375">
        <v>0.41691999999999996</v>
      </c>
    </row>
    <row r="14" spans="2:13" ht="26.25" customHeight="1" x14ac:dyDescent="0.25">
      <c r="B14" s="263" t="s">
        <v>484</v>
      </c>
      <c r="C14" s="264"/>
      <c r="D14" s="265" t="s">
        <v>485</v>
      </c>
      <c r="E14" s="260">
        <v>5150</v>
      </c>
      <c r="F14" s="261" t="s">
        <v>492</v>
      </c>
      <c r="G14" s="266" t="s">
        <v>489</v>
      </c>
      <c r="H14" s="267" t="s">
        <v>490</v>
      </c>
      <c r="I14" s="372">
        <v>155000</v>
      </c>
      <c r="J14" s="373">
        <v>62499.64</v>
      </c>
      <c r="K14" s="374">
        <v>62499.64</v>
      </c>
      <c r="L14" s="268">
        <v>0</v>
      </c>
      <c r="M14" s="375">
        <v>0.40322348387096774</v>
      </c>
    </row>
    <row r="15" spans="2:13" ht="12.75" customHeight="1" x14ac:dyDescent="0.25">
      <c r="B15" s="263"/>
      <c r="C15" s="264"/>
      <c r="D15" s="265"/>
      <c r="E15" s="260">
        <v>5190</v>
      </c>
      <c r="F15" s="261" t="s">
        <v>491</v>
      </c>
      <c r="G15" s="266" t="s">
        <v>489</v>
      </c>
      <c r="H15" s="267" t="s">
        <v>490</v>
      </c>
      <c r="I15" s="372">
        <v>408000</v>
      </c>
      <c r="J15" s="373">
        <v>0</v>
      </c>
      <c r="K15" s="374">
        <v>0</v>
      </c>
      <c r="L15" s="268">
        <v>0</v>
      </c>
      <c r="M15" s="375">
        <v>0</v>
      </c>
    </row>
    <row r="16" spans="2:13" ht="24" customHeight="1" x14ac:dyDescent="0.25">
      <c r="B16" s="263"/>
      <c r="C16" s="264"/>
      <c r="D16" s="265"/>
      <c r="E16" s="260">
        <v>5660</v>
      </c>
      <c r="F16" s="261" t="s">
        <v>486</v>
      </c>
      <c r="G16" s="266" t="s">
        <v>489</v>
      </c>
      <c r="H16" s="267" t="s">
        <v>490</v>
      </c>
      <c r="I16" s="372">
        <v>26000</v>
      </c>
      <c r="J16" s="373">
        <v>7125.3</v>
      </c>
      <c r="K16" s="374">
        <v>7125.3</v>
      </c>
      <c r="L16" s="268">
        <v>0</v>
      </c>
      <c r="M16" s="375">
        <v>0.27405000000000002</v>
      </c>
    </row>
    <row r="17" spans="2:13" ht="25.5" customHeight="1" x14ac:dyDescent="0.25">
      <c r="B17" s="263"/>
      <c r="C17" s="264"/>
      <c r="D17" s="265"/>
      <c r="E17" s="260">
        <v>5670</v>
      </c>
      <c r="F17" s="261" t="s">
        <v>493</v>
      </c>
      <c r="G17" s="266" t="s">
        <v>489</v>
      </c>
      <c r="H17" s="267" t="s">
        <v>490</v>
      </c>
      <c r="I17" s="372">
        <v>120000</v>
      </c>
      <c r="J17" s="373">
        <v>0</v>
      </c>
      <c r="K17" s="374">
        <v>0</v>
      </c>
      <c r="L17" s="268">
        <v>0</v>
      </c>
      <c r="M17" s="375">
        <v>0</v>
      </c>
    </row>
    <row r="18" spans="2:13" s="302" customFormat="1" ht="25.5" customHeight="1" x14ac:dyDescent="0.25">
      <c r="B18" s="263"/>
      <c r="C18" s="264"/>
      <c r="D18" s="265"/>
      <c r="E18" s="303">
        <v>5150</v>
      </c>
      <c r="F18" s="304" t="s">
        <v>492</v>
      </c>
      <c r="G18" s="266"/>
      <c r="H18" s="267"/>
      <c r="I18" s="372">
        <v>980000</v>
      </c>
      <c r="J18" s="373">
        <v>115811.33</v>
      </c>
      <c r="K18" s="374">
        <v>115811.33</v>
      </c>
      <c r="L18" s="268"/>
      <c r="M18" s="375">
        <v>0.11817482653061225</v>
      </c>
    </row>
    <row r="19" spans="2:13" ht="22.5" x14ac:dyDescent="0.25">
      <c r="B19" s="263" t="s">
        <v>487</v>
      </c>
      <c r="C19" s="264"/>
      <c r="D19" s="265" t="s">
        <v>488</v>
      </c>
      <c r="E19" s="260">
        <v>5150</v>
      </c>
      <c r="F19" s="261" t="s">
        <v>492</v>
      </c>
      <c r="G19" s="273" t="s">
        <v>489</v>
      </c>
      <c r="H19" s="273" t="s">
        <v>490</v>
      </c>
      <c r="I19" s="372">
        <v>120000</v>
      </c>
      <c r="J19" s="306">
        <v>0</v>
      </c>
      <c r="K19" s="307">
        <v>0</v>
      </c>
      <c r="L19" s="270">
        <v>0</v>
      </c>
      <c r="M19" s="375">
        <v>0</v>
      </c>
    </row>
    <row r="20" spans="2:13" x14ac:dyDescent="0.25">
      <c r="B20" s="263"/>
      <c r="C20" s="264"/>
      <c r="D20" s="258"/>
      <c r="E20" s="272"/>
      <c r="F20" s="258"/>
      <c r="G20" s="258"/>
      <c r="H20" s="258"/>
      <c r="I20" s="258"/>
      <c r="J20" s="258"/>
      <c r="K20" s="258"/>
      <c r="L20" s="258"/>
      <c r="M20" s="259"/>
    </row>
    <row r="21" spans="2:13" x14ac:dyDescent="0.25">
      <c r="B21" s="477" t="s">
        <v>475</v>
      </c>
      <c r="C21" s="478"/>
      <c r="D21" s="478"/>
      <c r="E21" s="478"/>
      <c r="F21" s="478"/>
      <c r="G21" s="241">
        <v>0</v>
      </c>
      <c r="H21" s="241">
        <v>0</v>
      </c>
      <c r="I21" s="286">
        <f>SUM(I9:I19)</f>
        <v>3052545.88</v>
      </c>
      <c r="J21" s="286">
        <f t="shared" ref="J21:K21" si="0">SUM(J9:J19)</f>
        <v>1399863.19</v>
      </c>
      <c r="K21" s="286">
        <f t="shared" si="0"/>
        <v>1399863.19</v>
      </c>
      <c r="L21" s="242">
        <v>0</v>
      </c>
      <c r="M21" s="243">
        <v>0.46</v>
      </c>
    </row>
    <row r="22" spans="2:13" x14ac:dyDescent="0.25">
      <c r="B22" s="263"/>
      <c r="C22" s="264"/>
      <c r="D22" s="258"/>
      <c r="E22" s="272"/>
      <c r="F22" s="258"/>
      <c r="G22" s="258"/>
      <c r="H22" s="258"/>
      <c r="I22" s="258"/>
      <c r="J22" s="258"/>
      <c r="K22" s="258"/>
      <c r="L22" s="258"/>
      <c r="M22" s="259"/>
    </row>
    <row r="23" spans="2:13" x14ac:dyDescent="0.25">
      <c r="B23" s="479" t="s">
        <v>476</v>
      </c>
      <c r="C23" s="476"/>
      <c r="D23" s="476"/>
      <c r="E23" s="252"/>
      <c r="F23" s="257"/>
      <c r="G23" s="258"/>
      <c r="H23" s="258"/>
      <c r="I23" s="258"/>
      <c r="J23" s="258"/>
      <c r="K23" s="258"/>
      <c r="L23" s="258"/>
      <c r="M23" s="259"/>
    </row>
    <row r="24" spans="2:13" x14ac:dyDescent="0.25">
      <c r="B24" s="256"/>
      <c r="C24" s="476" t="s">
        <v>477</v>
      </c>
      <c r="D24" s="476"/>
      <c r="E24" s="252"/>
      <c r="F24" s="257"/>
      <c r="G24" s="258">
        <v>0</v>
      </c>
      <c r="H24" s="258">
        <v>0</v>
      </c>
      <c r="I24" s="258">
        <v>0</v>
      </c>
      <c r="J24" s="258">
        <v>0</v>
      </c>
      <c r="K24" s="258">
        <v>0</v>
      </c>
      <c r="L24" s="258">
        <v>0</v>
      </c>
      <c r="M24" s="259">
        <v>0</v>
      </c>
    </row>
    <row r="25" spans="2:13" x14ac:dyDescent="0.25">
      <c r="B25" s="274"/>
      <c r="C25" s="275"/>
      <c r="D25" s="275"/>
      <c r="E25" s="269"/>
      <c r="F25" s="275"/>
      <c r="G25" s="258"/>
      <c r="H25" s="258"/>
      <c r="I25" s="258"/>
      <c r="J25" s="258"/>
      <c r="K25" s="258"/>
      <c r="L25" s="258"/>
      <c r="M25" s="259"/>
    </row>
    <row r="26" spans="2:13" x14ac:dyDescent="0.25">
      <c r="B26" s="263"/>
      <c r="C26" s="264"/>
      <c r="D26" s="258"/>
      <c r="E26" s="272"/>
      <c r="F26" s="258"/>
      <c r="G26" s="273"/>
      <c r="H26" s="273"/>
      <c r="I26" s="273"/>
      <c r="J26" s="273"/>
      <c r="K26" s="273"/>
      <c r="L26" s="270"/>
      <c r="M26" s="271"/>
    </row>
    <row r="27" spans="2:13" x14ac:dyDescent="0.25">
      <c r="B27" s="276"/>
      <c r="C27" s="277"/>
      <c r="D27" s="278"/>
      <c r="E27" s="279"/>
      <c r="F27" s="278"/>
      <c r="G27" s="278"/>
      <c r="H27" s="278"/>
      <c r="I27" s="278"/>
      <c r="J27" s="278"/>
      <c r="K27" s="278"/>
      <c r="L27" s="278"/>
      <c r="M27" s="280"/>
    </row>
    <row r="28" spans="2:13" x14ac:dyDescent="0.25">
      <c r="B28" s="477" t="s">
        <v>478</v>
      </c>
      <c r="C28" s="478"/>
      <c r="D28" s="478"/>
      <c r="E28" s="478"/>
      <c r="F28" s="478"/>
      <c r="G28" s="241">
        <f>G24</f>
        <v>0</v>
      </c>
      <c r="H28" s="241">
        <f t="shared" ref="H28:M28" si="1">H24</f>
        <v>0</v>
      </c>
      <c r="I28" s="241">
        <f t="shared" si="1"/>
        <v>0</v>
      </c>
      <c r="J28" s="241">
        <f t="shared" si="1"/>
        <v>0</v>
      </c>
      <c r="K28" s="241">
        <f t="shared" si="1"/>
        <v>0</v>
      </c>
      <c r="L28" s="241">
        <f t="shared" si="1"/>
        <v>0</v>
      </c>
      <c r="M28" s="241">
        <f t="shared" si="1"/>
        <v>0</v>
      </c>
    </row>
    <row r="29" spans="2:13" x14ac:dyDescent="0.25">
      <c r="B29" s="237"/>
      <c r="C29" s="238"/>
      <c r="D29" s="235"/>
      <c r="E29" s="240"/>
      <c r="F29" s="235"/>
      <c r="G29" s="235"/>
      <c r="H29" s="235"/>
      <c r="I29" s="235"/>
      <c r="J29" s="235"/>
      <c r="K29" s="235"/>
      <c r="L29" s="235"/>
      <c r="M29" s="236"/>
    </row>
    <row r="30" spans="2:13" x14ac:dyDescent="0.25">
      <c r="B30" s="462" t="s">
        <v>479</v>
      </c>
      <c r="C30" s="463"/>
      <c r="D30" s="463"/>
      <c r="E30" s="463"/>
      <c r="F30" s="463"/>
      <c r="G30" s="239">
        <f>G21+G28</f>
        <v>0</v>
      </c>
      <c r="H30" s="239">
        <f t="shared" ref="H30:M30" si="2">H21+H28</f>
        <v>0</v>
      </c>
      <c r="I30" s="239">
        <f t="shared" si="2"/>
        <v>3052545.88</v>
      </c>
      <c r="J30" s="239">
        <f t="shared" si="2"/>
        <v>1399863.19</v>
      </c>
      <c r="K30" s="239">
        <f t="shared" si="2"/>
        <v>1399863.19</v>
      </c>
      <c r="L30" s="239">
        <f t="shared" si="2"/>
        <v>0</v>
      </c>
      <c r="M30" s="239">
        <f t="shared" si="2"/>
        <v>0.46</v>
      </c>
    </row>
    <row r="31" spans="2:13" x14ac:dyDescent="0.25">
      <c r="B31" s="245"/>
      <c r="C31" s="246"/>
      <c r="D31" s="246"/>
      <c r="E31" s="247"/>
      <c r="F31" s="246"/>
      <c r="G31" s="246"/>
      <c r="H31" s="246"/>
      <c r="I31" s="246"/>
      <c r="J31" s="246"/>
      <c r="K31" s="246"/>
      <c r="L31" s="246"/>
      <c r="M31" s="248"/>
    </row>
    <row r="32" spans="2:13" x14ac:dyDescent="0.25">
      <c r="B32" s="249" t="s">
        <v>410</v>
      </c>
      <c r="C32" s="249"/>
      <c r="D32" s="250"/>
      <c r="E32" s="251"/>
      <c r="F32" s="250"/>
      <c r="G32" s="250"/>
      <c r="H32" s="250"/>
      <c r="I32" s="233"/>
      <c r="J32" s="233"/>
      <c r="K32" s="233"/>
      <c r="L32" s="233"/>
      <c r="M32" s="233"/>
    </row>
    <row r="37" spans="4:15" x14ac:dyDescent="0.25">
      <c r="D37" s="441" t="s">
        <v>460</v>
      </c>
      <c r="E37" s="441"/>
      <c r="F37" s="229"/>
      <c r="G37" s="229"/>
      <c r="H37" s="229"/>
      <c r="I37" s="454" t="s">
        <v>392</v>
      </c>
      <c r="J37" s="454"/>
      <c r="K37" s="454"/>
      <c r="L37" s="454"/>
    </row>
    <row r="38" spans="4:15" x14ac:dyDescent="0.25">
      <c r="D38" s="376" t="s">
        <v>391</v>
      </c>
      <c r="E38" s="376"/>
      <c r="F38" s="228"/>
      <c r="G38" s="228"/>
      <c r="H38" s="228"/>
      <c r="I38" s="458" t="s">
        <v>494</v>
      </c>
      <c r="J38" s="458"/>
      <c r="K38" s="458"/>
      <c r="L38" s="458"/>
    </row>
    <row r="39" spans="4:15" x14ac:dyDescent="0.25">
      <c r="D39" s="448" t="s">
        <v>394</v>
      </c>
      <c r="E39" s="448"/>
      <c r="F39" s="230"/>
      <c r="G39" s="230"/>
      <c r="H39" s="461" t="s">
        <v>496</v>
      </c>
      <c r="I39" s="461"/>
      <c r="J39" s="461"/>
      <c r="K39" s="461"/>
      <c r="L39" s="461"/>
      <c r="M39" s="461"/>
    </row>
    <row r="42" spans="4:15" x14ac:dyDescent="0.25">
      <c r="M42" s="376"/>
      <c r="N42" s="376"/>
      <c r="O42" s="376"/>
    </row>
  </sheetData>
  <protectedRanges>
    <protectedRange sqref="K37:L39 H39 D37:G39 H37:I38" name="Rango1"/>
  </protectedRanges>
  <mergeCells count="29">
    <mergeCell ref="B1:M1"/>
    <mergeCell ref="B2:C5"/>
    <mergeCell ref="D2:D5"/>
    <mergeCell ref="E2:E5"/>
    <mergeCell ref="F2:F5"/>
    <mergeCell ref="G2:M2"/>
    <mergeCell ref="G3:G5"/>
    <mergeCell ref="H3:H5"/>
    <mergeCell ref="I3:I5"/>
    <mergeCell ref="J3:J5"/>
    <mergeCell ref="B30:F30"/>
    <mergeCell ref="K3:K5"/>
    <mergeCell ref="L3:M3"/>
    <mergeCell ref="L4:L5"/>
    <mergeCell ref="M4:M5"/>
    <mergeCell ref="B6:D6"/>
    <mergeCell ref="J6:K6"/>
    <mergeCell ref="C7:D7"/>
    <mergeCell ref="B21:F21"/>
    <mergeCell ref="B23:D23"/>
    <mergeCell ref="C24:D24"/>
    <mergeCell ref="B28:F28"/>
    <mergeCell ref="M42:O42"/>
    <mergeCell ref="D37:E37"/>
    <mergeCell ref="D38:E38"/>
    <mergeCell ref="D39:E39"/>
    <mergeCell ref="I38:L38"/>
    <mergeCell ref="I37:L37"/>
    <mergeCell ref="H39:M39"/>
  </mergeCells>
  <printOptions horizontalCentered="1"/>
  <pageMargins left="0.70866141732283472" right="0.70866141732283472" top="0.74803149606299213" bottom="0.74803149606299213" header="0.31496062992125984" footer="0.31496062992125984"/>
  <pageSetup scale="57" orientation="landscape" r:id="rId1"/>
  <headerFooter>
    <oddFooter>&amp;R2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79"/>
  <sheetViews>
    <sheetView topLeftCell="B1" workbookViewId="0">
      <selection activeCell="B6" sqref="B6:AD6"/>
    </sheetView>
  </sheetViews>
  <sheetFormatPr baseColWidth="10" defaultRowHeight="15" x14ac:dyDescent="0.25"/>
  <cols>
    <col min="1" max="1" width="18" style="1" customWidth="1"/>
    <col min="2" max="2" width="35.5703125" style="26" customWidth="1"/>
    <col min="3" max="3" width="8" style="26" customWidth="1"/>
    <col min="4" max="4" width="18.5703125" style="26" customWidth="1"/>
    <col min="5" max="5" width="27.85546875" style="26" customWidth="1"/>
    <col min="6" max="6" width="22" style="26" customWidth="1"/>
    <col min="7" max="7" width="46.42578125" style="26" customWidth="1"/>
    <col min="8" max="8" width="3.5703125" style="26" customWidth="1"/>
    <col min="9" max="12" width="4.85546875" style="26" customWidth="1"/>
    <col min="13" max="13" width="22.85546875" style="26" customWidth="1"/>
    <col min="14" max="14" width="16" style="26" customWidth="1"/>
    <col min="15" max="15" width="12" style="26" customWidth="1"/>
    <col min="16" max="16" width="12.5703125" style="26" customWidth="1"/>
    <col min="17" max="17" width="12.7109375" style="26" customWidth="1"/>
    <col min="18" max="22" width="4.7109375" style="26" customWidth="1"/>
    <col min="23" max="23" width="8.7109375" style="26" customWidth="1"/>
    <col min="24" max="24" width="38.7109375" style="26" customWidth="1"/>
    <col min="25" max="25" width="64" style="26" customWidth="1"/>
    <col min="26" max="26" width="13.5703125" style="28" customWidth="1"/>
    <col min="27" max="27" width="14.28515625" style="28" customWidth="1"/>
    <col min="28" max="28" width="9.140625" style="28" customWidth="1"/>
    <col min="29" max="29" width="8.5703125" style="26" customWidth="1"/>
    <col min="30" max="30" width="9.5703125" style="26"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501"/>
      <c r="C1" s="502"/>
      <c r="D1" s="502"/>
      <c r="E1" s="502"/>
      <c r="F1" s="502"/>
      <c r="G1" s="502"/>
      <c r="H1" s="502"/>
      <c r="I1" s="502"/>
      <c r="J1" s="502"/>
      <c r="K1" s="502"/>
      <c r="L1" s="502"/>
      <c r="M1" s="502"/>
      <c r="N1" s="502"/>
      <c r="O1" s="502"/>
      <c r="P1" s="502"/>
      <c r="Q1" s="502"/>
      <c r="R1" s="502"/>
      <c r="S1" s="502"/>
      <c r="T1" s="502"/>
      <c r="U1" s="502"/>
      <c r="V1" s="502"/>
      <c r="W1" s="502"/>
      <c r="X1" s="502"/>
      <c r="Y1" s="502"/>
      <c r="Z1" s="502"/>
      <c r="AA1" s="502"/>
      <c r="AB1" s="502"/>
      <c r="AC1" s="502"/>
      <c r="AD1" s="503"/>
    </row>
    <row r="2" spans="1:30" ht="19.5" customHeight="1" x14ac:dyDescent="0.25">
      <c r="B2" s="504" t="s">
        <v>433</v>
      </c>
      <c r="C2" s="505"/>
      <c r="D2" s="505"/>
      <c r="E2" s="505"/>
      <c r="F2" s="505"/>
      <c r="G2" s="505"/>
      <c r="H2" s="505"/>
      <c r="I2" s="505"/>
      <c r="J2" s="505"/>
      <c r="K2" s="505"/>
      <c r="L2" s="505"/>
      <c r="M2" s="505"/>
      <c r="N2" s="505"/>
      <c r="O2" s="505"/>
      <c r="P2" s="505"/>
      <c r="Q2" s="505"/>
      <c r="R2" s="505"/>
      <c r="S2" s="505"/>
      <c r="T2" s="505"/>
      <c r="U2" s="505"/>
      <c r="V2" s="505"/>
      <c r="W2" s="505"/>
      <c r="X2" s="505"/>
      <c r="Y2" s="505"/>
      <c r="Z2" s="505"/>
      <c r="AA2" s="505"/>
      <c r="AB2" s="505"/>
      <c r="AC2" s="505"/>
      <c r="AD2" s="506"/>
    </row>
    <row r="3" spans="1:30" x14ac:dyDescent="0.25">
      <c r="B3" s="507" t="s">
        <v>0</v>
      </c>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9"/>
    </row>
    <row r="4" spans="1:30" x14ac:dyDescent="0.25">
      <c r="B4" s="507"/>
      <c r="C4" s="508"/>
      <c r="D4" s="508"/>
      <c r="E4" s="508"/>
      <c r="F4" s="508"/>
      <c r="G4" s="508"/>
      <c r="H4" s="508"/>
      <c r="I4" s="508"/>
      <c r="J4" s="508"/>
      <c r="K4" s="508"/>
      <c r="L4" s="508"/>
      <c r="M4" s="508"/>
      <c r="N4" s="508"/>
      <c r="O4" s="508"/>
      <c r="P4" s="508"/>
      <c r="Q4" s="508"/>
      <c r="R4" s="508"/>
      <c r="S4" s="508"/>
      <c r="T4" s="508"/>
      <c r="U4" s="508"/>
      <c r="V4" s="508"/>
      <c r="W4" s="508"/>
      <c r="X4" s="508"/>
      <c r="Y4" s="508"/>
      <c r="Z4" s="508"/>
      <c r="AA4" s="508"/>
      <c r="AB4" s="508"/>
      <c r="AC4" s="508"/>
      <c r="AD4" s="509"/>
    </row>
    <row r="5" spans="1:30" x14ac:dyDescent="0.25">
      <c r="B5" s="510" t="s">
        <v>512</v>
      </c>
      <c r="C5" s="511"/>
      <c r="D5" s="511"/>
      <c r="E5" s="511"/>
      <c r="F5" s="511"/>
      <c r="G5" s="511"/>
      <c r="H5" s="511"/>
      <c r="I5" s="511"/>
      <c r="J5" s="511"/>
      <c r="K5" s="511"/>
      <c r="L5" s="511"/>
      <c r="M5" s="511"/>
      <c r="N5" s="511"/>
      <c r="O5" s="511"/>
      <c r="P5" s="511"/>
      <c r="Q5" s="511"/>
      <c r="R5" s="511"/>
      <c r="S5" s="511"/>
      <c r="T5" s="511"/>
      <c r="U5" s="511"/>
      <c r="V5" s="511"/>
      <c r="W5" s="511"/>
      <c r="X5" s="511"/>
      <c r="Y5" s="511"/>
      <c r="Z5" s="197"/>
      <c r="AA5" s="197"/>
      <c r="AB5" s="197"/>
      <c r="AC5" s="197"/>
      <c r="AD5" s="198"/>
    </row>
    <row r="6" spans="1:30" s="2" customFormat="1" ht="35.1" customHeight="1" x14ac:dyDescent="0.25">
      <c r="B6" s="512"/>
      <c r="C6" s="512"/>
      <c r="D6" s="512"/>
      <c r="E6" s="512"/>
      <c r="F6" s="512"/>
      <c r="G6" s="512"/>
      <c r="H6" s="512"/>
      <c r="I6" s="512"/>
      <c r="J6" s="512"/>
      <c r="K6" s="512"/>
      <c r="L6" s="512"/>
      <c r="M6" s="512"/>
      <c r="N6" s="512"/>
      <c r="O6" s="512"/>
      <c r="P6" s="512"/>
      <c r="Q6" s="512"/>
      <c r="R6" s="512"/>
      <c r="S6" s="512"/>
      <c r="T6" s="512"/>
      <c r="U6" s="512"/>
      <c r="V6" s="512"/>
      <c r="W6" s="512"/>
      <c r="X6" s="512"/>
      <c r="Y6" s="512"/>
      <c r="Z6" s="512"/>
      <c r="AA6" s="512"/>
      <c r="AB6" s="512"/>
      <c r="AC6" s="512"/>
      <c r="AD6" s="512"/>
    </row>
    <row r="7" spans="1:30" s="2" customFormat="1" ht="44.1" customHeight="1" x14ac:dyDescent="0.25">
      <c r="B7" s="3" t="s">
        <v>1</v>
      </c>
      <c r="C7" s="3" t="s">
        <v>2</v>
      </c>
      <c r="D7" s="3" t="s">
        <v>3</v>
      </c>
      <c r="E7" s="3" t="s">
        <v>4</v>
      </c>
      <c r="F7" s="3" t="s">
        <v>5</v>
      </c>
      <c r="G7" s="3" t="s">
        <v>6</v>
      </c>
      <c r="H7" s="3" t="s">
        <v>7</v>
      </c>
      <c r="I7" s="4" t="s">
        <v>8</v>
      </c>
      <c r="J7" s="4" t="s">
        <v>9</v>
      </c>
      <c r="K7" s="4" t="s">
        <v>10</v>
      </c>
      <c r="L7" s="4" t="s">
        <v>11</v>
      </c>
      <c r="M7" s="4" t="s">
        <v>12</v>
      </c>
      <c r="N7" s="4" t="s">
        <v>13</v>
      </c>
      <c r="O7" s="4" t="s">
        <v>14</v>
      </c>
      <c r="P7" s="4" t="s">
        <v>15</v>
      </c>
      <c r="Q7" s="4" t="s">
        <v>16</v>
      </c>
      <c r="R7" s="4" t="s">
        <v>17</v>
      </c>
      <c r="S7" s="5" t="s">
        <v>18</v>
      </c>
      <c r="T7" s="6" t="s">
        <v>19</v>
      </c>
      <c r="U7" s="4" t="s">
        <v>20</v>
      </c>
      <c r="V7" s="4" t="s">
        <v>21</v>
      </c>
      <c r="W7" s="4" t="s">
        <v>22</v>
      </c>
      <c r="X7" s="4" t="s">
        <v>23</v>
      </c>
      <c r="Y7" s="6" t="s">
        <v>24</v>
      </c>
      <c r="Z7" s="7" t="s">
        <v>25</v>
      </c>
      <c r="AA7" s="7" t="s">
        <v>26</v>
      </c>
      <c r="AB7" s="7" t="s">
        <v>27</v>
      </c>
      <c r="AC7" s="6" t="s">
        <v>28</v>
      </c>
      <c r="AD7" s="6" t="s">
        <v>29</v>
      </c>
    </row>
    <row r="8" spans="1:30" ht="165" x14ac:dyDescent="0.25">
      <c r="A8" s="1">
        <v>0</v>
      </c>
      <c r="B8" s="8" t="s">
        <v>30</v>
      </c>
      <c r="C8" s="9" t="s">
        <v>31</v>
      </c>
      <c r="D8" s="10" t="s">
        <v>32</v>
      </c>
      <c r="E8" s="10" t="s">
        <v>33</v>
      </c>
      <c r="F8" s="10" t="s">
        <v>34</v>
      </c>
      <c r="G8" s="10"/>
      <c r="H8" s="11">
        <v>2</v>
      </c>
      <c r="I8" s="11">
        <v>2.5</v>
      </c>
      <c r="J8" s="11" t="s">
        <v>35</v>
      </c>
      <c r="K8" s="11" t="s">
        <v>36</v>
      </c>
      <c r="L8" s="12" t="s">
        <v>37</v>
      </c>
      <c r="M8" s="13" t="s">
        <v>38</v>
      </c>
      <c r="N8" s="13" t="s">
        <v>39</v>
      </c>
      <c r="O8" s="13" t="s">
        <v>40</v>
      </c>
      <c r="P8" s="11" t="s">
        <v>41</v>
      </c>
      <c r="Q8" s="11" t="s">
        <v>42</v>
      </c>
      <c r="R8" s="11">
        <v>6.4</v>
      </c>
      <c r="S8" s="11">
        <v>8.6999999999999993</v>
      </c>
      <c r="T8" s="11">
        <v>8.6999999999999993</v>
      </c>
      <c r="U8" s="12"/>
      <c r="V8" s="12"/>
      <c r="W8" s="11"/>
      <c r="X8" s="10" t="s">
        <v>43</v>
      </c>
      <c r="Y8" s="10" t="s">
        <v>44</v>
      </c>
      <c r="Z8" s="14"/>
      <c r="AA8" s="14"/>
      <c r="AB8" s="14"/>
      <c r="AC8" s="10"/>
      <c r="AD8" s="15"/>
    </row>
    <row r="9" spans="1:30" ht="165" x14ac:dyDescent="0.25">
      <c r="B9" s="8" t="s">
        <v>30</v>
      </c>
      <c r="C9" s="9"/>
      <c r="D9" s="10" t="s">
        <v>32</v>
      </c>
      <c r="E9" s="10" t="s">
        <v>33</v>
      </c>
      <c r="F9" s="10" t="s">
        <v>34</v>
      </c>
      <c r="G9" s="10"/>
      <c r="H9" s="11">
        <v>2</v>
      </c>
      <c r="I9" s="11">
        <v>2.5</v>
      </c>
      <c r="J9" s="11" t="s">
        <v>35</v>
      </c>
      <c r="K9" s="11" t="s">
        <v>36</v>
      </c>
      <c r="L9" s="16" t="s">
        <v>37</v>
      </c>
      <c r="M9" s="13" t="s">
        <v>45</v>
      </c>
      <c r="N9" s="13" t="s">
        <v>46</v>
      </c>
      <c r="O9" s="13" t="s">
        <v>47</v>
      </c>
      <c r="P9" s="11" t="s">
        <v>41</v>
      </c>
      <c r="Q9" s="11" t="s">
        <v>48</v>
      </c>
      <c r="R9" s="11">
        <v>33.1</v>
      </c>
      <c r="S9" s="11">
        <v>42.4</v>
      </c>
      <c r="T9" s="11">
        <v>42.4</v>
      </c>
      <c r="U9" s="11"/>
      <c r="V9" s="11"/>
      <c r="W9" s="11" t="e">
        <f>+U9/V9</f>
        <v>#DIV/0!</v>
      </c>
      <c r="X9" s="13" t="s">
        <v>49</v>
      </c>
      <c r="Y9" s="13" t="s">
        <v>50</v>
      </c>
      <c r="Z9" s="17"/>
      <c r="AA9" s="17"/>
      <c r="AB9" s="17"/>
      <c r="AC9" s="11"/>
      <c r="AD9" s="18"/>
    </row>
    <row r="10" spans="1:30" ht="137.1" customHeight="1" x14ac:dyDescent="0.25">
      <c r="B10" s="8" t="s">
        <v>30</v>
      </c>
      <c r="C10" s="9" t="s">
        <v>51</v>
      </c>
      <c r="D10" s="10" t="s">
        <v>32</v>
      </c>
      <c r="E10" s="10" t="s">
        <v>52</v>
      </c>
      <c r="F10" s="10"/>
      <c r="G10" s="10"/>
      <c r="H10" s="11">
        <v>2</v>
      </c>
      <c r="I10" s="11">
        <v>2.5</v>
      </c>
      <c r="J10" s="11" t="s">
        <v>35</v>
      </c>
      <c r="K10" s="11" t="s">
        <v>36</v>
      </c>
      <c r="L10" s="11" t="s">
        <v>37</v>
      </c>
      <c r="M10" s="13" t="s">
        <v>53</v>
      </c>
      <c r="N10" s="13" t="s">
        <v>54</v>
      </c>
      <c r="O10" s="13" t="s">
        <v>55</v>
      </c>
      <c r="P10" s="11" t="s">
        <v>41</v>
      </c>
      <c r="Q10" s="11" t="s">
        <v>48</v>
      </c>
      <c r="R10" s="11">
        <v>63.03</v>
      </c>
      <c r="S10" s="11">
        <v>64</v>
      </c>
      <c r="T10" s="11">
        <v>64</v>
      </c>
      <c r="U10" s="11"/>
      <c r="V10" s="11"/>
      <c r="W10" s="11" t="e">
        <f>+U10/V10</f>
        <v>#DIV/0!</v>
      </c>
      <c r="X10" s="13" t="s">
        <v>56</v>
      </c>
      <c r="Y10" s="13" t="s">
        <v>57</v>
      </c>
      <c r="Z10" s="17"/>
      <c r="AA10" s="17"/>
      <c r="AB10" s="17"/>
      <c r="AC10" s="11"/>
      <c r="AD10" s="18"/>
    </row>
    <row r="11" spans="1:30" ht="137.1" customHeight="1" x14ac:dyDescent="0.25">
      <c r="B11" s="8" t="s">
        <v>30</v>
      </c>
      <c r="C11" s="19"/>
      <c r="D11" s="10" t="s">
        <v>32</v>
      </c>
      <c r="E11" s="10" t="s">
        <v>52</v>
      </c>
      <c r="F11" s="10"/>
      <c r="G11" s="10"/>
      <c r="H11" s="11">
        <v>2</v>
      </c>
      <c r="I11" s="11">
        <v>2.5</v>
      </c>
      <c r="J11" s="11" t="s">
        <v>35</v>
      </c>
      <c r="K11" s="11" t="s">
        <v>36</v>
      </c>
      <c r="L11" s="11" t="s">
        <v>37</v>
      </c>
      <c r="M11" s="13" t="s">
        <v>58</v>
      </c>
      <c r="N11" s="13" t="s">
        <v>54</v>
      </c>
      <c r="O11" s="13" t="s">
        <v>47</v>
      </c>
      <c r="P11" s="11" t="s">
        <v>41</v>
      </c>
      <c r="Q11" s="11" t="s">
        <v>48</v>
      </c>
      <c r="R11" s="11">
        <v>39.22</v>
      </c>
      <c r="S11" s="11">
        <v>57.6</v>
      </c>
      <c r="T11" s="11">
        <v>57.6</v>
      </c>
      <c r="U11" s="11"/>
      <c r="V11" s="11"/>
      <c r="W11" s="11" t="e">
        <f>+U11/V11</f>
        <v>#DIV/0!</v>
      </c>
      <c r="X11" s="13" t="s">
        <v>56</v>
      </c>
      <c r="Y11" s="13" t="s">
        <v>57</v>
      </c>
      <c r="Z11" s="17"/>
      <c r="AA11" s="17"/>
      <c r="AB11" s="17"/>
      <c r="AC11" s="11"/>
      <c r="AD11" s="18"/>
    </row>
    <row r="12" spans="1:30" ht="137.1" customHeight="1" x14ac:dyDescent="0.25">
      <c r="B12" s="8" t="s">
        <v>30</v>
      </c>
      <c r="C12" s="19"/>
      <c r="D12" s="10" t="s">
        <v>32</v>
      </c>
      <c r="E12" s="10" t="s">
        <v>52</v>
      </c>
      <c r="F12" s="10"/>
      <c r="G12" s="10"/>
      <c r="H12" s="11">
        <v>2</v>
      </c>
      <c r="I12" s="11">
        <v>2.5</v>
      </c>
      <c r="J12" s="11" t="s">
        <v>35</v>
      </c>
      <c r="K12" s="11" t="s">
        <v>36</v>
      </c>
      <c r="L12" s="11" t="s">
        <v>37</v>
      </c>
      <c r="M12" s="13" t="s">
        <v>59</v>
      </c>
      <c r="N12" s="13" t="s">
        <v>54</v>
      </c>
      <c r="O12" s="13" t="s">
        <v>55</v>
      </c>
      <c r="P12" s="11" t="s">
        <v>41</v>
      </c>
      <c r="Q12" s="11" t="s">
        <v>48</v>
      </c>
      <c r="R12" s="11">
        <v>53.44</v>
      </c>
      <c r="S12" s="11">
        <v>54.4</v>
      </c>
      <c r="T12" s="11">
        <v>54.4</v>
      </c>
      <c r="U12" s="11"/>
      <c r="V12" s="11"/>
      <c r="W12" s="11" t="e">
        <f>+U12/V12</f>
        <v>#DIV/0!</v>
      </c>
      <c r="X12" s="13" t="s">
        <v>56</v>
      </c>
      <c r="Y12" s="13" t="s">
        <v>57</v>
      </c>
      <c r="Z12" s="17"/>
      <c r="AA12" s="17"/>
      <c r="AB12" s="17"/>
      <c r="AC12" s="11"/>
      <c r="AD12" s="18"/>
    </row>
    <row r="13" spans="1:30" ht="192.95" customHeight="1" x14ac:dyDescent="0.25">
      <c r="B13" s="8" t="s">
        <v>30</v>
      </c>
      <c r="C13" s="19"/>
      <c r="D13" s="10" t="s">
        <v>32</v>
      </c>
      <c r="E13" s="10" t="s">
        <v>60</v>
      </c>
      <c r="F13" s="20" t="s">
        <v>61</v>
      </c>
      <c r="G13" s="10" t="s">
        <v>62</v>
      </c>
      <c r="H13" s="11">
        <v>2</v>
      </c>
      <c r="I13" s="11">
        <v>2.5</v>
      </c>
      <c r="J13" s="11" t="s">
        <v>35</v>
      </c>
      <c r="K13" s="11" t="s">
        <v>36</v>
      </c>
      <c r="L13" s="11" t="s">
        <v>63</v>
      </c>
      <c r="M13" s="13" t="s">
        <v>64</v>
      </c>
      <c r="N13" s="13" t="s">
        <v>54</v>
      </c>
      <c r="O13" s="13" t="s">
        <v>47</v>
      </c>
      <c r="P13" s="11" t="s">
        <v>41</v>
      </c>
      <c r="Q13" s="11" t="s">
        <v>65</v>
      </c>
      <c r="R13" s="11">
        <v>9</v>
      </c>
      <c r="S13" s="11">
        <v>11</v>
      </c>
      <c r="T13" s="11">
        <v>11</v>
      </c>
      <c r="U13" s="12">
        <v>1</v>
      </c>
      <c r="V13" s="12">
        <v>1</v>
      </c>
      <c r="W13" s="21">
        <f>+U13/V13</f>
        <v>1</v>
      </c>
      <c r="X13" s="13" t="s">
        <v>66</v>
      </c>
      <c r="Y13" s="13" t="s">
        <v>67</v>
      </c>
      <c r="Z13" s="17"/>
      <c r="AA13" s="17"/>
      <c r="AB13" s="17"/>
      <c r="AC13" s="11"/>
      <c r="AD13" s="18"/>
    </row>
    <row r="14" spans="1:30" ht="270" x14ac:dyDescent="0.25">
      <c r="B14" s="8" t="s">
        <v>30</v>
      </c>
      <c r="C14" s="22" t="s">
        <v>68</v>
      </c>
      <c r="D14" s="10" t="s">
        <v>32</v>
      </c>
      <c r="E14" s="10" t="s">
        <v>69</v>
      </c>
      <c r="F14" s="23" t="s">
        <v>70</v>
      </c>
      <c r="G14" s="10" t="s">
        <v>71</v>
      </c>
      <c r="H14" s="11">
        <v>2</v>
      </c>
      <c r="I14" s="11">
        <v>2.5</v>
      </c>
      <c r="J14" s="11" t="s">
        <v>35</v>
      </c>
      <c r="K14" s="11" t="s">
        <v>36</v>
      </c>
      <c r="L14" s="11" t="s">
        <v>63</v>
      </c>
      <c r="M14" s="13" t="s">
        <v>72</v>
      </c>
      <c r="N14" s="13" t="s">
        <v>54</v>
      </c>
      <c r="O14" s="13" t="s">
        <v>47</v>
      </c>
      <c r="P14" s="11" t="s">
        <v>41</v>
      </c>
      <c r="Q14" s="11" t="s">
        <v>65</v>
      </c>
      <c r="R14" s="11">
        <v>82.61</v>
      </c>
      <c r="S14" s="11">
        <v>83.33</v>
      </c>
      <c r="T14" s="11">
        <v>83.33</v>
      </c>
      <c r="U14" s="12">
        <v>9.34</v>
      </c>
      <c r="V14" s="12">
        <v>0</v>
      </c>
      <c r="W14" s="11">
        <v>0</v>
      </c>
      <c r="X14" s="13" t="s">
        <v>66</v>
      </c>
      <c r="Y14" s="13" t="s">
        <v>67</v>
      </c>
      <c r="Z14" s="17"/>
      <c r="AA14" s="17"/>
      <c r="AB14" s="17"/>
      <c r="AC14" s="11"/>
      <c r="AD14" s="18"/>
    </row>
    <row r="15" spans="1:30" ht="270" x14ac:dyDescent="0.25">
      <c r="B15" s="8" t="s">
        <v>30</v>
      </c>
      <c r="C15" s="24" t="s">
        <v>73</v>
      </c>
      <c r="D15" s="10" t="s">
        <v>32</v>
      </c>
      <c r="E15" s="10" t="s">
        <v>74</v>
      </c>
      <c r="F15" s="25" t="s">
        <v>75</v>
      </c>
      <c r="G15" s="10" t="s">
        <v>76</v>
      </c>
      <c r="H15" s="11">
        <v>2</v>
      </c>
      <c r="I15" s="11">
        <v>2.5</v>
      </c>
      <c r="J15" s="11" t="s">
        <v>35</v>
      </c>
      <c r="K15" s="11" t="s">
        <v>36</v>
      </c>
      <c r="L15" s="11" t="s">
        <v>63</v>
      </c>
      <c r="M15" s="13" t="s">
        <v>77</v>
      </c>
      <c r="N15" s="13" t="s">
        <v>54</v>
      </c>
      <c r="O15" s="13" t="s">
        <v>47</v>
      </c>
      <c r="P15" s="11" t="s">
        <v>41</v>
      </c>
      <c r="Q15" s="11" t="s">
        <v>48</v>
      </c>
      <c r="R15" s="11">
        <v>100</v>
      </c>
      <c r="S15" s="11">
        <v>100</v>
      </c>
      <c r="T15" s="11">
        <v>100</v>
      </c>
      <c r="U15" s="12">
        <v>0</v>
      </c>
      <c r="V15" s="12">
        <v>0</v>
      </c>
      <c r="W15" s="11">
        <v>0</v>
      </c>
      <c r="X15" s="13" t="s">
        <v>66</v>
      </c>
      <c r="Y15" s="13" t="s">
        <v>67</v>
      </c>
      <c r="Z15" s="17"/>
      <c r="AA15" s="17"/>
      <c r="AB15" s="17"/>
      <c r="AC15" s="11"/>
      <c r="AD15" s="18"/>
    </row>
    <row r="16" spans="1:30" ht="270" x14ac:dyDescent="0.25">
      <c r="B16" s="8" t="s">
        <v>30</v>
      </c>
      <c r="C16" s="19"/>
      <c r="D16" s="10" t="s">
        <v>32</v>
      </c>
      <c r="E16" s="10" t="s">
        <v>78</v>
      </c>
      <c r="F16" s="20" t="s">
        <v>79</v>
      </c>
      <c r="G16" s="10" t="s">
        <v>80</v>
      </c>
      <c r="H16" s="11">
        <v>2</v>
      </c>
      <c r="I16" s="11">
        <v>2.5</v>
      </c>
      <c r="J16" s="11" t="s">
        <v>35</v>
      </c>
      <c r="K16" s="11" t="s">
        <v>36</v>
      </c>
      <c r="L16" s="11" t="s">
        <v>63</v>
      </c>
      <c r="M16" s="13" t="s">
        <v>81</v>
      </c>
      <c r="N16" s="13" t="s">
        <v>54</v>
      </c>
      <c r="O16" s="13" t="s">
        <v>47</v>
      </c>
      <c r="P16" s="11" t="s">
        <v>82</v>
      </c>
      <c r="Q16" s="11" t="s">
        <v>65</v>
      </c>
      <c r="R16" s="11">
        <v>100</v>
      </c>
      <c r="S16" s="11">
        <v>100</v>
      </c>
      <c r="T16" s="11">
        <v>100</v>
      </c>
      <c r="U16" s="12">
        <v>0</v>
      </c>
      <c r="V16" s="12">
        <v>0</v>
      </c>
      <c r="W16" s="11" t="e">
        <f>+U16/V16</f>
        <v>#DIV/0!</v>
      </c>
      <c r="X16" s="13" t="s">
        <v>66</v>
      </c>
      <c r="Y16" s="13" t="s">
        <v>67</v>
      </c>
      <c r="Z16" s="17">
        <v>2926846.16</v>
      </c>
      <c r="AA16" s="17">
        <v>3015178.04</v>
      </c>
      <c r="AB16" s="17"/>
      <c r="AC16" s="11"/>
      <c r="AD16" s="18"/>
    </row>
    <row r="17" spans="1:30" ht="270" x14ac:dyDescent="0.25">
      <c r="B17" s="8"/>
      <c r="C17" s="22"/>
      <c r="D17" s="10" t="s">
        <v>32</v>
      </c>
      <c r="E17" s="10" t="s">
        <v>83</v>
      </c>
      <c r="F17" s="20" t="s">
        <v>84</v>
      </c>
      <c r="G17" s="10" t="s">
        <v>85</v>
      </c>
      <c r="H17" s="11">
        <v>2</v>
      </c>
      <c r="I17" s="11">
        <v>2.5</v>
      </c>
      <c r="J17" s="11" t="s">
        <v>35</v>
      </c>
      <c r="K17" s="11" t="s">
        <v>36</v>
      </c>
      <c r="L17" s="11" t="s">
        <v>63</v>
      </c>
      <c r="M17" s="13" t="s">
        <v>86</v>
      </c>
      <c r="N17" s="13" t="s">
        <v>54</v>
      </c>
      <c r="O17" s="13" t="s">
        <v>47</v>
      </c>
      <c r="P17" s="11" t="s">
        <v>82</v>
      </c>
      <c r="Q17" s="11" t="s">
        <v>65</v>
      </c>
      <c r="R17" s="11">
        <v>100</v>
      </c>
      <c r="S17" s="11">
        <v>100</v>
      </c>
      <c r="T17" s="11">
        <v>100</v>
      </c>
      <c r="U17" s="12">
        <v>1</v>
      </c>
      <c r="V17" s="12">
        <v>1</v>
      </c>
      <c r="W17" s="11">
        <f>+U17/V17</f>
        <v>1</v>
      </c>
      <c r="X17" s="13" t="s">
        <v>66</v>
      </c>
      <c r="Y17" s="13" t="s">
        <v>67</v>
      </c>
      <c r="Z17" s="17">
        <v>590722.26</v>
      </c>
      <c r="AA17" s="17">
        <v>591009.98</v>
      </c>
      <c r="AB17" s="17"/>
      <c r="AC17" s="11"/>
      <c r="AD17" s="18"/>
    </row>
    <row r="18" spans="1:30" ht="270" x14ac:dyDescent="0.25">
      <c r="B18" s="8" t="s">
        <v>30</v>
      </c>
      <c r="C18" s="22" t="s">
        <v>87</v>
      </c>
      <c r="D18" s="10" t="s">
        <v>32</v>
      </c>
      <c r="E18" s="10" t="s">
        <v>88</v>
      </c>
      <c r="F18" s="23" t="s">
        <v>89</v>
      </c>
      <c r="G18" s="10" t="s">
        <v>90</v>
      </c>
      <c r="H18" s="11">
        <v>2</v>
      </c>
      <c r="I18" s="11">
        <v>2.5</v>
      </c>
      <c r="J18" s="11" t="s">
        <v>35</v>
      </c>
      <c r="K18" s="11" t="s">
        <v>36</v>
      </c>
      <c r="L18" s="11" t="s">
        <v>63</v>
      </c>
      <c r="M18" s="13" t="s">
        <v>72</v>
      </c>
      <c r="N18" s="13" t="s">
        <v>54</v>
      </c>
      <c r="O18" s="13" t="s">
        <v>47</v>
      </c>
      <c r="P18" s="11" t="s">
        <v>82</v>
      </c>
      <c r="Q18" s="11" t="s">
        <v>48</v>
      </c>
      <c r="R18" s="11">
        <v>82.61</v>
      </c>
      <c r="S18" s="11">
        <v>83.33</v>
      </c>
      <c r="T18" s="11">
        <v>83.33</v>
      </c>
      <c r="U18" s="12">
        <v>9.34</v>
      </c>
      <c r="V18" s="12">
        <v>0</v>
      </c>
      <c r="W18" s="11">
        <v>0</v>
      </c>
      <c r="X18" s="13" t="s">
        <v>66</v>
      </c>
      <c r="Y18" s="13" t="s">
        <v>67</v>
      </c>
      <c r="Z18" s="17">
        <v>1253972.8</v>
      </c>
      <c r="AA18" s="17">
        <v>1516897.72</v>
      </c>
      <c r="AB18" s="17"/>
      <c r="AC18" s="11"/>
      <c r="AD18" s="18"/>
    </row>
    <row r="19" spans="1:30" ht="270" x14ac:dyDescent="0.25">
      <c r="B19" s="8" t="s">
        <v>30</v>
      </c>
      <c r="C19" s="24" t="s">
        <v>91</v>
      </c>
      <c r="D19" s="10" t="s">
        <v>32</v>
      </c>
      <c r="E19" s="10" t="s">
        <v>92</v>
      </c>
      <c r="F19" s="25" t="s">
        <v>93</v>
      </c>
      <c r="G19" s="10" t="s">
        <v>94</v>
      </c>
      <c r="H19" s="11">
        <v>2</v>
      </c>
      <c r="I19" s="11">
        <v>2.5</v>
      </c>
      <c r="J19" s="11" t="s">
        <v>35</v>
      </c>
      <c r="K19" s="11" t="s">
        <v>36</v>
      </c>
      <c r="L19" s="11" t="s">
        <v>63</v>
      </c>
      <c r="M19" s="13" t="s">
        <v>77</v>
      </c>
      <c r="N19" s="13" t="s">
        <v>54</v>
      </c>
      <c r="O19" s="13" t="s">
        <v>47</v>
      </c>
      <c r="P19" s="11" t="s">
        <v>82</v>
      </c>
      <c r="Q19" s="11" t="s">
        <v>48</v>
      </c>
      <c r="R19" s="11">
        <v>100</v>
      </c>
      <c r="S19" s="11">
        <v>100</v>
      </c>
      <c r="T19" s="11">
        <v>100</v>
      </c>
      <c r="U19" s="12">
        <v>0</v>
      </c>
      <c r="V19" s="12">
        <v>0</v>
      </c>
      <c r="W19" s="11">
        <v>0</v>
      </c>
      <c r="X19" s="13" t="s">
        <v>66</v>
      </c>
      <c r="Y19" s="13" t="s">
        <v>67</v>
      </c>
      <c r="Z19" s="17">
        <v>6894188.6600000001</v>
      </c>
      <c r="AA19" s="17">
        <v>7085854.7000000002</v>
      </c>
      <c r="AB19" s="17"/>
      <c r="AC19" s="11"/>
      <c r="AD19" s="18"/>
    </row>
    <row r="20" spans="1:30" x14ac:dyDescent="0.25">
      <c r="U20" s="27"/>
      <c r="V20" s="27"/>
    </row>
    <row r="21" spans="1:30" ht="132.94999999999999" customHeight="1" x14ac:dyDescent="0.25">
      <c r="B21" s="8" t="s">
        <v>95</v>
      </c>
      <c r="C21" s="29" t="s">
        <v>31</v>
      </c>
      <c r="D21" s="10" t="s">
        <v>96</v>
      </c>
      <c r="E21" s="10" t="s">
        <v>33</v>
      </c>
      <c r="F21" s="10" t="s">
        <v>97</v>
      </c>
      <c r="G21" s="10"/>
      <c r="H21" s="11">
        <v>2</v>
      </c>
      <c r="I21" s="11">
        <v>2.5</v>
      </c>
      <c r="J21" s="11" t="s">
        <v>35</v>
      </c>
      <c r="K21" s="11" t="s">
        <v>36</v>
      </c>
      <c r="L21" s="12" t="s">
        <v>37</v>
      </c>
      <c r="M21" s="13" t="s">
        <v>98</v>
      </c>
      <c r="N21" s="13" t="s">
        <v>99</v>
      </c>
      <c r="O21" s="13" t="s">
        <v>40</v>
      </c>
      <c r="P21" s="11" t="s">
        <v>41</v>
      </c>
      <c r="Q21" s="11" t="s">
        <v>42</v>
      </c>
      <c r="R21" s="11">
        <v>8.1</v>
      </c>
      <c r="S21" s="11">
        <v>8.6999999999999993</v>
      </c>
      <c r="T21" s="11">
        <v>8.6999999999999993</v>
      </c>
      <c r="U21" s="12"/>
      <c r="V21" s="12"/>
      <c r="W21" s="11"/>
      <c r="X21" s="13" t="s">
        <v>49</v>
      </c>
      <c r="Y21" s="13" t="s">
        <v>44</v>
      </c>
      <c r="Z21" s="17"/>
      <c r="AA21" s="17"/>
      <c r="AB21" s="17"/>
      <c r="AC21" s="11"/>
      <c r="AD21" s="18"/>
    </row>
    <row r="22" spans="1:30" ht="165" x14ac:dyDescent="0.25">
      <c r="B22" s="8" t="s">
        <v>95</v>
      </c>
      <c r="C22" s="29"/>
      <c r="D22" s="10" t="s">
        <v>96</v>
      </c>
      <c r="E22" s="10" t="s">
        <v>33</v>
      </c>
      <c r="F22" s="10" t="s">
        <v>97</v>
      </c>
      <c r="G22" s="10"/>
      <c r="H22" s="11">
        <v>2</v>
      </c>
      <c r="I22" s="11">
        <v>2.5</v>
      </c>
      <c r="J22" s="11" t="s">
        <v>35</v>
      </c>
      <c r="K22" s="11" t="s">
        <v>36</v>
      </c>
      <c r="L22" s="12" t="s">
        <v>37</v>
      </c>
      <c r="M22" s="13" t="s">
        <v>45</v>
      </c>
      <c r="N22" s="13" t="s">
        <v>46</v>
      </c>
      <c r="O22" s="13" t="s">
        <v>40</v>
      </c>
      <c r="P22" s="11" t="s">
        <v>41</v>
      </c>
      <c r="Q22" s="11" t="s">
        <v>48</v>
      </c>
      <c r="R22" s="11">
        <v>33.1</v>
      </c>
      <c r="S22" s="11">
        <v>42.4</v>
      </c>
      <c r="T22" s="11">
        <v>42.4</v>
      </c>
      <c r="U22" s="12"/>
      <c r="V22" s="12"/>
      <c r="W22" s="11"/>
      <c r="X22" s="13" t="s">
        <v>43</v>
      </c>
      <c r="Y22" s="13" t="s">
        <v>50</v>
      </c>
      <c r="Z22" s="17"/>
      <c r="AA22" s="17"/>
      <c r="AB22" s="17"/>
      <c r="AC22" s="11"/>
      <c r="AD22" s="18"/>
    </row>
    <row r="23" spans="1:30" ht="75" x14ac:dyDescent="0.25">
      <c r="B23" s="8" t="s">
        <v>95</v>
      </c>
      <c r="C23" s="29" t="s">
        <v>51</v>
      </c>
      <c r="D23" s="10" t="s">
        <v>96</v>
      </c>
      <c r="E23" s="10" t="s">
        <v>100</v>
      </c>
      <c r="F23" s="10"/>
      <c r="G23" s="10"/>
      <c r="H23" s="11">
        <v>2</v>
      </c>
      <c r="I23" s="11">
        <v>2.5</v>
      </c>
      <c r="J23" s="11" t="s">
        <v>35</v>
      </c>
      <c r="K23" s="11" t="s">
        <v>36</v>
      </c>
      <c r="L23" s="12" t="s">
        <v>37</v>
      </c>
      <c r="M23" s="13" t="s">
        <v>101</v>
      </c>
      <c r="N23" s="13" t="s">
        <v>54</v>
      </c>
      <c r="O23" s="13" t="s">
        <v>47</v>
      </c>
      <c r="P23" s="11" t="s">
        <v>41</v>
      </c>
      <c r="Q23" s="11" t="s">
        <v>48</v>
      </c>
      <c r="R23" s="11">
        <v>56.26</v>
      </c>
      <c r="S23" s="11">
        <v>67.2</v>
      </c>
      <c r="T23" s="11">
        <v>67.2</v>
      </c>
      <c r="U23" s="12"/>
      <c r="V23" s="12"/>
      <c r="W23" s="11"/>
      <c r="X23" s="13" t="s">
        <v>102</v>
      </c>
      <c r="Y23" s="13" t="s">
        <v>103</v>
      </c>
      <c r="Z23" s="17"/>
      <c r="AA23" s="17"/>
      <c r="AB23" s="17"/>
      <c r="AC23" s="11"/>
      <c r="AD23" s="18"/>
    </row>
    <row r="24" spans="1:30" ht="75" x14ac:dyDescent="0.25">
      <c r="B24" s="8" t="s">
        <v>95</v>
      </c>
      <c r="C24" s="30"/>
      <c r="D24" s="10" t="s">
        <v>96</v>
      </c>
      <c r="E24" s="10" t="s">
        <v>100</v>
      </c>
      <c r="F24" s="10"/>
      <c r="G24" s="10"/>
      <c r="H24" s="11">
        <v>2</v>
      </c>
      <c r="I24" s="11">
        <v>2.5</v>
      </c>
      <c r="J24" s="11" t="s">
        <v>35</v>
      </c>
      <c r="K24" s="11" t="s">
        <v>36</v>
      </c>
      <c r="L24" s="12" t="s">
        <v>37</v>
      </c>
      <c r="M24" s="13" t="s">
        <v>104</v>
      </c>
      <c r="N24" s="13" t="s">
        <v>54</v>
      </c>
      <c r="O24" s="13" t="s">
        <v>47</v>
      </c>
      <c r="P24" s="11" t="s">
        <v>41</v>
      </c>
      <c r="Q24" s="11" t="s">
        <v>48</v>
      </c>
      <c r="R24" s="11">
        <v>21.09</v>
      </c>
      <c r="S24" s="11">
        <v>23.46</v>
      </c>
      <c r="T24" s="11">
        <v>23.46</v>
      </c>
      <c r="U24" s="12"/>
      <c r="V24" s="12"/>
      <c r="W24" s="11"/>
      <c r="X24" s="13" t="s">
        <v>102</v>
      </c>
      <c r="Y24" s="13" t="s">
        <v>103</v>
      </c>
      <c r="Z24" s="17"/>
      <c r="AA24" s="17"/>
      <c r="AB24" s="17"/>
      <c r="AC24" s="11"/>
      <c r="AD24" s="18"/>
    </row>
    <row r="25" spans="1:30" x14ac:dyDescent="0.25">
      <c r="B25" s="8"/>
      <c r="C25" s="30"/>
      <c r="D25" s="10"/>
      <c r="E25" s="10"/>
      <c r="F25" s="10"/>
      <c r="G25" s="10"/>
      <c r="H25" s="11"/>
      <c r="I25" s="11"/>
      <c r="J25" s="11"/>
      <c r="K25" s="11"/>
      <c r="L25" s="11"/>
      <c r="M25" s="13"/>
      <c r="N25" s="13"/>
      <c r="O25" s="13"/>
      <c r="P25" s="11"/>
      <c r="Q25" s="11"/>
      <c r="R25" s="11"/>
      <c r="S25" s="11"/>
      <c r="T25" s="11"/>
      <c r="U25" s="12"/>
      <c r="V25" s="12"/>
      <c r="W25" s="11"/>
      <c r="X25" s="13"/>
      <c r="Y25" s="13"/>
      <c r="Z25" s="17"/>
      <c r="AA25" s="17"/>
      <c r="AB25" s="17"/>
      <c r="AC25" s="11"/>
      <c r="AD25" s="18"/>
    </row>
    <row r="26" spans="1:30" ht="255" x14ac:dyDescent="0.25">
      <c r="B26" s="8" t="s">
        <v>95</v>
      </c>
      <c r="C26" s="30"/>
      <c r="D26" s="10" t="s">
        <v>96</v>
      </c>
      <c r="E26" s="10" t="s">
        <v>105</v>
      </c>
      <c r="F26" s="31" t="s">
        <v>106</v>
      </c>
      <c r="G26" s="10" t="s">
        <v>107</v>
      </c>
      <c r="H26" s="11">
        <v>2</v>
      </c>
      <c r="I26" s="11">
        <v>2.5</v>
      </c>
      <c r="J26" s="11" t="s">
        <v>35</v>
      </c>
      <c r="K26" s="11" t="s">
        <v>36</v>
      </c>
      <c r="L26" s="12" t="s">
        <v>63</v>
      </c>
      <c r="M26" s="13" t="s">
        <v>108</v>
      </c>
      <c r="N26" s="13" t="s">
        <v>54</v>
      </c>
      <c r="O26" s="13" t="s">
        <v>47</v>
      </c>
      <c r="P26" s="11" t="s">
        <v>41</v>
      </c>
      <c r="Q26" s="11" t="s">
        <v>48</v>
      </c>
      <c r="R26" s="11">
        <v>92.03</v>
      </c>
      <c r="S26" s="11">
        <v>100</v>
      </c>
      <c r="T26" s="11">
        <v>100</v>
      </c>
      <c r="U26" s="12">
        <v>0</v>
      </c>
      <c r="V26" s="12">
        <v>0</v>
      </c>
      <c r="W26" s="11">
        <v>0</v>
      </c>
      <c r="X26" s="13" t="s">
        <v>109</v>
      </c>
      <c r="Y26" s="13" t="s">
        <v>110</v>
      </c>
      <c r="Z26" s="17"/>
      <c r="AA26" s="17"/>
      <c r="AB26" s="17"/>
      <c r="AC26" s="11"/>
      <c r="AD26" s="18"/>
    </row>
    <row r="27" spans="1:30" ht="135" x14ac:dyDescent="0.25">
      <c r="B27" s="8" t="s">
        <v>95</v>
      </c>
      <c r="C27" s="32" t="s">
        <v>68</v>
      </c>
      <c r="D27" s="10" t="s">
        <v>96</v>
      </c>
      <c r="E27" s="10" t="s">
        <v>111</v>
      </c>
      <c r="F27" s="33" t="s">
        <v>112</v>
      </c>
      <c r="G27" s="10" t="s">
        <v>113</v>
      </c>
      <c r="H27" s="11">
        <v>2</v>
      </c>
      <c r="I27" s="11">
        <v>2.5</v>
      </c>
      <c r="J27" s="11" t="s">
        <v>35</v>
      </c>
      <c r="K27" s="11" t="s">
        <v>36</v>
      </c>
      <c r="L27" s="12" t="s">
        <v>63</v>
      </c>
      <c r="M27" s="13" t="s">
        <v>114</v>
      </c>
      <c r="N27" s="13" t="s">
        <v>54</v>
      </c>
      <c r="O27" s="13" t="s">
        <v>47</v>
      </c>
      <c r="P27" s="11" t="s">
        <v>41</v>
      </c>
      <c r="Q27" s="11" t="s">
        <v>65</v>
      </c>
      <c r="R27" s="11">
        <v>80</v>
      </c>
      <c r="S27" s="11">
        <v>100</v>
      </c>
      <c r="T27" s="11">
        <v>100</v>
      </c>
      <c r="U27" s="12">
        <v>0</v>
      </c>
      <c r="V27" s="12">
        <v>0</v>
      </c>
      <c r="W27" s="11">
        <v>0</v>
      </c>
      <c r="X27" s="13" t="s">
        <v>115</v>
      </c>
      <c r="Y27" s="13" t="s">
        <v>110</v>
      </c>
      <c r="Z27" s="17"/>
      <c r="AA27" s="17"/>
      <c r="AB27" s="17"/>
      <c r="AC27" s="11"/>
      <c r="AD27" s="18"/>
    </row>
    <row r="28" spans="1:30" x14ac:dyDescent="0.25">
      <c r="B28" s="8"/>
      <c r="C28" s="34" t="s">
        <v>73</v>
      </c>
      <c r="D28" s="10"/>
      <c r="E28" s="10"/>
      <c r="F28" s="10"/>
      <c r="G28" s="10"/>
      <c r="H28" s="11"/>
      <c r="I28" s="11"/>
      <c r="J28" s="11"/>
      <c r="K28" s="11"/>
      <c r="L28" s="11"/>
      <c r="M28" s="13"/>
      <c r="N28" s="13"/>
      <c r="O28" s="13"/>
      <c r="P28" s="11"/>
      <c r="Q28" s="11"/>
      <c r="R28" s="11"/>
      <c r="S28" s="11"/>
      <c r="T28" s="11"/>
      <c r="U28" s="12"/>
      <c r="V28" s="12"/>
      <c r="W28" s="11"/>
      <c r="X28" s="13"/>
      <c r="Y28" s="13"/>
      <c r="Z28" s="17"/>
      <c r="AA28" s="17"/>
      <c r="AB28" s="17"/>
      <c r="AC28" s="11"/>
      <c r="AD28" s="18"/>
    </row>
    <row r="29" spans="1:30" ht="215.1" customHeight="1" x14ac:dyDescent="0.25">
      <c r="B29" s="8" t="s">
        <v>95</v>
      </c>
      <c r="C29" s="30"/>
      <c r="D29" s="10" t="s">
        <v>96</v>
      </c>
      <c r="E29" s="10" t="s">
        <v>107</v>
      </c>
      <c r="F29" s="31" t="s">
        <v>116</v>
      </c>
      <c r="G29" s="10" t="s">
        <v>117</v>
      </c>
      <c r="H29" s="11">
        <v>2</v>
      </c>
      <c r="I29" s="11">
        <v>2.5</v>
      </c>
      <c r="J29" s="11" t="s">
        <v>35</v>
      </c>
      <c r="K29" s="11" t="s">
        <v>36</v>
      </c>
      <c r="L29" s="12" t="s">
        <v>63</v>
      </c>
      <c r="M29" s="13" t="s">
        <v>108</v>
      </c>
      <c r="N29" s="13" t="s">
        <v>54</v>
      </c>
      <c r="O29" s="13" t="s">
        <v>47</v>
      </c>
      <c r="P29" s="11" t="s">
        <v>82</v>
      </c>
      <c r="Q29" s="11" t="s">
        <v>48</v>
      </c>
      <c r="R29" s="11">
        <v>92.03</v>
      </c>
      <c r="S29" s="11">
        <v>100</v>
      </c>
      <c r="T29" s="11">
        <v>100</v>
      </c>
      <c r="U29" s="12">
        <v>0</v>
      </c>
      <c r="V29" s="12">
        <v>0</v>
      </c>
      <c r="W29" s="11">
        <v>0</v>
      </c>
      <c r="X29" s="13" t="s">
        <v>109</v>
      </c>
      <c r="Y29" s="13" t="s">
        <v>110</v>
      </c>
      <c r="Z29" s="17">
        <v>42936951.299999997</v>
      </c>
      <c r="AA29" s="17">
        <v>46575023</v>
      </c>
      <c r="AB29" s="17"/>
      <c r="AC29" s="11"/>
      <c r="AD29" s="18"/>
    </row>
    <row r="30" spans="1:30" ht="210" x14ac:dyDescent="0.25">
      <c r="B30" s="8" t="s">
        <v>95</v>
      </c>
      <c r="C30" s="32" t="s">
        <v>87</v>
      </c>
      <c r="D30" s="10" t="s">
        <v>96</v>
      </c>
      <c r="E30" s="10" t="s">
        <v>113</v>
      </c>
      <c r="F30" s="33" t="s">
        <v>118</v>
      </c>
      <c r="G30" s="10" t="s">
        <v>119</v>
      </c>
      <c r="H30" s="11">
        <v>2</v>
      </c>
      <c r="I30" s="11">
        <v>2.5</v>
      </c>
      <c r="J30" s="11" t="s">
        <v>35</v>
      </c>
      <c r="K30" s="11" t="s">
        <v>36</v>
      </c>
      <c r="L30" s="12" t="s">
        <v>63</v>
      </c>
      <c r="M30" s="13" t="s">
        <v>114</v>
      </c>
      <c r="N30" s="13" t="s">
        <v>54</v>
      </c>
      <c r="O30" s="13" t="s">
        <v>47</v>
      </c>
      <c r="P30" s="11" t="s">
        <v>82</v>
      </c>
      <c r="Q30" s="11" t="s">
        <v>65</v>
      </c>
      <c r="R30" s="11">
        <v>80</v>
      </c>
      <c r="S30" s="11">
        <v>100</v>
      </c>
      <c r="T30" s="11">
        <v>100</v>
      </c>
      <c r="U30" s="12">
        <v>0</v>
      </c>
      <c r="V30" s="12">
        <v>0</v>
      </c>
      <c r="W30" s="11">
        <v>0</v>
      </c>
      <c r="X30" s="13" t="s">
        <v>115</v>
      </c>
      <c r="Y30" s="13" t="s">
        <v>110</v>
      </c>
      <c r="Z30" s="17">
        <v>13196943.52</v>
      </c>
      <c r="AA30" s="17">
        <v>16270862.52</v>
      </c>
      <c r="AB30" s="17"/>
      <c r="AC30" s="11"/>
      <c r="AD30" s="18"/>
    </row>
    <row r="31" spans="1:30" x14ac:dyDescent="0.25">
      <c r="B31" s="8"/>
      <c r="C31" s="34" t="s">
        <v>91</v>
      </c>
      <c r="D31" s="10"/>
      <c r="E31" s="10"/>
      <c r="F31" s="10"/>
      <c r="G31" s="10"/>
      <c r="H31" s="11"/>
      <c r="I31" s="11"/>
      <c r="J31" s="11"/>
      <c r="K31" s="11"/>
      <c r="L31" s="11"/>
      <c r="M31" s="13"/>
      <c r="N31" s="13"/>
      <c r="O31" s="13"/>
      <c r="P31" s="11"/>
      <c r="Q31" s="11"/>
      <c r="R31" s="11"/>
      <c r="S31" s="11"/>
      <c r="T31" s="11"/>
      <c r="U31" s="12"/>
      <c r="V31" s="12"/>
      <c r="W31" s="11"/>
      <c r="X31" s="13"/>
      <c r="Y31" s="13"/>
      <c r="Z31" s="17"/>
      <c r="AA31" s="17"/>
      <c r="AB31" s="17"/>
      <c r="AC31" s="11"/>
      <c r="AD31" s="18"/>
    </row>
    <row r="32" spans="1:30" x14ac:dyDescent="0.25">
      <c r="A32" s="91"/>
      <c r="U32" s="27"/>
      <c r="V32" s="27"/>
      <c r="AD32" s="18"/>
    </row>
    <row r="33" spans="2:30" ht="180" x14ac:dyDescent="0.25">
      <c r="B33" s="8" t="s">
        <v>120</v>
      </c>
      <c r="C33" s="29" t="s">
        <v>31</v>
      </c>
      <c r="D33" s="10" t="s">
        <v>121</v>
      </c>
      <c r="E33" s="10" t="s">
        <v>122</v>
      </c>
      <c r="F33" s="10" t="s">
        <v>123</v>
      </c>
      <c r="G33" s="10"/>
      <c r="H33" s="11">
        <v>2</v>
      </c>
      <c r="I33" s="11">
        <v>2.5</v>
      </c>
      <c r="J33" s="11" t="s">
        <v>35</v>
      </c>
      <c r="K33" s="11" t="s">
        <v>36</v>
      </c>
      <c r="L33" s="12" t="s">
        <v>37</v>
      </c>
      <c r="M33" s="13" t="s">
        <v>124</v>
      </c>
      <c r="N33" s="13" t="s">
        <v>125</v>
      </c>
      <c r="O33" s="13" t="s">
        <v>126</v>
      </c>
      <c r="P33" s="11" t="s">
        <v>41</v>
      </c>
      <c r="Q33" s="11" t="s">
        <v>48</v>
      </c>
      <c r="R33" s="11">
        <v>7.6</v>
      </c>
      <c r="S33" s="11">
        <v>9.1999999999999993</v>
      </c>
      <c r="T33" s="11">
        <v>9.1999999999999993</v>
      </c>
      <c r="U33" s="12"/>
      <c r="V33" s="12"/>
      <c r="W33" s="11"/>
      <c r="X33" s="13" t="s">
        <v>127</v>
      </c>
      <c r="Y33" s="13" t="s">
        <v>128</v>
      </c>
      <c r="Z33" s="17"/>
      <c r="AA33" s="17"/>
      <c r="AB33" s="17"/>
      <c r="AC33" s="11"/>
      <c r="AD33" s="18"/>
    </row>
    <row r="34" spans="2:30" x14ac:dyDescent="0.25">
      <c r="B34" s="8"/>
      <c r="C34" s="29"/>
      <c r="D34" s="10"/>
      <c r="E34" s="10"/>
      <c r="F34" s="10"/>
      <c r="G34" s="10"/>
      <c r="H34" s="11"/>
      <c r="I34" s="11"/>
      <c r="J34" s="11"/>
      <c r="K34" s="11"/>
      <c r="L34" s="12"/>
      <c r="M34" s="13"/>
      <c r="N34" s="13"/>
      <c r="O34" s="13"/>
      <c r="P34" s="11"/>
      <c r="Q34" s="11"/>
      <c r="R34" s="11"/>
      <c r="S34" s="11"/>
      <c r="T34" s="11"/>
      <c r="U34" s="12"/>
      <c r="V34" s="12"/>
      <c r="W34" s="11"/>
      <c r="X34" s="13"/>
      <c r="Y34" s="13"/>
      <c r="Z34" s="17"/>
      <c r="AA34" s="17"/>
      <c r="AB34" s="17"/>
      <c r="AC34" s="11"/>
      <c r="AD34" s="18"/>
    </row>
    <row r="35" spans="2:30" ht="120" x14ac:dyDescent="0.25">
      <c r="B35" s="8" t="s">
        <v>120</v>
      </c>
      <c r="C35" s="29" t="s">
        <v>51</v>
      </c>
      <c r="D35" s="10" t="s">
        <v>121</v>
      </c>
      <c r="E35" s="10" t="s">
        <v>129</v>
      </c>
      <c r="F35" s="10" t="s">
        <v>120</v>
      </c>
      <c r="G35" s="10"/>
      <c r="H35" s="11">
        <v>2</v>
      </c>
      <c r="I35" s="11">
        <v>2.5</v>
      </c>
      <c r="J35" s="11" t="s">
        <v>35</v>
      </c>
      <c r="K35" s="11" t="s">
        <v>36</v>
      </c>
      <c r="L35" s="12" t="s">
        <v>37</v>
      </c>
      <c r="M35" s="13" t="s">
        <v>130</v>
      </c>
      <c r="N35" s="13" t="s">
        <v>54</v>
      </c>
      <c r="O35" s="13" t="s">
        <v>47</v>
      </c>
      <c r="P35" s="11" t="s">
        <v>41</v>
      </c>
      <c r="Q35" s="11" t="s">
        <v>48</v>
      </c>
      <c r="R35" s="11">
        <v>0</v>
      </c>
      <c r="S35" s="11">
        <v>30</v>
      </c>
      <c r="T35" s="11">
        <v>30</v>
      </c>
      <c r="U35" s="12"/>
      <c r="V35" s="12"/>
      <c r="W35" s="11" t="e">
        <f>+U35/V35</f>
        <v>#DIV/0!</v>
      </c>
      <c r="X35" s="13" t="s">
        <v>131</v>
      </c>
      <c r="Y35" s="13" t="s">
        <v>132</v>
      </c>
      <c r="Z35" s="17"/>
      <c r="AA35" s="17"/>
      <c r="AB35" s="17"/>
      <c r="AC35" s="11"/>
      <c r="AD35" s="18"/>
    </row>
    <row r="36" spans="2:30" ht="90" x14ac:dyDescent="0.25">
      <c r="B36" s="8" t="s">
        <v>120</v>
      </c>
      <c r="C36" s="30"/>
      <c r="D36" s="10" t="s">
        <v>121</v>
      </c>
      <c r="E36" s="10" t="s">
        <v>133</v>
      </c>
      <c r="F36" s="10" t="s">
        <v>120</v>
      </c>
      <c r="G36" s="10"/>
      <c r="H36" s="11">
        <v>2</v>
      </c>
      <c r="I36" s="11">
        <v>2.5</v>
      </c>
      <c r="J36" s="11" t="s">
        <v>35</v>
      </c>
      <c r="K36" s="11" t="s">
        <v>36</v>
      </c>
      <c r="L36" s="12" t="s">
        <v>37</v>
      </c>
      <c r="M36" s="13" t="s">
        <v>134</v>
      </c>
      <c r="N36" s="13" t="s">
        <v>135</v>
      </c>
      <c r="O36" s="13" t="s">
        <v>126</v>
      </c>
      <c r="P36" s="11" t="s">
        <v>41</v>
      </c>
      <c r="Q36" s="11" t="s">
        <v>48</v>
      </c>
      <c r="R36" s="11">
        <v>80</v>
      </c>
      <c r="S36" s="11">
        <v>80</v>
      </c>
      <c r="T36" s="11">
        <v>80</v>
      </c>
      <c r="U36" s="12"/>
      <c r="V36" s="12"/>
      <c r="W36" s="11" t="e">
        <f>+U36/V36</f>
        <v>#DIV/0!</v>
      </c>
      <c r="X36" s="13" t="s">
        <v>131</v>
      </c>
      <c r="Y36" s="13" t="s">
        <v>132</v>
      </c>
      <c r="Z36" s="17"/>
      <c r="AA36" s="17"/>
      <c r="AB36" s="17"/>
      <c r="AC36" s="11"/>
      <c r="AD36" s="18"/>
    </row>
    <row r="37" spans="2:30" ht="87" customHeight="1" x14ac:dyDescent="0.25">
      <c r="B37" s="8" t="s">
        <v>120</v>
      </c>
      <c r="C37" s="30"/>
      <c r="D37" s="10" t="s">
        <v>121</v>
      </c>
      <c r="E37" s="10" t="s">
        <v>133</v>
      </c>
      <c r="F37" s="10" t="s">
        <v>120</v>
      </c>
      <c r="G37" s="10"/>
      <c r="H37" s="11">
        <v>2</v>
      </c>
      <c r="I37" s="11">
        <v>2.5</v>
      </c>
      <c r="J37" s="11" t="s">
        <v>35</v>
      </c>
      <c r="K37" s="11" t="s">
        <v>36</v>
      </c>
      <c r="L37" s="12" t="s">
        <v>37</v>
      </c>
      <c r="M37" s="13" t="s">
        <v>136</v>
      </c>
      <c r="N37" s="13" t="s">
        <v>54</v>
      </c>
      <c r="O37" s="13" t="s">
        <v>47</v>
      </c>
      <c r="P37" s="11" t="s">
        <v>41</v>
      </c>
      <c r="Q37" s="11" t="s">
        <v>48</v>
      </c>
      <c r="R37" s="11">
        <v>10</v>
      </c>
      <c r="S37" s="11">
        <v>10</v>
      </c>
      <c r="T37" s="11">
        <v>10</v>
      </c>
      <c r="U37" s="12"/>
      <c r="V37" s="12"/>
      <c r="W37" s="11" t="e">
        <f>+U37/V37</f>
        <v>#DIV/0!</v>
      </c>
      <c r="X37" s="13" t="s">
        <v>131</v>
      </c>
      <c r="Y37" s="13" t="s">
        <v>132</v>
      </c>
      <c r="Z37" s="17"/>
      <c r="AA37" s="17"/>
      <c r="AB37" s="17"/>
      <c r="AC37" s="11"/>
      <c r="AD37" s="18"/>
    </row>
    <row r="38" spans="2:30" ht="285" x14ac:dyDescent="0.25">
      <c r="B38" s="8" t="s">
        <v>120</v>
      </c>
      <c r="C38" s="30"/>
      <c r="D38" s="10" t="s">
        <v>121</v>
      </c>
      <c r="E38" s="10" t="s">
        <v>137</v>
      </c>
      <c r="F38" s="35" t="s">
        <v>138</v>
      </c>
      <c r="G38" s="10" t="s">
        <v>139</v>
      </c>
      <c r="H38" s="11">
        <v>2</v>
      </c>
      <c r="I38" s="11">
        <v>2.5</v>
      </c>
      <c r="J38" s="11" t="s">
        <v>35</v>
      </c>
      <c r="K38" s="11" t="s">
        <v>36</v>
      </c>
      <c r="L38" s="12" t="s">
        <v>63</v>
      </c>
      <c r="M38" s="13" t="s">
        <v>140</v>
      </c>
      <c r="N38" s="13" t="s">
        <v>54</v>
      </c>
      <c r="O38" s="13" t="s">
        <v>47</v>
      </c>
      <c r="P38" s="11" t="s">
        <v>41</v>
      </c>
      <c r="Q38" s="11" t="s">
        <v>65</v>
      </c>
      <c r="R38" s="11">
        <v>98.3</v>
      </c>
      <c r="S38" s="11">
        <v>100</v>
      </c>
      <c r="T38" s="11">
        <v>100</v>
      </c>
      <c r="U38" s="12">
        <v>13</v>
      </c>
      <c r="V38" s="12">
        <v>0</v>
      </c>
      <c r="W38" s="11">
        <v>0</v>
      </c>
      <c r="X38" s="13" t="s">
        <v>141</v>
      </c>
      <c r="Y38" s="13" t="s">
        <v>142</v>
      </c>
      <c r="Z38" s="17"/>
      <c r="AA38" s="17"/>
      <c r="AB38" s="17"/>
      <c r="AC38" s="11"/>
      <c r="AD38" s="18"/>
    </row>
    <row r="39" spans="2:30" ht="285" x14ac:dyDescent="0.25">
      <c r="B39" s="8" t="s">
        <v>120</v>
      </c>
      <c r="C39" s="32" t="s">
        <v>68</v>
      </c>
      <c r="D39" s="10" t="s">
        <v>121</v>
      </c>
      <c r="E39" s="10" t="s">
        <v>143</v>
      </c>
      <c r="F39" s="36" t="s">
        <v>144</v>
      </c>
      <c r="G39" s="10" t="s">
        <v>145</v>
      </c>
      <c r="H39" s="11">
        <v>2</v>
      </c>
      <c r="I39" s="11">
        <v>2.5</v>
      </c>
      <c r="J39" s="11" t="s">
        <v>35</v>
      </c>
      <c r="K39" s="11" t="s">
        <v>36</v>
      </c>
      <c r="L39" s="12" t="s">
        <v>63</v>
      </c>
      <c r="M39" s="13" t="s">
        <v>146</v>
      </c>
      <c r="N39" s="13" t="s">
        <v>54</v>
      </c>
      <c r="O39" s="13" t="s">
        <v>47</v>
      </c>
      <c r="P39" s="11" t="s">
        <v>41</v>
      </c>
      <c r="Q39" s="11" t="s">
        <v>65</v>
      </c>
      <c r="R39" s="11">
        <v>100</v>
      </c>
      <c r="S39" s="11">
        <v>100</v>
      </c>
      <c r="T39" s="11">
        <v>100</v>
      </c>
      <c r="U39" s="12">
        <v>89</v>
      </c>
      <c r="V39" s="12">
        <v>42</v>
      </c>
      <c r="W39" s="37">
        <f>+U39/V39</f>
        <v>2.1190476190476191</v>
      </c>
      <c r="X39" s="13" t="s">
        <v>141</v>
      </c>
      <c r="Y39" s="13" t="s">
        <v>142</v>
      </c>
      <c r="Z39" s="17"/>
      <c r="AA39" s="17"/>
      <c r="AB39" s="17"/>
      <c r="AC39" s="11"/>
      <c r="AD39" s="18"/>
    </row>
    <row r="40" spans="2:30" ht="285" x14ac:dyDescent="0.25">
      <c r="B40" s="8" t="s">
        <v>120</v>
      </c>
      <c r="C40" s="32"/>
      <c r="D40" s="10" t="s">
        <v>121</v>
      </c>
      <c r="E40" s="10" t="s">
        <v>143</v>
      </c>
      <c r="F40" s="36" t="s">
        <v>144</v>
      </c>
      <c r="G40" s="10" t="s">
        <v>145</v>
      </c>
      <c r="H40" s="11">
        <v>2</v>
      </c>
      <c r="I40" s="11">
        <v>2.5</v>
      </c>
      <c r="J40" s="11" t="s">
        <v>35</v>
      </c>
      <c r="K40" s="11" t="s">
        <v>36</v>
      </c>
      <c r="L40" s="12" t="s">
        <v>63</v>
      </c>
      <c r="M40" s="13" t="s">
        <v>147</v>
      </c>
      <c r="N40" s="13" t="s">
        <v>54</v>
      </c>
      <c r="O40" s="13" t="s">
        <v>47</v>
      </c>
      <c r="P40" s="11" t="s">
        <v>41</v>
      </c>
      <c r="Q40" s="11" t="s">
        <v>148</v>
      </c>
      <c r="R40" s="11">
        <v>5</v>
      </c>
      <c r="S40" s="11">
        <v>5</v>
      </c>
      <c r="T40" s="11">
        <v>5</v>
      </c>
      <c r="U40" s="12">
        <v>0</v>
      </c>
      <c r="V40" s="12">
        <v>0</v>
      </c>
      <c r="W40" s="11">
        <v>0</v>
      </c>
      <c r="X40" s="13" t="s">
        <v>141</v>
      </c>
      <c r="Y40" s="13" t="s">
        <v>142</v>
      </c>
      <c r="Z40" s="17"/>
      <c r="AA40" s="17"/>
      <c r="AB40" s="17"/>
      <c r="AC40" s="11"/>
      <c r="AD40" s="18"/>
    </row>
    <row r="41" spans="2:30" ht="285" x14ac:dyDescent="0.25">
      <c r="B41" s="8" t="s">
        <v>120</v>
      </c>
      <c r="C41" s="34" t="s">
        <v>73</v>
      </c>
      <c r="D41" s="10" t="s">
        <v>121</v>
      </c>
      <c r="E41" s="10" t="s">
        <v>149</v>
      </c>
      <c r="F41" s="38" t="s">
        <v>150</v>
      </c>
      <c r="G41" s="10" t="s">
        <v>151</v>
      </c>
      <c r="H41" s="11">
        <v>2</v>
      </c>
      <c r="I41" s="11">
        <v>2.5</v>
      </c>
      <c r="J41" s="11" t="s">
        <v>35</v>
      </c>
      <c r="K41" s="11" t="s">
        <v>36</v>
      </c>
      <c r="L41" s="12" t="s">
        <v>63</v>
      </c>
      <c r="M41" s="13" t="s">
        <v>152</v>
      </c>
      <c r="N41" s="13" t="s">
        <v>54</v>
      </c>
      <c r="O41" s="13" t="s">
        <v>47</v>
      </c>
      <c r="P41" s="11" t="s">
        <v>41</v>
      </c>
      <c r="Q41" s="11" t="s">
        <v>65</v>
      </c>
      <c r="R41" s="11">
        <v>98.59</v>
      </c>
      <c r="S41" s="11">
        <v>84</v>
      </c>
      <c r="T41" s="11">
        <v>84</v>
      </c>
      <c r="U41" s="12">
        <v>0</v>
      </c>
      <c r="V41" s="12">
        <v>0</v>
      </c>
      <c r="W41" s="11">
        <v>0</v>
      </c>
      <c r="X41" s="13" t="s">
        <v>141</v>
      </c>
      <c r="Y41" s="13" t="s">
        <v>142</v>
      </c>
      <c r="Z41" s="17"/>
      <c r="AA41" s="17"/>
      <c r="AB41" s="17"/>
      <c r="AC41" s="11"/>
      <c r="AD41" s="18"/>
    </row>
    <row r="42" spans="2:30" ht="285" x14ac:dyDescent="0.25">
      <c r="B42" s="8" t="s">
        <v>120</v>
      </c>
      <c r="C42" s="39"/>
      <c r="D42" s="10" t="s">
        <v>121</v>
      </c>
      <c r="E42" s="10" t="s">
        <v>153</v>
      </c>
      <c r="F42" s="38" t="s">
        <v>150</v>
      </c>
      <c r="G42" s="10" t="s">
        <v>151</v>
      </c>
      <c r="H42" s="11">
        <v>2</v>
      </c>
      <c r="I42" s="11">
        <v>2.5</v>
      </c>
      <c r="J42" s="11" t="s">
        <v>35</v>
      </c>
      <c r="K42" s="11" t="s">
        <v>36</v>
      </c>
      <c r="L42" s="12" t="s">
        <v>63</v>
      </c>
      <c r="M42" s="13" t="s">
        <v>154</v>
      </c>
      <c r="N42" s="13" t="s">
        <v>54</v>
      </c>
      <c r="O42" s="13" t="s">
        <v>47</v>
      </c>
      <c r="P42" s="11" t="s">
        <v>41</v>
      </c>
      <c r="Q42" s="11" t="s">
        <v>48</v>
      </c>
      <c r="R42" s="11">
        <v>100</v>
      </c>
      <c r="S42" s="11">
        <v>100</v>
      </c>
      <c r="T42" s="11">
        <v>100</v>
      </c>
      <c r="U42" s="12">
        <v>0</v>
      </c>
      <c r="V42" s="12">
        <v>0</v>
      </c>
      <c r="W42" s="11">
        <v>0</v>
      </c>
      <c r="X42" s="13" t="s">
        <v>141</v>
      </c>
      <c r="Y42" s="13" t="s">
        <v>142</v>
      </c>
      <c r="Z42" s="17"/>
      <c r="AA42" s="17"/>
      <c r="AB42" s="17"/>
      <c r="AC42" s="11"/>
      <c r="AD42" s="18"/>
    </row>
    <row r="43" spans="2:30" ht="285" x14ac:dyDescent="0.25">
      <c r="B43" s="8" t="s">
        <v>120</v>
      </c>
      <c r="C43" s="39"/>
      <c r="D43" s="10" t="s">
        <v>121</v>
      </c>
      <c r="E43" s="10" t="s">
        <v>155</v>
      </c>
      <c r="F43" s="40" t="s">
        <v>156</v>
      </c>
      <c r="G43" s="10" t="s">
        <v>157</v>
      </c>
      <c r="H43" s="11">
        <v>2</v>
      </c>
      <c r="I43" s="11">
        <v>2.5</v>
      </c>
      <c r="J43" s="11" t="s">
        <v>35</v>
      </c>
      <c r="K43" s="11" t="s">
        <v>36</v>
      </c>
      <c r="L43" s="12" t="s">
        <v>63</v>
      </c>
      <c r="M43" s="13" t="s">
        <v>158</v>
      </c>
      <c r="N43" s="13" t="s">
        <v>54</v>
      </c>
      <c r="O43" s="13" t="s">
        <v>47</v>
      </c>
      <c r="P43" s="11" t="s">
        <v>41</v>
      </c>
      <c r="Q43" s="11" t="s">
        <v>48</v>
      </c>
      <c r="R43" s="11">
        <v>60</v>
      </c>
      <c r="S43" s="11">
        <v>100</v>
      </c>
      <c r="T43" s="11">
        <v>100</v>
      </c>
      <c r="U43" s="12">
        <v>0</v>
      </c>
      <c r="V43" s="12">
        <v>0</v>
      </c>
      <c r="W43" s="11">
        <v>0</v>
      </c>
      <c r="X43" s="13" t="s">
        <v>141</v>
      </c>
      <c r="Y43" s="13" t="s">
        <v>142</v>
      </c>
      <c r="Z43" s="17"/>
      <c r="AA43" s="17"/>
      <c r="AB43" s="17"/>
      <c r="AC43" s="11"/>
      <c r="AD43" s="18"/>
    </row>
    <row r="44" spans="2:30" ht="285" x14ac:dyDescent="0.25">
      <c r="B44" s="8" t="s">
        <v>120</v>
      </c>
      <c r="C44" s="30"/>
      <c r="D44" s="10" t="s">
        <v>121</v>
      </c>
      <c r="E44" s="10" t="s">
        <v>139</v>
      </c>
      <c r="F44" s="35" t="s">
        <v>159</v>
      </c>
      <c r="G44" s="10" t="s">
        <v>160</v>
      </c>
      <c r="H44" s="11">
        <v>2</v>
      </c>
      <c r="I44" s="11">
        <v>2.5</v>
      </c>
      <c r="J44" s="11" t="s">
        <v>35</v>
      </c>
      <c r="K44" s="11" t="s">
        <v>36</v>
      </c>
      <c r="L44" s="12" t="s">
        <v>63</v>
      </c>
      <c r="M44" s="13" t="s">
        <v>140</v>
      </c>
      <c r="N44" s="13" t="s">
        <v>54</v>
      </c>
      <c r="O44" s="13" t="s">
        <v>47</v>
      </c>
      <c r="P44" s="11" t="s">
        <v>41</v>
      </c>
      <c r="Q44" s="11" t="s">
        <v>65</v>
      </c>
      <c r="R44" s="11">
        <v>98.3</v>
      </c>
      <c r="S44" s="11">
        <v>100</v>
      </c>
      <c r="T44" s="11">
        <v>100</v>
      </c>
      <c r="U44" s="12">
        <v>13</v>
      </c>
      <c r="V44" s="12">
        <v>0</v>
      </c>
      <c r="W44" s="11">
        <v>0</v>
      </c>
      <c r="X44" s="13" t="s">
        <v>141</v>
      </c>
      <c r="Y44" s="13" t="s">
        <v>142</v>
      </c>
      <c r="Z44" s="17">
        <v>3603299.14</v>
      </c>
      <c r="AA44" s="17">
        <v>3884952.06</v>
      </c>
      <c r="AB44" s="17"/>
      <c r="AC44" s="11"/>
      <c r="AD44" s="18"/>
    </row>
    <row r="45" spans="2:30" ht="315" x14ac:dyDescent="0.25">
      <c r="B45" s="8" t="s">
        <v>120</v>
      </c>
      <c r="C45" s="32" t="s">
        <v>87</v>
      </c>
      <c r="D45" s="10" t="s">
        <v>121</v>
      </c>
      <c r="E45" s="10" t="s">
        <v>145</v>
      </c>
      <c r="F45" s="36" t="s">
        <v>161</v>
      </c>
      <c r="G45" s="10" t="s">
        <v>162</v>
      </c>
      <c r="H45" s="11">
        <v>2</v>
      </c>
      <c r="I45" s="11">
        <v>2.5</v>
      </c>
      <c r="J45" s="11" t="s">
        <v>35</v>
      </c>
      <c r="K45" s="11" t="s">
        <v>36</v>
      </c>
      <c r="L45" s="12" t="s">
        <v>63</v>
      </c>
      <c r="M45" s="13" t="s">
        <v>147</v>
      </c>
      <c r="N45" s="13" t="s">
        <v>54</v>
      </c>
      <c r="O45" s="13" t="s">
        <v>47</v>
      </c>
      <c r="P45" s="11" t="s">
        <v>41</v>
      </c>
      <c r="Q45" s="11" t="s">
        <v>148</v>
      </c>
      <c r="R45" s="11">
        <v>5</v>
      </c>
      <c r="S45" s="11">
        <v>5</v>
      </c>
      <c r="T45" s="11">
        <v>5</v>
      </c>
      <c r="U45" s="12">
        <v>89</v>
      </c>
      <c r="V45" s="12">
        <v>42</v>
      </c>
      <c r="W45" s="37">
        <f>+U45/V45</f>
        <v>2.1190476190476191</v>
      </c>
      <c r="X45" s="13" t="s">
        <v>141</v>
      </c>
      <c r="Y45" s="13" t="s">
        <v>142</v>
      </c>
      <c r="Z45" s="17">
        <v>765362.9</v>
      </c>
      <c r="AA45" s="17">
        <v>941513.12</v>
      </c>
      <c r="AB45" s="17"/>
      <c r="AC45" s="11"/>
      <c r="AD45" s="18"/>
    </row>
    <row r="46" spans="2:30" ht="54.75" customHeight="1" x14ac:dyDescent="0.25">
      <c r="B46" s="8" t="s">
        <v>304</v>
      </c>
      <c r="C46" s="32"/>
      <c r="D46" s="10"/>
      <c r="E46" s="10"/>
      <c r="F46" s="25" t="s">
        <v>303</v>
      </c>
      <c r="G46" s="10"/>
      <c r="H46" s="11"/>
      <c r="I46" s="11"/>
      <c r="J46" s="11"/>
      <c r="K46" s="11"/>
      <c r="L46" s="12"/>
      <c r="M46" s="13"/>
      <c r="N46" s="13"/>
      <c r="O46" s="13"/>
      <c r="P46" s="11"/>
      <c r="Q46" s="11"/>
      <c r="R46" s="11"/>
      <c r="S46" s="11"/>
      <c r="T46" s="11"/>
      <c r="U46" s="12"/>
      <c r="V46" s="12"/>
      <c r="W46" s="37"/>
      <c r="X46" s="13"/>
      <c r="Y46" s="13"/>
      <c r="Z46" s="17">
        <v>949368.4</v>
      </c>
      <c r="AA46" s="17">
        <v>962325.54</v>
      </c>
      <c r="AB46" s="17"/>
      <c r="AC46" s="11"/>
      <c r="AD46" s="18"/>
    </row>
    <row r="47" spans="2:30" ht="285" x14ac:dyDescent="0.25">
      <c r="B47" s="8" t="s">
        <v>120</v>
      </c>
      <c r="C47" s="34" t="s">
        <v>91</v>
      </c>
      <c r="D47" s="10" t="s">
        <v>121</v>
      </c>
      <c r="E47" s="10" t="s">
        <v>151</v>
      </c>
      <c r="F47" s="38" t="s">
        <v>163</v>
      </c>
      <c r="G47" s="10" t="s">
        <v>164</v>
      </c>
      <c r="H47" s="11">
        <v>2</v>
      </c>
      <c r="I47" s="11">
        <v>2.5</v>
      </c>
      <c r="J47" s="11" t="s">
        <v>35</v>
      </c>
      <c r="K47" s="11" t="s">
        <v>36</v>
      </c>
      <c r="L47" s="12" t="s">
        <v>63</v>
      </c>
      <c r="M47" s="13" t="s">
        <v>152</v>
      </c>
      <c r="N47" s="13" t="s">
        <v>54</v>
      </c>
      <c r="O47" s="13" t="s">
        <v>47</v>
      </c>
      <c r="P47" s="11" t="s">
        <v>41</v>
      </c>
      <c r="Q47" s="11" t="s">
        <v>65</v>
      </c>
      <c r="R47" s="11">
        <v>98.59</v>
      </c>
      <c r="S47" s="11">
        <v>84</v>
      </c>
      <c r="T47" s="11">
        <v>84</v>
      </c>
      <c r="U47" s="12">
        <v>0</v>
      </c>
      <c r="V47" s="12">
        <v>0</v>
      </c>
      <c r="W47" s="11">
        <v>0</v>
      </c>
      <c r="X47" s="13" t="s">
        <v>141</v>
      </c>
      <c r="Y47" s="13" t="s">
        <v>142</v>
      </c>
      <c r="Z47" s="17">
        <v>399047.44</v>
      </c>
      <c r="AA47" s="17">
        <v>401979.58</v>
      </c>
      <c r="AB47" s="17"/>
      <c r="AC47" s="11"/>
      <c r="AD47" s="18"/>
    </row>
    <row r="48" spans="2:30" ht="285" x14ac:dyDescent="0.25">
      <c r="B48" s="8" t="s">
        <v>120</v>
      </c>
      <c r="D48" s="10" t="s">
        <v>121</v>
      </c>
      <c r="E48" s="10" t="s">
        <v>157</v>
      </c>
      <c r="F48" s="40" t="s">
        <v>165</v>
      </c>
      <c r="G48" s="10" t="s">
        <v>166</v>
      </c>
      <c r="H48" s="11">
        <v>2</v>
      </c>
      <c r="I48" s="11">
        <v>2.5</v>
      </c>
      <c r="J48" s="11" t="s">
        <v>35</v>
      </c>
      <c r="K48" s="11" t="s">
        <v>36</v>
      </c>
      <c r="L48" s="12" t="s">
        <v>63</v>
      </c>
      <c r="M48" s="13" t="s">
        <v>158</v>
      </c>
      <c r="N48" s="13" t="s">
        <v>54</v>
      </c>
      <c r="O48" s="13" t="s">
        <v>47</v>
      </c>
      <c r="P48" s="11" t="s">
        <v>41</v>
      </c>
      <c r="Q48" s="11" t="s">
        <v>48</v>
      </c>
      <c r="R48" s="11">
        <v>60</v>
      </c>
      <c r="S48" s="11">
        <v>100</v>
      </c>
      <c r="T48" s="11">
        <v>100</v>
      </c>
      <c r="U48" s="12">
        <v>0</v>
      </c>
      <c r="V48" s="12">
        <v>0</v>
      </c>
      <c r="W48" s="11">
        <v>0</v>
      </c>
      <c r="X48" s="13" t="s">
        <v>141</v>
      </c>
      <c r="Y48" s="13" t="s">
        <v>142</v>
      </c>
      <c r="Z48" s="28">
        <v>363286.04</v>
      </c>
      <c r="AA48" s="28">
        <v>364378.46</v>
      </c>
      <c r="AD48" s="18"/>
    </row>
    <row r="49" spans="2:30" ht="75" x14ac:dyDescent="0.25">
      <c r="B49" s="8"/>
      <c r="C49" s="11"/>
      <c r="D49" s="10"/>
      <c r="E49" s="10"/>
      <c r="F49" s="25" t="s">
        <v>395</v>
      </c>
      <c r="G49" s="10"/>
      <c r="H49" s="11"/>
      <c r="I49" s="11"/>
      <c r="J49" s="11"/>
      <c r="K49" s="11"/>
      <c r="L49" s="12"/>
      <c r="M49" s="13"/>
      <c r="N49" s="13"/>
      <c r="O49" s="13"/>
      <c r="P49" s="11"/>
      <c r="Q49" s="11"/>
      <c r="R49" s="11"/>
      <c r="S49" s="11"/>
      <c r="T49" s="11"/>
      <c r="U49" s="12"/>
      <c r="V49" s="12"/>
      <c r="W49" s="11"/>
      <c r="X49" s="13"/>
      <c r="Y49" s="13"/>
      <c r="Z49" s="17">
        <v>1778852.7</v>
      </c>
      <c r="AA49" s="17">
        <v>1782551.3</v>
      </c>
      <c r="AB49" s="17"/>
      <c r="AC49" s="11"/>
      <c r="AD49" s="18"/>
    </row>
    <row r="50" spans="2:30" ht="165" x14ac:dyDescent="0.25">
      <c r="B50" s="8" t="s">
        <v>167</v>
      </c>
      <c r="C50" s="29" t="s">
        <v>31</v>
      </c>
      <c r="D50" s="10" t="s">
        <v>168</v>
      </c>
      <c r="E50" s="10" t="s">
        <v>33</v>
      </c>
      <c r="F50" s="10" t="s">
        <v>169</v>
      </c>
      <c r="G50" s="10"/>
      <c r="H50" s="11">
        <v>2</v>
      </c>
      <c r="I50" s="11">
        <v>2.5</v>
      </c>
      <c r="J50" s="11" t="s">
        <v>35</v>
      </c>
      <c r="K50" s="11" t="s">
        <v>36</v>
      </c>
      <c r="L50" s="11" t="s">
        <v>37</v>
      </c>
      <c r="M50" s="13" t="s">
        <v>38</v>
      </c>
      <c r="N50" s="13" t="s">
        <v>39</v>
      </c>
      <c r="O50" s="13" t="s">
        <v>126</v>
      </c>
      <c r="P50" s="11" t="s">
        <v>41</v>
      </c>
      <c r="Q50" s="11" t="s">
        <v>42</v>
      </c>
      <c r="R50" s="11">
        <v>6.4</v>
      </c>
      <c r="S50" s="11">
        <v>8.6999999999999993</v>
      </c>
      <c r="T50" s="11">
        <v>8.6999999999999993</v>
      </c>
      <c r="U50" s="12"/>
      <c r="V50" s="12"/>
      <c r="W50" s="11" t="e">
        <f>+U50/V50</f>
        <v>#DIV/0!</v>
      </c>
      <c r="X50" s="13" t="s">
        <v>127</v>
      </c>
      <c r="Y50" s="13" t="s">
        <v>44</v>
      </c>
      <c r="Z50" s="17"/>
      <c r="AA50" s="17"/>
      <c r="AB50" s="17"/>
      <c r="AC50" s="11"/>
      <c r="AD50" s="18"/>
    </row>
    <row r="51" spans="2:30" ht="165" x14ac:dyDescent="0.25">
      <c r="B51" s="8" t="s">
        <v>167</v>
      </c>
      <c r="C51" s="29"/>
      <c r="D51" s="10" t="s">
        <v>168</v>
      </c>
      <c r="E51" s="10" t="s">
        <v>33</v>
      </c>
      <c r="F51" s="10" t="s">
        <v>169</v>
      </c>
      <c r="G51" s="10"/>
      <c r="H51" s="11">
        <v>2</v>
      </c>
      <c r="I51" s="11">
        <v>2.5</v>
      </c>
      <c r="J51" s="11" t="s">
        <v>35</v>
      </c>
      <c r="K51" s="11" t="s">
        <v>36</v>
      </c>
      <c r="L51" s="11" t="s">
        <v>37</v>
      </c>
      <c r="M51" s="13" t="s">
        <v>170</v>
      </c>
      <c r="N51" s="13" t="s">
        <v>54</v>
      </c>
      <c r="O51" s="13" t="s">
        <v>171</v>
      </c>
      <c r="P51" s="11" t="s">
        <v>41</v>
      </c>
      <c r="Q51" s="11" t="s">
        <v>48</v>
      </c>
      <c r="R51" s="11">
        <v>33.1</v>
      </c>
      <c r="S51" s="11">
        <v>42.4</v>
      </c>
      <c r="T51" s="11">
        <v>42.4</v>
      </c>
      <c r="U51" s="12"/>
      <c r="V51" s="12"/>
      <c r="W51" s="11" t="e">
        <f>+U51/V51</f>
        <v>#DIV/0!</v>
      </c>
      <c r="X51" s="13" t="s">
        <v>127</v>
      </c>
      <c r="Y51" s="13" t="s">
        <v>50</v>
      </c>
      <c r="Z51" s="17"/>
      <c r="AA51" s="17"/>
      <c r="AB51" s="17"/>
      <c r="AC51" s="11"/>
      <c r="AD51" s="18"/>
    </row>
    <row r="52" spans="2:30" ht="75" x14ac:dyDescent="0.25">
      <c r="B52" s="8" t="s">
        <v>167</v>
      </c>
      <c r="C52" s="29" t="s">
        <v>51</v>
      </c>
      <c r="D52" s="10" t="s">
        <v>168</v>
      </c>
      <c r="E52" s="10" t="s">
        <v>172</v>
      </c>
      <c r="F52" s="10" t="s">
        <v>97</v>
      </c>
      <c r="G52" s="10"/>
      <c r="H52" s="11">
        <v>2</v>
      </c>
      <c r="I52" s="11">
        <v>2.5</v>
      </c>
      <c r="J52" s="11" t="s">
        <v>35</v>
      </c>
      <c r="K52" s="11" t="s">
        <v>36</v>
      </c>
      <c r="L52" s="11" t="s">
        <v>37</v>
      </c>
      <c r="M52" s="13" t="s">
        <v>173</v>
      </c>
      <c r="N52" s="13" t="s">
        <v>54</v>
      </c>
      <c r="O52" s="13" t="s">
        <v>171</v>
      </c>
      <c r="P52" s="11" t="s">
        <v>41</v>
      </c>
      <c r="Q52" s="11" t="s">
        <v>48</v>
      </c>
      <c r="R52" s="11">
        <v>74.760000000000005</v>
      </c>
      <c r="S52" s="11">
        <v>76.22</v>
      </c>
      <c r="T52" s="11">
        <v>76.22</v>
      </c>
      <c r="U52" s="12"/>
      <c r="V52" s="12"/>
      <c r="W52" s="11" t="e">
        <f>+U52/V52</f>
        <v>#DIV/0!</v>
      </c>
      <c r="X52" s="13" t="s">
        <v>174</v>
      </c>
      <c r="Y52" s="13" t="s">
        <v>175</v>
      </c>
      <c r="Z52" s="17"/>
      <c r="AA52" s="17"/>
      <c r="AB52" s="17"/>
      <c r="AC52" s="11"/>
      <c r="AD52" s="18"/>
    </row>
    <row r="53" spans="2:30" x14ac:dyDescent="0.25">
      <c r="B53" s="8"/>
      <c r="C53" s="30"/>
      <c r="D53" s="10"/>
      <c r="E53" s="10"/>
      <c r="F53" s="10"/>
      <c r="G53" s="10"/>
      <c r="H53" s="11"/>
      <c r="I53" s="11"/>
      <c r="J53" s="11"/>
      <c r="K53" s="11"/>
      <c r="L53" s="11"/>
      <c r="M53" s="13"/>
      <c r="N53" s="13"/>
      <c r="O53" s="13"/>
      <c r="P53" s="11"/>
      <c r="Q53" s="11"/>
      <c r="R53" s="11"/>
      <c r="S53" s="11"/>
      <c r="T53" s="11"/>
      <c r="U53" s="12"/>
      <c r="V53" s="12"/>
      <c r="W53" s="11"/>
      <c r="X53" s="13"/>
      <c r="Y53" s="13"/>
      <c r="Z53" s="17"/>
      <c r="AA53" s="17"/>
      <c r="AB53" s="17"/>
      <c r="AC53" s="11"/>
      <c r="AD53" s="18"/>
    </row>
    <row r="54" spans="2:30" x14ac:dyDescent="0.25">
      <c r="B54" s="8"/>
      <c r="C54" s="30"/>
      <c r="D54" s="10"/>
      <c r="E54" s="10"/>
      <c r="F54" s="10"/>
      <c r="G54" s="10"/>
      <c r="H54" s="11"/>
      <c r="I54" s="11"/>
      <c r="J54" s="11"/>
      <c r="K54" s="11"/>
      <c r="L54" s="11"/>
      <c r="M54" s="13"/>
      <c r="N54" s="13"/>
      <c r="O54" s="13"/>
      <c r="P54" s="11"/>
      <c r="Q54" s="11"/>
      <c r="R54" s="11"/>
      <c r="S54" s="11"/>
      <c r="T54" s="11"/>
      <c r="U54" s="12"/>
      <c r="V54" s="12"/>
      <c r="W54" s="11"/>
      <c r="X54" s="13"/>
      <c r="Y54" s="13"/>
      <c r="Z54" s="17"/>
      <c r="AA54" s="17"/>
      <c r="AB54" s="17"/>
      <c r="AC54" s="11"/>
      <c r="AD54" s="18"/>
    </row>
    <row r="55" spans="2:30" ht="240" x14ac:dyDescent="0.25">
      <c r="B55" s="8"/>
      <c r="C55" s="30"/>
      <c r="D55" s="10" t="s">
        <v>168</v>
      </c>
      <c r="E55" s="10" t="s">
        <v>176</v>
      </c>
      <c r="F55" s="41" t="s">
        <v>177</v>
      </c>
      <c r="G55" s="10" t="s">
        <v>178</v>
      </c>
      <c r="H55" s="11">
        <v>2</v>
      </c>
      <c r="I55" s="11">
        <v>2.5</v>
      </c>
      <c r="J55" s="11" t="s">
        <v>35</v>
      </c>
      <c r="K55" s="11" t="s">
        <v>36</v>
      </c>
      <c r="L55" s="11" t="s">
        <v>63</v>
      </c>
      <c r="M55" s="13" t="s">
        <v>179</v>
      </c>
      <c r="N55" s="13" t="s">
        <v>54</v>
      </c>
      <c r="O55" s="13" t="s">
        <v>171</v>
      </c>
      <c r="P55" s="11" t="s">
        <v>41</v>
      </c>
      <c r="Q55" s="11" t="s">
        <v>65</v>
      </c>
      <c r="R55" s="11">
        <v>57.7</v>
      </c>
      <c r="S55" s="11">
        <v>62.98</v>
      </c>
      <c r="T55" s="11">
        <v>62.98</v>
      </c>
      <c r="U55" s="12">
        <v>24</v>
      </c>
      <c r="V55" s="12">
        <v>12</v>
      </c>
      <c r="W55" s="11">
        <f>+U55/V55</f>
        <v>2</v>
      </c>
      <c r="X55" s="13" t="s">
        <v>180</v>
      </c>
      <c r="Y55" s="13" t="s">
        <v>181</v>
      </c>
      <c r="Z55" s="17"/>
      <c r="AA55" s="17"/>
      <c r="AB55" s="17"/>
      <c r="AC55" s="11"/>
      <c r="AD55" s="18"/>
    </row>
    <row r="56" spans="2:30" ht="210" x14ac:dyDescent="0.25">
      <c r="B56" s="8"/>
      <c r="C56" s="32" t="s">
        <v>68</v>
      </c>
      <c r="D56" s="10" t="s">
        <v>168</v>
      </c>
      <c r="E56" s="10" t="s">
        <v>182</v>
      </c>
      <c r="F56" s="42" t="s">
        <v>183</v>
      </c>
      <c r="G56" s="10" t="s">
        <v>184</v>
      </c>
      <c r="H56" s="11">
        <v>2</v>
      </c>
      <c r="I56" s="11">
        <v>2.5</v>
      </c>
      <c r="J56" s="11" t="s">
        <v>35</v>
      </c>
      <c r="K56" s="11" t="s">
        <v>36</v>
      </c>
      <c r="L56" s="11" t="s">
        <v>63</v>
      </c>
      <c r="M56" s="13" t="s">
        <v>185</v>
      </c>
      <c r="N56" s="13" t="s">
        <v>54</v>
      </c>
      <c r="O56" s="13" t="s">
        <v>171</v>
      </c>
      <c r="P56" s="11" t="s">
        <v>41</v>
      </c>
      <c r="Q56" s="11" t="s">
        <v>48</v>
      </c>
      <c r="R56" s="11">
        <v>100</v>
      </c>
      <c r="S56" s="11">
        <v>100</v>
      </c>
      <c r="T56" s="11">
        <v>100</v>
      </c>
      <c r="U56" s="12">
        <v>0</v>
      </c>
      <c r="V56" s="12">
        <v>0</v>
      </c>
      <c r="W56" s="11">
        <v>0</v>
      </c>
      <c r="X56" s="13" t="s">
        <v>186</v>
      </c>
      <c r="Y56" s="13" t="s">
        <v>181</v>
      </c>
      <c r="Z56" s="17"/>
      <c r="AA56" s="17"/>
      <c r="AB56" s="17"/>
      <c r="AC56" s="11"/>
      <c r="AD56" s="18"/>
    </row>
    <row r="57" spans="2:30" x14ac:dyDescent="0.25">
      <c r="B57" s="8"/>
      <c r="C57" s="34" t="s">
        <v>73</v>
      </c>
      <c r="D57" s="10"/>
      <c r="E57" s="10"/>
      <c r="F57" s="10"/>
      <c r="G57" s="10"/>
      <c r="H57" s="11"/>
      <c r="I57" s="11"/>
      <c r="J57" s="11"/>
      <c r="K57" s="11"/>
      <c r="L57" s="11"/>
      <c r="M57" s="13"/>
      <c r="N57" s="13"/>
      <c r="O57" s="13"/>
      <c r="P57" s="11"/>
      <c r="Q57" s="11"/>
      <c r="R57" s="11"/>
      <c r="S57" s="11"/>
      <c r="T57" s="11"/>
      <c r="U57" s="12"/>
      <c r="V57" s="12"/>
      <c r="W57" s="11"/>
      <c r="X57" s="13"/>
      <c r="Y57" s="13"/>
      <c r="Z57" s="17"/>
      <c r="AA57" s="17"/>
      <c r="AB57" s="17"/>
      <c r="AC57" s="11"/>
      <c r="AD57" s="18"/>
    </row>
    <row r="58" spans="2:30" ht="210" x14ac:dyDescent="0.25">
      <c r="B58" s="8"/>
      <c r="C58" s="30"/>
      <c r="D58" s="10" t="s">
        <v>168</v>
      </c>
      <c r="E58" s="10" t="s">
        <v>178</v>
      </c>
      <c r="F58" s="41" t="s">
        <v>187</v>
      </c>
      <c r="G58" s="10" t="s">
        <v>188</v>
      </c>
      <c r="H58" s="11">
        <v>2</v>
      </c>
      <c r="I58" s="11">
        <v>2.5</v>
      </c>
      <c r="J58" s="11" t="s">
        <v>35</v>
      </c>
      <c r="K58" s="11" t="s">
        <v>36</v>
      </c>
      <c r="L58" s="11" t="s">
        <v>63</v>
      </c>
      <c r="M58" s="13" t="s">
        <v>179</v>
      </c>
      <c r="N58" s="13" t="s">
        <v>54</v>
      </c>
      <c r="O58" s="13" t="s">
        <v>171</v>
      </c>
      <c r="P58" s="11" t="s">
        <v>41</v>
      </c>
      <c r="Q58" s="11" t="s">
        <v>65</v>
      </c>
      <c r="R58" s="11">
        <v>57.7</v>
      </c>
      <c r="S58" s="11">
        <v>62.98</v>
      </c>
      <c r="T58" s="11">
        <v>62.98</v>
      </c>
      <c r="U58" s="12">
        <v>24</v>
      </c>
      <c r="V58" s="12">
        <v>12</v>
      </c>
      <c r="W58" s="11">
        <f>+U58/V58</f>
        <v>2</v>
      </c>
      <c r="X58" s="13" t="s">
        <v>180</v>
      </c>
      <c r="Y58" s="13" t="s">
        <v>181</v>
      </c>
      <c r="Z58" s="17">
        <v>732090.46</v>
      </c>
      <c r="AA58" s="17">
        <v>732287.56</v>
      </c>
      <c r="AB58" s="17"/>
      <c r="AC58" s="11"/>
      <c r="AD58" s="18"/>
    </row>
    <row r="59" spans="2:30" ht="300" x14ac:dyDescent="0.25">
      <c r="B59" s="8"/>
      <c r="C59" s="32" t="s">
        <v>87</v>
      </c>
      <c r="D59" s="10" t="s">
        <v>168</v>
      </c>
      <c r="E59" s="10" t="s">
        <v>184</v>
      </c>
      <c r="F59" s="42" t="s">
        <v>189</v>
      </c>
      <c r="G59" s="10" t="s">
        <v>190</v>
      </c>
      <c r="H59" s="11">
        <v>2</v>
      </c>
      <c r="I59" s="11">
        <v>2.5</v>
      </c>
      <c r="J59" s="11" t="s">
        <v>35</v>
      </c>
      <c r="K59" s="11" t="s">
        <v>36</v>
      </c>
      <c r="L59" s="11" t="s">
        <v>63</v>
      </c>
      <c r="M59" s="13" t="s">
        <v>185</v>
      </c>
      <c r="N59" s="13" t="s">
        <v>54</v>
      </c>
      <c r="O59" s="13" t="s">
        <v>171</v>
      </c>
      <c r="P59" s="11" t="s">
        <v>41</v>
      </c>
      <c r="Q59" s="11" t="s">
        <v>48</v>
      </c>
      <c r="R59" s="11">
        <v>100</v>
      </c>
      <c r="S59" s="11">
        <v>100</v>
      </c>
      <c r="T59" s="11">
        <v>100</v>
      </c>
      <c r="U59" s="12">
        <v>0</v>
      </c>
      <c r="V59" s="12">
        <v>0</v>
      </c>
      <c r="W59" s="11">
        <v>0</v>
      </c>
      <c r="X59" s="13" t="s">
        <v>186</v>
      </c>
      <c r="Y59" s="13" t="s">
        <v>181</v>
      </c>
      <c r="Z59" s="17">
        <v>1001805</v>
      </c>
      <c r="AA59" s="17">
        <v>1013804.24</v>
      </c>
      <c r="AB59" s="17"/>
      <c r="AC59" s="11"/>
      <c r="AD59" s="18"/>
    </row>
    <row r="60" spans="2:30" x14ac:dyDescent="0.25">
      <c r="U60" s="27"/>
      <c r="V60" s="27"/>
    </row>
    <row r="61" spans="2:30" x14ac:dyDescent="0.25">
      <c r="B61" s="26" t="s">
        <v>203</v>
      </c>
      <c r="U61" s="27"/>
      <c r="V61" s="27"/>
      <c r="Y61" s="90"/>
    </row>
    <row r="62" spans="2:30" x14ac:dyDescent="0.25">
      <c r="U62" s="27"/>
      <c r="V62" s="27"/>
    </row>
    <row r="63" spans="2:30" x14ac:dyDescent="0.25">
      <c r="U63" s="27"/>
      <c r="V63" s="27"/>
    </row>
    <row r="64" spans="2:30" x14ac:dyDescent="0.25">
      <c r="U64" s="27"/>
      <c r="V64" s="27"/>
    </row>
    <row r="65" spans="7:30" x14ac:dyDescent="0.25">
      <c r="U65" s="27"/>
      <c r="V65" s="27"/>
    </row>
    <row r="66" spans="7:30" x14ac:dyDescent="0.25">
      <c r="U66" s="27"/>
      <c r="V66" s="27"/>
    </row>
    <row r="67" spans="7:30" x14ac:dyDescent="0.25">
      <c r="G67" s="514" t="s">
        <v>191</v>
      </c>
      <c r="H67" s="514"/>
      <c r="I67" s="514"/>
      <c r="U67" s="27"/>
      <c r="V67" s="27"/>
      <c r="Y67" s="513" t="s">
        <v>191</v>
      </c>
      <c r="Z67" s="513"/>
      <c r="AA67" s="513"/>
      <c r="AB67" s="513"/>
    </row>
    <row r="68" spans="7:30" x14ac:dyDescent="0.25">
      <c r="G68" s="376" t="s">
        <v>391</v>
      </c>
      <c r="H68" s="376"/>
      <c r="I68" s="376"/>
      <c r="U68" s="27"/>
      <c r="V68" s="27"/>
      <c r="Y68" s="458" t="s">
        <v>494</v>
      </c>
      <c r="Z68" s="458"/>
      <c r="AA68" s="458"/>
      <c r="AB68" s="458"/>
    </row>
    <row r="69" spans="7:30" x14ac:dyDescent="0.25">
      <c r="G69" s="376" t="s">
        <v>394</v>
      </c>
      <c r="H69" s="376"/>
      <c r="I69" s="376"/>
      <c r="U69" s="27"/>
      <c r="V69" s="27"/>
      <c r="Y69" s="461" t="s">
        <v>498</v>
      </c>
      <c r="Z69" s="461"/>
      <c r="AA69" s="461"/>
      <c r="AB69" s="297"/>
      <c r="AC69" s="297"/>
      <c r="AD69" s="297"/>
    </row>
    <row r="70" spans="7:30" x14ac:dyDescent="0.25">
      <c r="U70" s="27"/>
      <c r="V70" s="27"/>
    </row>
    <row r="71" spans="7:30" x14ac:dyDescent="0.25">
      <c r="U71" s="27"/>
      <c r="V71" s="27"/>
    </row>
    <row r="72" spans="7:30" x14ac:dyDescent="0.25">
      <c r="U72" s="27"/>
      <c r="V72" s="27"/>
    </row>
    <row r="73" spans="7:30" x14ac:dyDescent="0.25">
      <c r="U73" s="27"/>
      <c r="V73" s="27"/>
      <c r="Z73" s="376"/>
      <c r="AA73" s="376"/>
    </row>
    <row r="74" spans="7:30" x14ac:dyDescent="0.25">
      <c r="U74" s="27"/>
      <c r="V74" s="27"/>
    </row>
    <row r="75" spans="7:30" x14ac:dyDescent="0.25">
      <c r="U75" s="27"/>
      <c r="V75" s="27"/>
    </row>
    <row r="76" spans="7:30" x14ac:dyDescent="0.25">
      <c r="U76" s="27"/>
      <c r="V76" s="27"/>
    </row>
    <row r="77" spans="7:30" x14ac:dyDescent="0.25">
      <c r="U77" s="27"/>
      <c r="V77" s="27"/>
    </row>
    <row r="78" spans="7:30" x14ac:dyDescent="0.25">
      <c r="U78" s="27"/>
      <c r="V78" s="27"/>
    </row>
    <row r="79" spans="7:30" x14ac:dyDescent="0.25">
      <c r="U79" s="27"/>
      <c r="V79" s="27"/>
    </row>
  </sheetData>
  <protectedRanges>
    <protectedRange sqref="AB69:AC69 Y69" name="Rango1"/>
  </protectedRanges>
  <mergeCells count="12">
    <mergeCell ref="Z73:AA73"/>
    <mergeCell ref="B1:AD1"/>
    <mergeCell ref="B2:AD2"/>
    <mergeCell ref="B3:AD4"/>
    <mergeCell ref="B5:Y5"/>
    <mergeCell ref="B6:AD6"/>
    <mergeCell ref="Y67:AB67"/>
    <mergeCell ref="Y68:AB68"/>
    <mergeCell ref="G68:I68"/>
    <mergeCell ref="G69:I69"/>
    <mergeCell ref="G67:I67"/>
    <mergeCell ref="Y69:AA69"/>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34"/>
  <sheetViews>
    <sheetView workbookViewId="0">
      <selection activeCell="K32" sqref="K32"/>
    </sheetView>
  </sheetViews>
  <sheetFormatPr baseColWidth="10" defaultRowHeight="15" x14ac:dyDescent="0.25"/>
  <cols>
    <col min="3" max="3" width="56.28515625" customWidth="1"/>
    <col min="4" max="9" width="15" customWidth="1"/>
    <col min="11" max="11" width="14.140625" bestFit="1" customWidth="1"/>
  </cols>
  <sheetData>
    <row r="1" spans="2:9" ht="33.75" customHeight="1" x14ac:dyDescent="0.25">
      <c r="B1" s="380" t="s">
        <v>502</v>
      </c>
      <c r="C1" s="381"/>
      <c r="D1" s="381"/>
      <c r="E1" s="381"/>
      <c r="F1" s="381"/>
      <c r="G1" s="381"/>
      <c r="H1" s="381"/>
      <c r="I1" s="382"/>
    </row>
    <row r="2" spans="2:9" x14ac:dyDescent="0.25">
      <c r="B2" s="401" t="s">
        <v>430</v>
      </c>
      <c r="C2" s="402"/>
      <c r="D2" s="389" t="s">
        <v>383</v>
      </c>
      <c r="E2" s="389"/>
      <c r="F2" s="389"/>
      <c r="G2" s="389"/>
      <c r="H2" s="389"/>
      <c r="I2" s="390" t="s">
        <v>289</v>
      </c>
    </row>
    <row r="3" spans="2:9" ht="22.5" x14ac:dyDescent="0.25">
      <c r="B3" s="403"/>
      <c r="C3" s="404"/>
      <c r="D3" s="86" t="s">
        <v>232</v>
      </c>
      <c r="E3" s="151" t="s">
        <v>290</v>
      </c>
      <c r="F3" s="151" t="s">
        <v>198</v>
      </c>
      <c r="G3" s="151" t="s">
        <v>199</v>
      </c>
      <c r="H3" s="87" t="s">
        <v>291</v>
      </c>
      <c r="I3" s="391"/>
    </row>
    <row r="4" spans="2:9" x14ac:dyDescent="0.25">
      <c r="B4" s="405"/>
      <c r="C4" s="406"/>
      <c r="D4" s="88" t="s">
        <v>292</v>
      </c>
      <c r="E4" s="89" t="s">
        <v>293</v>
      </c>
      <c r="F4" s="89" t="s">
        <v>384</v>
      </c>
      <c r="G4" s="89" t="s">
        <v>294</v>
      </c>
      <c r="H4" s="89" t="s">
        <v>73</v>
      </c>
      <c r="I4" s="89" t="s">
        <v>385</v>
      </c>
    </row>
    <row r="5" spans="2:9" x14ac:dyDescent="0.25">
      <c r="B5" s="407" t="s">
        <v>431</v>
      </c>
      <c r="C5" s="408"/>
      <c r="D5" s="175"/>
      <c r="E5" s="175"/>
      <c r="F5" s="175"/>
      <c r="G5" s="175"/>
      <c r="H5" s="175"/>
      <c r="I5" s="175"/>
    </row>
    <row r="6" spans="2:9" x14ac:dyDescent="0.25">
      <c r="B6" s="409"/>
      <c r="C6" s="410"/>
      <c r="D6" s="172"/>
      <c r="E6" s="172"/>
      <c r="F6" s="172"/>
      <c r="G6" s="172"/>
      <c r="H6" s="172"/>
      <c r="I6" s="172"/>
    </row>
    <row r="7" spans="2:9" x14ac:dyDescent="0.25">
      <c r="B7" s="409"/>
      <c r="C7" s="410"/>
      <c r="D7" s="172"/>
      <c r="E7" s="172"/>
      <c r="F7" s="172"/>
      <c r="G7" s="172"/>
      <c r="H7" s="172"/>
      <c r="I7" s="172"/>
    </row>
    <row r="8" spans="2:9" x14ac:dyDescent="0.25">
      <c r="B8" s="409"/>
      <c r="C8" s="410"/>
      <c r="D8" s="172"/>
      <c r="E8" s="172"/>
      <c r="F8" s="172"/>
      <c r="G8" s="172"/>
      <c r="H8" s="172"/>
      <c r="I8" s="172"/>
    </row>
    <row r="9" spans="2:9" x14ac:dyDescent="0.25">
      <c r="B9" s="409"/>
      <c r="C9" s="410"/>
      <c r="D9" s="172"/>
      <c r="E9" s="172"/>
      <c r="F9" s="172"/>
      <c r="G9" s="172"/>
      <c r="H9" s="172"/>
      <c r="I9" s="172"/>
    </row>
    <row r="10" spans="2:9" x14ac:dyDescent="0.25">
      <c r="B10" s="409"/>
      <c r="C10" s="410"/>
      <c r="D10" s="172"/>
      <c r="E10" s="172"/>
      <c r="F10" s="172"/>
      <c r="G10" s="172"/>
      <c r="H10" s="172"/>
      <c r="I10" s="172"/>
    </row>
    <row r="11" spans="2:9" x14ac:dyDescent="0.25">
      <c r="B11" s="176"/>
      <c r="C11" s="177"/>
      <c r="D11" s="172"/>
      <c r="E11" s="172"/>
      <c r="F11" s="172"/>
      <c r="G11" s="172"/>
      <c r="H11" s="172"/>
      <c r="I11" s="172"/>
    </row>
    <row r="12" spans="2:9" x14ac:dyDescent="0.25">
      <c r="B12" s="399" t="s">
        <v>432</v>
      </c>
      <c r="C12" s="400"/>
      <c r="D12" s="203">
        <v>44189444</v>
      </c>
      <c r="E12" s="349">
        <v>4315209.4800000004</v>
      </c>
      <c r="F12" s="172">
        <f>D12+E12</f>
        <v>48504653.480000004</v>
      </c>
      <c r="G12" s="351">
        <v>48504653.479999997</v>
      </c>
      <c r="H12" s="352">
        <v>48504653.479999997</v>
      </c>
      <c r="I12" s="172">
        <f>H12-D12</f>
        <v>4315209.4799999967</v>
      </c>
    </row>
    <row r="13" spans="2:9" x14ac:dyDescent="0.25">
      <c r="B13" s="399"/>
      <c r="C13" s="400"/>
      <c r="D13" s="172"/>
      <c r="E13" s="172"/>
      <c r="F13" s="172"/>
      <c r="G13" s="172"/>
      <c r="H13" s="172"/>
      <c r="I13" s="172"/>
    </row>
    <row r="14" spans="2:9" x14ac:dyDescent="0.25">
      <c r="B14" s="399"/>
      <c r="C14" s="400"/>
      <c r="D14" s="172"/>
      <c r="E14" s="172"/>
      <c r="F14" s="172"/>
      <c r="G14" s="172"/>
      <c r="H14" s="172"/>
      <c r="I14" s="172"/>
    </row>
    <row r="15" spans="2:9" x14ac:dyDescent="0.25">
      <c r="B15" s="399"/>
      <c r="C15" s="400"/>
      <c r="D15" s="172"/>
      <c r="E15" s="172"/>
      <c r="F15" s="172"/>
      <c r="G15" s="172"/>
      <c r="H15" s="172"/>
      <c r="I15" s="172"/>
    </row>
    <row r="16" spans="2:9" x14ac:dyDescent="0.25">
      <c r="B16" s="399"/>
      <c r="C16" s="400"/>
      <c r="D16" s="172"/>
      <c r="E16" s="172"/>
      <c r="F16" s="172"/>
      <c r="G16" s="172"/>
      <c r="H16" s="172"/>
      <c r="I16" s="172"/>
    </row>
    <row r="17" spans="2:11" x14ac:dyDescent="0.25">
      <c r="B17" s="399"/>
      <c r="C17" s="400"/>
      <c r="D17" s="172"/>
      <c r="E17" s="172"/>
      <c r="F17" s="172"/>
      <c r="G17" s="172"/>
      <c r="H17" s="172"/>
      <c r="I17" s="172"/>
    </row>
    <row r="18" spans="2:11" x14ac:dyDescent="0.25">
      <c r="B18" s="178"/>
      <c r="C18" s="179"/>
      <c r="D18" s="172"/>
      <c r="E18" s="172"/>
      <c r="F18" s="172"/>
      <c r="G18" s="172"/>
      <c r="H18" s="172"/>
      <c r="I18" s="172"/>
    </row>
    <row r="19" spans="2:11" x14ac:dyDescent="0.25">
      <c r="B19" s="178"/>
      <c r="C19" s="179"/>
      <c r="D19" s="172"/>
      <c r="E19" s="172"/>
      <c r="F19" s="172"/>
      <c r="G19" s="172"/>
      <c r="H19" s="172"/>
      <c r="I19" s="172"/>
    </row>
    <row r="20" spans="2:11" x14ac:dyDescent="0.25">
      <c r="B20" s="180"/>
      <c r="C20" s="179"/>
      <c r="D20" s="181"/>
      <c r="E20" s="181"/>
      <c r="F20" s="181"/>
      <c r="G20" s="181"/>
      <c r="H20" s="181"/>
      <c r="I20" s="181"/>
    </row>
    <row r="21" spans="2:11" x14ac:dyDescent="0.25">
      <c r="B21" s="182"/>
      <c r="C21" s="183" t="s">
        <v>302</v>
      </c>
      <c r="D21" s="184">
        <f>D9+D12+D17+D18+D19+D16</f>
        <v>44189444</v>
      </c>
      <c r="E21" s="184">
        <f>E9+E12+E17+E18+E19+E16</f>
        <v>4315209.4800000004</v>
      </c>
      <c r="F21" s="184">
        <f>F9+F12+F17+F18+F19+F16</f>
        <v>48504653.480000004</v>
      </c>
      <c r="G21" s="184">
        <f>G9+G12+G17+G18+G19+G16</f>
        <v>48504653.479999997</v>
      </c>
      <c r="H21" s="184">
        <f>H9+H12+H17+H18+H19+H16</f>
        <v>48504653.479999997</v>
      </c>
      <c r="I21" s="185">
        <v>0</v>
      </c>
    </row>
    <row r="22" spans="2:11" x14ac:dyDescent="0.25">
      <c r="B22" s="186"/>
      <c r="C22" s="187"/>
      <c r="D22" s="188"/>
      <c r="E22" s="188"/>
      <c r="F22" s="189"/>
      <c r="G22" s="190" t="s">
        <v>386</v>
      </c>
      <c r="H22" s="191"/>
      <c r="I22" s="181"/>
    </row>
    <row r="23" spans="2:11" x14ac:dyDescent="0.25">
      <c r="B23" s="179" t="s">
        <v>203</v>
      </c>
      <c r="C23" s="179"/>
      <c r="D23" s="179"/>
      <c r="E23" s="179"/>
      <c r="F23" s="179"/>
      <c r="G23" s="179"/>
      <c r="H23" s="179"/>
      <c r="I23" s="179"/>
    </row>
    <row r="24" spans="2:11" x14ac:dyDescent="0.25">
      <c r="B24" s="179"/>
      <c r="C24" s="179"/>
      <c r="D24" s="179"/>
      <c r="E24" s="179"/>
      <c r="F24" s="179"/>
      <c r="G24" s="179"/>
      <c r="H24" s="179"/>
      <c r="I24" s="179"/>
    </row>
    <row r="25" spans="2:11" x14ac:dyDescent="0.25">
      <c r="B25" s="179"/>
      <c r="C25" s="179"/>
      <c r="D25" s="179"/>
      <c r="E25" s="179"/>
      <c r="F25" s="179"/>
      <c r="G25" s="179"/>
      <c r="H25" s="179"/>
      <c r="I25" s="179"/>
    </row>
    <row r="26" spans="2:11" x14ac:dyDescent="0.25">
      <c r="B26" s="179"/>
      <c r="C26" s="179"/>
      <c r="D26" s="179"/>
      <c r="E26" s="179"/>
      <c r="F26" s="179"/>
      <c r="G26" s="179"/>
      <c r="H26" s="179"/>
      <c r="I26" s="353"/>
    </row>
    <row r="27" spans="2:11" x14ac:dyDescent="0.25">
      <c r="B27" s="179"/>
      <c r="C27" s="179"/>
      <c r="D27" s="179"/>
      <c r="E27" s="179"/>
      <c r="F27" s="179"/>
      <c r="G27" s="179"/>
      <c r="H27" s="179"/>
      <c r="I27" s="179"/>
    </row>
    <row r="28" spans="2:11" x14ac:dyDescent="0.25">
      <c r="B28" s="179"/>
      <c r="C28" s="179"/>
      <c r="D28" s="179"/>
      <c r="E28" s="179"/>
      <c r="F28" s="179"/>
      <c r="G28" s="179"/>
      <c r="H28" s="179"/>
      <c r="I28" s="179"/>
      <c r="K28" s="287"/>
    </row>
    <row r="29" spans="2:11" x14ac:dyDescent="0.25">
      <c r="B29" s="179"/>
      <c r="C29" s="376" t="s">
        <v>389</v>
      </c>
      <c r="D29" s="376"/>
      <c r="E29" s="179"/>
      <c r="F29" s="398"/>
      <c r="G29" s="398"/>
      <c r="H29" s="398"/>
      <c r="I29" s="179"/>
    </row>
    <row r="30" spans="2:11" x14ac:dyDescent="0.25">
      <c r="B30" s="179"/>
      <c r="C30" s="376" t="s">
        <v>391</v>
      </c>
      <c r="D30" s="376"/>
      <c r="E30" s="179"/>
      <c r="F30" s="376" t="s">
        <v>494</v>
      </c>
      <c r="G30" s="376"/>
      <c r="H30" s="376"/>
      <c r="I30" s="179"/>
    </row>
    <row r="31" spans="2:11" ht="11.25" customHeight="1" x14ac:dyDescent="0.25">
      <c r="B31" s="179"/>
      <c r="C31" s="376" t="s">
        <v>394</v>
      </c>
      <c r="D31" s="376"/>
      <c r="E31" s="376" t="s">
        <v>496</v>
      </c>
      <c r="F31" s="376"/>
      <c r="G31" s="376"/>
      <c r="H31" s="376"/>
      <c r="I31" s="376"/>
    </row>
    <row r="32" spans="2:11" x14ac:dyDescent="0.25">
      <c r="J32" s="194"/>
      <c r="K32" s="194"/>
    </row>
    <row r="34" spans="8:9" x14ac:dyDescent="0.25">
      <c r="H34" s="376"/>
      <c r="I34" s="376"/>
    </row>
  </sheetData>
  <mergeCells count="13">
    <mergeCell ref="B12:C17"/>
    <mergeCell ref="B1:I1"/>
    <mergeCell ref="B2:C4"/>
    <mergeCell ref="D2:H2"/>
    <mergeCell ref="I2:I3"/>
    <mergeCell ref="B5:C10"/>
    <mergeCell ref="H34:I34"/>
    <mergeCell ref="C29:D29"/>
    <mergeCell ref="C30:D30"/>
    <mergeCell ref="C31:D31"/>
    <mergeCell ref="F30:H30"/>
    <mergeCell ref="F29:H29"/>
    <mergeCell ref="E31:I31"/>
  </mergeCells>
  <printOptions horizontalCentered="1"/>
  <pageMargins left="0.70866141732283472" right="0.70866141732283472" top="0.74803149606299213" bottom="0.74803149606299213" header="0.31496062992125984" footer="0.31496062992125984"/>
  <pageSetup scale="7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53"/>
  <sheetViews>
    <sheetView showGridLines="0" workbookViewId="0">
      <selection activeCell="J35" sqref="J35"/>
    </sheetView>
  </sheetViews>
  <sheetFormatPr baseColWidth="10" defaultColWidth="11.42578125" defaultRowHeight="11.25" x14ac:dyDescent="0.2"/>
  <cols>
    <col min="1" max="1" width="1.140625" style="53" customWidth="1"/>
    <col min="2" max="2" width="69" style="53" customWidth="1"/>
    <col min="3" max="8" width="15.7109375" style="53" customWidth="1"/>
    <col min="9" max="16384" width="11.42578125" style="53"/>
  </cols>
  <sheetData>
    <row r="1" spans="1:8" ht="45" customHeight="1" x14ac:dyDescent="0.2">
      <c r="A1" s="426" t="s">
        <v>503</v>
      </c>
      <c r="B1" s="427"/>
      <c r="C1" s="427"/>
      <c r="D1" s="427"/>
      <c r="E1" s="427"/>
      <c r="F1" s="427"/>
      <c r="G1" s="427"/>
      <c r="H1" s="428"/>
    </row>
    <row r="2" spans="1:8" x14ac:dyDescent="0.2">
      <c r="A2" s="417" t="s">
        <v>204</v>
      </c>
      <c r="B2" s="418"/>
      <c r="C2" s="414" t="s">
        <v>194</v>
      </c>
      <c r="D2" s="415"/>
      <c r="E2" s="415"/>
      <c r="F2" s="415"/>
      <c r="G2" s="416"/>
      <c r="H2" s="423" t="s">
        <v>195</v>
      </c>
    </row>
    <row r="3" spans="1:8" ht="24.95" customHeight="1" x14ac:dyDescent="0.2">
      <c r="A3" s="419"/>
      <c r="B3" s="420"/>
      <c r="C3" s="288" t="s">
        <v>196</v>
      </c>
      <c r="D3" s="288" t="s">
        <v>197</v>
      </c>
      <c r="E3" s="288" t="s">
        <v>198</v>
      </c>
      <c r="F3" s="288" t="s">
        <v>199</v>
      </c>
      <c r="G3" s="288" t="s">
        <v>200</v>
      </c>
      <c r="H3" s="424"/>
    </row>
    <row r="4" spans="1:8" x14ac:dyDescent="0.2">
      <c r="A4" s="421"/>
      <c r="B4" s="422"/>
      <c r="C4" s="289">
        <v>1</v>
      </c>
      <c r="D4" s="289">
        <v>2</v>
      </c>
      <c r="E4" s="289" t="s">
        <v>201</v>
      </c>
      <c r="F4" s="289">
        <v>4</v>
      </c>
      <c r="G4" s="289">
        <v>5</v>
      </c>
      <c r="H4" s="289" t="s">
        <v>305</v>
      </c>
    </row>
    <row r="5" spans="1:8" x14ac:dyDescent="0.2">
      <c r="A5" s="62"/>
      <c r="B5" s="63"/>
      <c r="C5" s="64"/>
      <c r="D5" s="64"/>
      <c r="E5" s="64"/>
      <c r="F5" s="64"/>
      <c r="G5" s="64"/>
      <c r="H5" s="64"/>
    </row>
    <row r="6" spans="1:8" x14ac:dyDescent="0.2">
      <c r="A6" s="65"/>
      <c r="B6" s="66" t="s">
        <v>411</v>
      </c>
      <c r="C6" s="204">
        <v>9585128.1199999992</v>
      </c>
      <c r="D6" s="332">
        <v>444630.6</v>
      </c>
      <c r="E6" s="57">
        <f>C6+D6</f>
        <v>10029758.719999999</v>
      </c>
      <c r="F6" s="333">
        <v>8436997.5500000007</v>
      </c>
      <c r="G6" s="334">
        <v>8436997.5500000007</v>
      </c>
      <c r="H6" s="57">
        <f>E6-F6</f>
        <v>1592761.1699999981</v>
      </c>
    </row>
    <row r="7" spans="1:8" x14ac:dyDescent="0.2">
      <c r="A7" s="65"/>
      <c r="B7" s="66" t="s">
        <v>412</v>
      </c>
      <c r="C7" s="204">
        <v>56300977.299999997</v>
      </c>
      <c r="D7" s="332">
        <v>3386369.56</v>
      </c>
      <c r="E7" s="57">
        <f t="shared" ref="E7:E12" si="0">C7+D7</f>
        <v>59687346.859999999</v>
      </c>
      <c r="F7" s="333">
        <v>55396421.43</v>
      </c>
      <c r="G7" s="334">
        <v>55396421.43</v>
      </c>
      <c r="H7" s="57">
        <f t="shared" ref="H7:H12" si="1">E7-F7</f>
        <v>4290925.43</v>
      </c>
    </row>
    <row r="8" spans="1:8" x14ac:dyDescent="0.2">
      <c r="A8" s="65"/>
      <c r="B8" s="66" t="s">
        <v>413</v>
      </c>
      <c r="C8" s="204">
        <v>5318030.4400000004</v>
      </c>
      <c r="D8" s="332">
        <v>369860.28</v>
      </c>
      <c r="E8" s="57">
        <f t="shared" si="0"/>
        <v>5687890.7200000007</v>
      </c>
      <c r="F8" s="333">
        <v>4502248.7699999996</v>
      </c>
      <c r="G8" s="334">
        <v>4502248.7699999996</v>
      </c>
      <c r="H8" s="57">
        <f t="shared" si="1"/>
        <v>1185641.9500000011</v>
      </c>
    </row>
    <row r="9" spans="1:8" x14ac:dyDescent="0.2">
      <c r="A9" s="65"/>
      <c r="B9" s="66" t="s">
        <v>414</v>
      </c>
      <c r="C9" s="204">
        <v>32766605.059999999</v>
      </c>
      <c r="D9" s="332">
        <v>14227257.189999999</v>
      </c>
      <c r="E9" s="57">
        <f t="shared" si="0"/>
        <v>46993862.25</v>
      </c>
      <c r="F9" s="333">
        <v>35229164.18</v>
      </c>
      <c r="G9" s="334">
        <v>35229164.18</v>
      </c>
      <c r="H9" s="57">
        <f t="shared" si="1"/>
        <v>11764698.07</v>
      </c>
    </row>
    <row r="10" spans="1:8" x14ac:dyDescent="0.2">
      <c r="A10" s="65"/>
      <c r="B10" s="66" t="s">
        <v>415</v>
      </c>
      <c r="C10" s="204">
        <v>1308914.6399999999</v>
      </c>
      <c r="D10" s="332">
        <v>9831.42</v>
      </c>
      <c r="E10" s="57">
        <f t="shared" si="0"/>
        <v>1318746.0599999998</v>
      </c>
      <c r="F10" s="333">
        <v>1267835.6000000001</v>
      </c>
      <c r="G10" s="334">
        <v>1267835.6000000001</v>
      </c>
      <c r="H10" s="57">
        <f t="shared" si="1"/>
        <v>50910.45999999973</v>
      </c>
    </row>
    <row r="11" spans="1:8" x14ac:dyDescent="0.2">
      <c r="A11" s="65"/>
      <c r="B11" s="66" t="s">
        <v>370</v>
      </c>
      <c r="C11" s="57">
        <v>0</v>
      </c>
      <c r="D11" s="298">
        <v>0</v>
      </c>
      <c r="E11" s="57">
        <f t="shared" si="0"/>
        <v>0</v>
      </c>
      <c r="F11" s="299">
        <v>0</v>
      </c>
      <c r="G11" s="300">
        <v>0</v>
      </c>
      <c r="H11" s="57">
        <f t="shared" si="1"/>
        <v>0</v>
      </c>
    </row>
    <row r="12" spans="1:8" x14ac:dyDescent="0.2">
      <c r="A12" s="65"/>
      <c r="B12" s="66" t="s">
        <v>371</v>
      </c>
      <c r="C12" s="57">
        <v>0</v>
      </c>
      <c r="D12" s="298">
        <v>0</v>
      </c>
      <c r="E12" s="57">
        <f t="shared" si="0"/>
        <v>0</v>
      </c>
      <c r="F12" s="299">
        <v>0</v>
      </c>
      <c r="G12" s="300">
        <v>0</v>
      </c>
      <c r="H12" s="57">
        <f t="shared" si="1"/>
        <v>0</v>
      </c>
    </row>
    <row r="13" spans="1:8" x14ac:dyDescent="0.2">
      <c r="A13" s="65"/>
      <c r="B13" s="66"/>
      <c r="C13" s="57"/>
      <c r="D13" s="57"/>
      <c r="E13" s="57"/>
      <c r="F13" s="57"/>
      <c r="G13" s="57"/>
      <c r="H13" s="57"/>
    </row>
    <row r="14" spans="1:8" x14ac:dyDescent="0.2">
      <c r="A14" s="67"/>
      <c r="B14" s="139" t="s">
        <v>202</v>
      </c>
      <c r="C14" s="69">
        <f t="shared" ref="C14:H14" si="2">SUM(C6:C13)</f>
        <v>105279655.56</v>
      </c>
      <c r="D14" s="69">
        <f t="shared" si="2"/>
        <v>18437949.050000001</v>
      </c>
      <c r="E14" s="69">
        <f t="shared" si="2"/>
        <v>123717604.61</v>
      </c>
      <c r="F14" s="69">
        <f t="shared" si="2"/>
        <v>104832667.53</v>
      </c>
      <c r="G14" s="69">
        <f t="shared" si="2"/>
        <v>104832667.53</v>
      </c>
      <c r="H14" s="69">
        <f t="shared" si="2"/>
        <v>18884937.079999998</v>
      </c>
    </row>
    <row r="17" spans="1:8" ht="45" customHeight="1" x14ac:dyDescent="0.2">
      <c r="A17" s="414" t="s">
        <v>504</v>
      </c>
      <c r="B17" s="415"/>
      <c r="C17" s="415"/>
      <c r="D17" s="415"/>
      <c r="E17" s="415"/>
      <c r="F17" s="415"/>
      <c r="G17" s="415"/>
      <c r="H17" s="416"/>
    </row>
    <row r="18" spans="1:8" x14ac:dyDescent="0.2">
      <c r="A18" s="417" t="s">
        <v>204</v>
      </c>
      <c r="B18" s="418"/>
      <c r="C18" s="414" t="s">
        <v>194</v>
      </c>
      <c r="D18" s="415"/>
      <c r="E18" s="415"/>
      <c r="F18" s="415"/>
      <c r="G18" s="416"/>
      <c r="H18" s="423" t="s">
        <v>195</v>
      </c>
    </row>
    <row r="19" spans="1:8" ht="22.5" x14ac:dyDescent="0.2">
      <c r="A19" s="419"/>
      <c r="B19" s="420"/>
      <c r="C19" s="288" t="s">
        <v>196</v>
      </c>
      <c r="D19" s="288" t="s">
        <v>197</v>
      </c>
      <c r="E19" s="288" t="s">
        <v>198</v>
      </c>
      <c r="F19" s="288" t="s">
        <v>199</v>
      </c>
      <c r="G19" s="288" t="s">
        <v>200</v>
      </c>
      <c r="H19" s="424"/>
    </row>
    <row r="20" spans="1:8" x14ac:dyDescent="0.2">
      <c r="A20" s="421"/>
      <c r="B20" s="422"/>
      <c r="C20" s="289">
        <v>1</v>
      </c>
      <c r="D20" s="289">
        <v>2</v>
      </c>
      <c r="E20" s="289" t="s">
        <v>201</v>
      </c>
      <c r="F20" s="289">
        <v>4</v>
      </c>
      <c r="G20" s="289">
        <v>5</v>
      </c>
      <c r="H20" s="289" t="s">
        <v>305</v>
      </c>
    </row>
    <row r="21" spans="1:8" x14ac:dyDescent="0.2">
      <c r="A21" s="65"/>
      <c r="B21" s="92" t="s">
        <v>396</v>
      </c>
      <c r="C21" s="57">
        <v>0</v>
      </c>
      <c r="D21" s="57">
        <v>0</v>
      </c>
      <c r="E21" s="57">
        <f>C21+D21</f>
        <v>0</v>
      </c>
      <c r="F21" s="57">
        <v>0</v>
      </c>
      <c r="G21" s="57">
        <v>0</v>
      </c>
      <c r="H21" s="57">
        <f>E21-F21</f>
        <v>0</v>
      </c>
    </row>
    <row r="22" spans="1:8" x14ac:dyDescent="0.2">
      <c r="A22" s="65"/>
      <c r="B22" s="92" t="s">
        <v>397</v>
      </c>
      <c r="C22" s="411" t="s">
        <v>434</v>
      </c>
      <c r="D22" s="412"/>
      <c r="E22" s="412"/>
      <c r="F22" s="412"/>
      <c r="G22" s="413"/>
      <c r="H22" s="57">
        <f t="shared" ref="H22:H24" si="3">E22-F22</f>
        <v>0</v>
      </c>
    </row>
    <row r="23" spans="1:8" x14ac:dyDescent="0.2">
      <c r="A23" s="65"/>
      <c r="B23" s="92" t="s">
        <v>398</v>
      </c>
      <c r="C23" s="411"/>
      <c r="D23" s="412"/>
      <c r="E23" s="412"/>
      <c r="F23" s="412"/>
      <c r="G23" s="413"/>
      <c r="H23" s="57">
        <f t="shared" si="3"/>
        <v>0</v>
      </c>
    </row>
    <row r="24" spans="1:8" x14ac:dyDescent="0.2">
      <c r="A24" s="65"/>
      <c r="B24" s="92" t="s">
        <v>416</v>
      </c>
      <c r="C24" s="57">
        <v>0</v>
      </c>
      <c r="D24" s="57">
        <v>0</v>
      </c>
      <c r="E24" s="57">
        <f t="shared" ref="E24" si="4">C24+D24</f>
        <v>0</v>
      </c>
      <c r="F24" s="57">
        <v>0</v>
      </c>
      <c r="G24" s="57">
        <v>0</v>
      </c>
      <c r="H24" s="57">
        <f t="shared" si="3"/>
        <v>0</v>
      </c>
    </row>
    <row r="25" spans="1:8" x14ac:dyDescent="0.2">
      <c r="A25" s="67"/>
      <c r="B25" s="139" t="s">
        <v>202</v>
      </c>
      <c r="C25" s="69">
        <f t="shared" ref="C25:H25" si="5">SUM(C21:C24)</f>
        <v>0</v>
      </c>
      <c r="D25" s="69">
        <f t="shared" si="5"/>
        <v>0</v>
      </c>
      <c r="E25" s="69">
        <f t="shared" si="5"/>
        <v>0</v>
      </c>
      <c r="F25" s="69">
        <f t="shared" si="5"/>
        <v>0</v>
      </c>
      <c r="G25" s="69">
        <f t="shared" si="5"/>
        <v>0</v>
      </c>
      <c r="H25" s="69">
        <f t="shared" si="5"/>
        <v>0</v>
      </c>
    </row>
    <row r="28" spans="1:8" ht="45" customHeight="1" x14ac:dyDescent="0.2">
      <c r="A28" s="414" t="s">
        <v>505</v>
      </c>
      <c r="B28" s="415"/>
      <c r="C28" s="415"/>
      <c r="D28" s="415"/>
      <c r="E28" s="415"/>
      <c r="F28" s="415"/>
      <c r="G28" s="415"/>
      <c r="H28" s="416"/>
    </row>
    <row r="29" spans="1:8" x14ac:dyDescent="0.2">
      <c r="A29" s="417" t="s">
        <v>204</v>
      </c>
      <c r="B29" s="418"/>
      <c r="C29" s="414" t="s">
        <v>194</v>
      </c>
      <c r="D29" s="415"/>
      <c r="E29" s="415"/>
      <c r="F29" s="415"/>
      <c r="G29" s="416"/>
      <c r="H29" s="423" t="s">
        <v>195</v>
      </c>
    </row>
    <row r="30" spans="1:8" ht="22.5" x14ac:dyDescent="0.2">
      <c r="A30" s="419"/>
      <c r="B30" s="420"/>
      <c r="C30" s="288" t="s">
        <v>196</v>
      </c>
      <c r="D30" s="288" t="s">
        <v>197</v>
      </c>
      <c r="E30" s="288" t="s">
        <v>198</v>
      </c>
      <c r="F30" s="288" t="s">
        <v>199</v>
      </c>
      <c r="G30" s="288" t="s">
        <v>200</v>
      </c>
      <c r="H30" s="424"/>
    </row>
    <row r="31" spans="1:8" x14ac:dyDescent="0.2">
      <c r="A31" s="421"/>
      <c r="B31" s="422"/>
      <c r="C31" s="289">
        <v>1</v>
      </c>
      <c r="D31" s="289">
        <v>2</v>
      </c>
      <c r="E31" s="289" t="s">
        <v>201</v>
      </c>
      <c r="F31" s="289">
        <v>4</v>
      </c>
      <c r="G31" s="289">
        <v>5</v>
      </c>
      <c r="H31" s="289" t="s">
        <v>305</v>
      </c>
    </row>
    <row r="32" spans="1:8" x14ac:dyDescent="0.2">
      <c r="A32" s="65"/>
      <c r="B32" s="70" t="s">
        <v>372</v>
      </c>
      <c r="C32" s="205">
        <v>105279655.56</v>
      </c>
      <c r="D32" s="335">
        <v>18437949.050000001</v>
      </c>
      <c r="E32" s="57">
        <f t="shared" ref="E32:E38" si="6">C32+D32</f>
        <v>123717604.61</v>
      </c>
      <c r="F32" s="336">
        <v>104832667.53</v>
      </c>
      <c r="G32" s="337">
        <v>104832667.53</v>
      </c>
      <c r="H32" s="57">
        <f t="shared" ref="H32:H38" si="7">E32-F32</f>
        <v>18884937.079999998</v>
      </c>
    </row>
    <row r="33" spans="1:8" x14ac:dyDescent="0.2">
      <c r="A33" s="65"/>
      <c r="B33" s="70" t="s">
        <v>373</v>
      </c>
      <c r="C33" s="57">
        <v>0</v>
      </c>
      <c r="D33" s="57">
        <v>0</v>
      </c>
      <c r="E33" s="57">
        <f t="shared" si="6"/>
        <v>0</v>
      </c>
      <c r="F33" s="57">
        <v>0</v>
      </c>
      <c r="G33" s="57">
        <v>0</v>
      </c>
      <c r="H33" s="57">
        <f t="shared" si="7"/>
        <v>0</v>
      </c>
    </row>
    <row r="34" spans="1:8" x14ac:dyDescent="0.2">
      <c r="A34" s="65"/>
      <c r="B34" s="70" t="s">
        <v>374</v>
      </c>
      <c r="C34" s="57">
        <v>0</v>
      </c>
      <c r="D34" s="57">
        <v>0</v>
      </c>
      <c r="E34" s="57">
        <f t="shared" si="6"/>
        <v>0</v>
      </c>
      <c r="F34" s="57">
        <v>0</v>
      </c>
      <c r="G34" s="57">
        <v>0</v>
      </c>
      <c r="H34" s="57">
        <f t="shared" si="7"/>
        <v>0</v>
      </c>
    </row>
    <row r="35" spans="1:8" x14ac:dyDescent="0.2">
      <c r="A35" s="65"/>
      <c r="B35" s="70" t="s">
        <v>375</v>
      </c>
      <c r="C35" s="57">
        <v>0</v>
      </c>
      <c r="D35" s="57">
        <v>0</v>
      </c>
      <c r="E35" s="57">
        <f t="shared" si="6"/>
        <v>0</v>
      </c>
      <c r="F35" s="57">
        <v>0</v>
      </c>
      <c r="G35" s="57">
        <v>0</v>
      </c>
      <c r="H35" s="57">
        <f t="shared" si="7"/>
        <v>0</v>
      </c>
    </row>
    <row r="36" spans="1:8" ht="11.25" customHeight="1" x14ac:dyDescent="0.2">
      <c r="A36" s="65"/>
      <c r="B36" s="70" t="s">
        <v>376</v>
      </c>
      <c r="C36" s="57">
        <v>0</v>
      </c>
      <c r="D36" s="57">
        <v>0</v>
      </c>
      <c r="E36" s="57">
        <f t="shared" si="6"/>
        <v>0</v>
      </c>
      <c r="F36" s="57">
        <v>0</v>
      </c>
      <c r="G36" s="57">
        <v>0</v>
      </c>
      <c r="H36" s="57">
        <f t="shared" si="7"/>
        <v>0</v>
      </c>
    </row>
    <row r="37" spans="1:8" x14ac:dyDescent="0.2">
      <c r="A37" s="65"/>
      <c r="B37" s="70" t="s">
        <v>377</v>
      </c>
      <c r="C37" s="57">
        <v>0</v>
      </c>
      <c r="D37" s="57">
        <v>0</v>
      </c>
      <c r="E37" s="57">
        <f t="shared" si="6"/>
        <v>0</v>
      </c>
      <c r="F37" s="57">
        <v>0</v>
      </c>
      <c r="G37" s="57">
        <v>0</v>
      </c>
      <c r="H37" s="57">
        <f t="shared" si="7"/>
        <v>0</v>
      </c>
    </row>
    <row r="38" spans="1:8" x14ac:dyDescent="0.2">
      <c r="A38" s="65"/>
      <c r="B38" s="70" t="s">
        <v>378</v>
      </c>
      <c r="C38" s="57">
        <v>0</v>
      </c>
      <c r="D38" s="57">
        <v>0</v>
      </c>
      <c r="E38" s="57">
        <f t="shared" si="6"/>
        <v>0</v>
      </c>
      <c r="F38" s="57">
        <v>0</v>
      </c>
      <c r="G38" s="57">
        <v>0</v>
      </c>
      <c r="H38" s="57">
        <f t="shared" si="7"/>
        <v>0</v>
      </c>
    </row>
    <row r="39" spans="1:8" x14ac:dyDescent="0.2">
      <c r="A39" s="67"/>
      <c r="B39" s="139" t="s">
        <v>202</v>
      </c>
      <c r="C39" s="69">
        <f t="shared" ref="C39:H39" si="8">SUM(C32:C38)</f>
        <v>105279655.56</v>
      </c>
      <c r="D39" s="69">
        <f t="shared" si="8"/>
        <v>18437949.050000001</v>
      </c>
      <c r="E39" s="69">
        <f t="shared" si="8"/>
        <v>123717604.61</v>
      </c>
      <c r="F39" s="69">
        <f t="shared" si="8"/>
        <v>104832667.53</v>
      </c>
      <c r="G39" s="69">
        <f t="shared" si="8"/>
        <v>104832667.53</v>
      </c>
      <c r="H39" s="69">
        <f t="shared" si="8"/>
        <v>18884937.079999998</v>
      </c>
    </row>
    <row r="41" spans="1:8" x14ac:dyDescent="0.2">
      <c r="A41" s="53" t="s">
        <v>410</v>
      </c>
    </row>
    <row r="47" spans="1:8" x14ac:dyDescent="0.2">
      <c r="B47" s="376" t="s">
        <v>417</v>
      </c>
      <c r="C47" s="376"/>
      <c r="E47" s="425"/>
      <c r="F47" s="425"/>
      <c r="G47" s="425"/>
    </row>
    <row r="48" spans="1:8" ht="14.45" customHeight="1" x14ac:dyDescent="0.2">
      <c r="B48" s="376" t="s">
        <v>390</v>
      </c>
      <c r="C48" s="376"/>
      <c r="E48" s="376" t="s">
        <v>494</v>
      </c>
      <c r="F48" s="376"/>
      <c r="G48" s="376"/>
    </row>
    <row r="49" spans="2:9" ht="14.45" customHeight="1" x14ac:dyDescent="0.2">
      <c r="B49" s="376" t="s">
        <v>394</v>
      </c>
      <c r="C49" s="376"/>
      <c r="E49" s="194" t="s">
        <v>496</v>
      </c>
      <c r="F49" s="194"/>
      <c r="G49" s="194"/>
      <c r="H49" s="194"/>
      <c r="I49" s="194"/>
    </row>
    <row r="53" spans="2:9" x14ac:dyDescent="0.2">
      <c r="G53" s="376"/>
      <c r="H53" s="376"/>
    </row>
  </sheetData>
  <sheetProtection formatCells="0" formatColumns="0" formatRows="0" insertRows="0" deleteRows="0" autoFilter="0"/>
  <mergeCells count="19">
    <mergeCell ref="A18:B20"/>
    <mergeCell ref="C18:G18"/>
    <mergeCell ref="H18:H19"/>
    <mergeCell ref="A1:H1"/>
    <mergeCell ref="A2:B4"/>
    <mergeCell ref="C2:G2"/>
    <mergeCell ref="H2:H3"/>
    <mergeCell ref="A17:H17"/>
    <mergeCell ref="G53:H53"/>
    <mergeCell ref="C22:G23"/>
    <mergeCell ref="B48:C48"/>
    <mergeCell ref="B49:C49"/>
    <mergeCell ref="A28:H28"/>
    <mergeCell ref="A29:B31"/>
    <mergeCell ref="C29:G29"/>
    <mergeCell ref="H29:H30"/>
    <mergeCell ref="B47:C47"/>
    <mergeCell ref="E48:G48"/>
    <mergeCell ref="E47:G47"/>
  </mergeCells>
  <printOptions horizontalCentered="1"/>
  <pageMargins left="0.70866141732283472" right="0.70866141732283472" top="0.39370078740157483" bottom="0.74803149606299213" header="0.31496062992125984" footer="0.31496062992125984"/>
  <pageSetup scale="73"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3EA6D-5991-4796-8EEE-E233A5E96E85}">
  <sheetPr>
    <pageSetUpPr fitToPage="1"/>
  </sheetPr>
  <dimension ref="A1:H89"/>
  <sheetViews>
    <sheetView workbookViewId="0">
      <selection activeCell="C83" sqref="C83"/>
    </sheetView>
  </sheetViews>
  <sheetFormatPr baseColWidth="10" defaultRowHeight="15" x14ac:dyDescent="0.25"/>
  <cols>
    <col min="1" max="1" width="1.85546875" customWidth="1"/>
    <col min="2" max="2" width="58.42578125" customWidth="1"/>
    <col min="3" max="8" width="17.85546875" customWidth="1"/>
  </cols>
  <sheetData>
    <row r="1" spans="1:8" ht="49.5" customHeight="1" x14ac:dyDescent="0.25">
      <c r="A1" s="414" t="s">
        <v>513</v>
      </c>
      <c r="B1" s="415"/>
      <c r="C1" s="415"/>
      <c r="D1" s="415"/>
      <c r="E1" s="415"/>
      <c r="F1" s="415"/>
      <c r="G1" s="415"/>
      <c r="H1" s="416"/>
    </row>
    <row r="2" spans="1:8" x14ac:dyDescent="0.25">
      <c r="A2" s="417" t="s">
        <v>204</v>
      </c>
      <c r="B2" s="418"/>
      <c r="C2" s="414" t="s">
        <v>194</v>
      </c>
      <c r="D2" s="415"/>
      <c r="E2" s="415"/>
      <c r="F2" s="415"/>
      <c r="G2" s="416"/>
      <c r="H2" s="423" t="s">
        <v>195</v>
      </c>
    </row>
    <row r="3" spans="1:8" ht="22.5" x14ac:dyDescent="0.25">
      <c r="A3" s="419"/>
      <c r="B3" s="420"/>
      <c r="C3" s="313" t="s">
        <v>196</v>
      </c>
      <c r="D3" s="313" t="s">
        <v>197</v>
      </c>
      <c r="E3" s="313" t="s">
        <v>198</v>
      </c>
      <c r="F3" s="313" t="s">
        <v>199</v>
      </c>
      <c r="G3" s="313" t="s">
        <v>200</v>
      </c>
      <c r="H3" s="424"/>
    </row>
    <row r="4" spans="1:8" x14ac:dyDescent="0.25">
      <c r="A4" s="421"/>
      <c r="B4" s="422"/>
      <c r="C4" s="314">
        <v>1</v>
      </c>
      <c r="D4" s="314">
        <v>2</v>
      </c>
      <c r="E4" s="314" t="s">
        <v>201</v>
      </c>
      <c r="F4" s="314">
        <v>4</v>
      </c>
      <c r="G4" s="314">
        <v>5</v>
      </c>
      <c r="H4" s="314" t="s">
        <v>305</v>
      </c>
    </row>
    <row r="5" spans="1:8" x14ac:dyDescent="0.25">
      <c r="A5" s="319" t="s">
        <v>281</v>
      </c>
      <c r="B5" s="311"/>
      <c r="C5" s="322">
        <v>82429143.210000008</v>
      </c>
      <c r="D5" s="322">
        <v>6539860.1600000001</v>
      </c>
      <c r="E5" s="322">
        <v>88969003.370000005</v>
      </c>
      <c r="F5" s="322">
        <v>78837005.560000002</v>
      </c>
      <c r="G5" s="322">
        <v>78837005.560000002</v>
      </c>
      <c r="H5" s="322">
        <v>10131997.810000002</v>
      </c>
    </row>
    <row r="6" spans="1:8" x14ac:dyDescent="0.25">
      <c r="A6" s="318">
        <v>1100</v>
      </c>
      <c r="B6" s="315" t="s">
        <v>306</v>
      </c>
      <c r="C6" s="317">
        <v>15729703.76</v>
      </c>
      <c r="D6" s="317">
        <v>600000</v>
      </c>
      <c r="E6" s="317">
        <v>16329703.76</v>
      </c>
      <c r="F6" s="317">
        <v>14806292.949999999</v>
      </c>
      <c r="G6" s="317">
        <v>14806292.949999999</v>
      </c>
      <c r="H6" s="317">
        <v>1523410.8100000005</v>
      </c>
    </row>
    <row r="7" spans="1:8" x14ac:dyDescent="0.25">
      <c r="A7" s="318">
        <v>1200</v>
      </c>
      <c r="B7" s="315" t="s">
        <v>282</v>
      </c>
      <c r="C7" s="317">
        <v>25013508.23</v>
      </c>
      <c r="D7" s="317">
        <v>1094223.06</v>
      </c>
      <c r="E7" s="317">
        <v>26107731.289999999</v>
      </c>
      <c r="F7" s="317">
        <v>24502145.699999999</v>
      </c>
      <c r="G7" s="317">
        <v>24502145.699999999</v>
      </c>
      <c r="H7" s="317">
        <v>1605585.5899999999</v>
      </c>
    </row>
    <row r="8" spans="1:8" x14ac:dyDescent="0.25">
      <c r="A8" s="318">
        <v>1300</v>
      </c>
      <c r="B8" s="315" t="s">
        <v>307</v>
      </c>
      <c r="C8" s="317">
        <v>9333138.9800000004</v>
      </c>
      <c r="D8" s="317">
        <v>616540</v>
      </c>
      <c r="E8" s="317">
        <v>9949678.9800000004</v>
      </c>
      <c r="F8" s="317">
        <v>9015461.9900000002</v>
      </c>
      <c r="G8" s="317">
        <v>9015461.9900000002</v>
      </c>
      <c r="H8" s="317">
        <v>934216.99000000022</v>
      </c>
    </row>
    <row r="9" spans="1:8" x14ac:dyDescent="0.25">
      <c r="A9" s="318">
        <v>1400</v>
      </c>
      <c r="B9" s="315" t="s">
        <v>308</v>
      </c>
      <c r="C9" s="317">
        <v>15720286.060000001</v>
      </c>
      <c r="D9" s="317">
        <v>3033024.94</v>
      </c>
      <c r="E9" s="317">
        <v>18753311</v>
      </c>
      <c r="F9" s="317">
        <v>14278197.210000001</v>
      </c>
      <c r="G9" s="317">
        <v>14278197.210000001</v>
      </c>
      <c r="H9" s="317">
        <v>4475113.7899999991</v>
      </c>
    </row>
    <row r="10" spans="1:8" x14ac:dyDescent="0.25">
      <c r="A10" s="318">
        <v>1500</v>
      </c>
      <c r="B10" s="315" t="s">
        <v>309</v>
      </c>
      <c r="C10" s="317">
        <v>15852506.18</v>
      </c>
      <c r="D10" s="317">
        <v>1212612.1599999999</v>
      </c>
      <c r="E10" s="317">
        <v>17065118.34</v>
      </c>
      <c r="F10" s="317">
        <v>15472939.119999999</v>
      </c>
      <c r="G10" s="317">
        <v>15472939.119999999</v>
      </c>
      <c r="H10" s="317">
        <v>1592179.2200000007</v>
      </c>
    </row>
    <row r="11" spans="1:8" x14ac:dyDescent="0.25">
      <c r="A11" s="318">
        <v>1600</v>
      </c>
      <c r="B11" s="315" t="s">
        <v>310</v>
      </c>
      <c r="C11" s="317">
        <v>0</v>
      </c>
      <c r="D11" s="317">
        <v>0</v>
      </c>
      <c r="E11" s="317">
        <v>0</v>
      </c>
      <c r="F11" s="317">
        <v>0</v>
      </c>
      <c r="G11" s="317">
        <v>0</v>
      </c>
      <c r="H11" s="317">
        <v>0</v>
      </c>
    </row>
    <row r="12" spans="1:8" x14ac:dyDescent="0.25">
      <c r="A12" s="318">
        <v>1700</v>
      </c>
      <c r="B12" s="315" t="s">
        <v>311</v>
      </c>
      <c r="C12" s="317">
        <v>780000</v>
      </c>
      <c r="D12" s="317">
        <v>-16540</v>
      </c>
      <c r="E12" s="317">
        <v>763460</v>
      </c>
      <c r="F12" s="317">
        <v>761968.59</v>
      </c>
      <c r="G12" s="317">
        <v>761968.59</v>
      </c>
      <c r="H12" s="317">
        <v>1491.4100000000326</v>
      </c>
    </row>
    <row r="13" spans="1:8" x14ac:dyDescent="0.25">
      <c r="A13" s="319" t="s">
        <v>312</v>
      </c>
      <c r="B13" s="311"/>
      <c r="C13" s="323">
        <v>2891748.72</v>
      </c>
      <c r="D13" s="323">
        <v>244756.04</v>
      </c>
      <c r="E13" s="323">
        <v>3136504.7600000002</v>
      </c>
      <c r="F13" s="323">
        <v>2385400.08</v>
      </c>
      <c r="G13" s="323">
        <v>2385400.08</v>
      </c>
      <c r="H13" s="323">
        <v>751104.68000000017</v>
      </c>
    </row>
    <row r="14" spans="1:8" x14ac:dyDescent="0.25">
      <c r="A14" s="318">
        <v>2100</v>
      </c>
      <c r="B14" s="315" t="s">
        <v>313</v>
      </c>
      <c r="C14" s="317">
        <v>839061.66</v>
      </c>
      <c r="D14" s="317">
        <v>5981.77</v>
      </c>
      <c r="E14" s="317">
        <v>845043.43</v>
      </c>
      <c r="F14" s="317">
        <v>728340.29</v>
      </c>
      <c r="G14" s="317">
        <v>728340.29</v>
      </c>
      <c r="H14" s="317">
        <v>116703.14000000001</v>
      </c>
    </row>
    <row r="15" spans="1:8" x14ac:dyDescent="0.25">
      <c r="A15" s="318">
        <v>2200</v>
      </c>
      <c r="B15" s="315" t="s">
        <v>314</v>
      </c>
      <c r="C15" s="317">
        <v>88172.7</v>
      </c>
      <c r="D15" s="317">
        <v>10196.950000000001</v>
      </c>
      <c r="E15" s="317">
        <v>98369.65</v>
      </c>
      <c r="F15" s="317">
        <v>77631.179999999993</v>
      </c>
      <c r="G15" s="317">
        <v>77631.179999999993</v>
      </c>
      <c r="H15" s="317">
        <v>20738.47</v>
      </c>
    </row>
    <row r="16" spans="1:8" x14ac:dyDescent="0.25">
      <c r="A16" s="318">
        <v>2300</v>
      </c>
      <c r="B16" s="315" t="s">
        <v>315</v>
      </c>
      <c r="C16" s="317">
        <v>0</v>
      </c>
      <c r="D16" s="317">
        <v>8000</v>
      </c>
      <c r="E16" s="317">
        <v>8000</v>
      </c>
      <c r="F16" s="317">
        <v>0</v>
      </c>
      <c r="G16" s="317">
        <v>0</v>
      </c>
      <c r="H16" s="317">
        <v>8000</v>
      </c>
    </row>
    <row r="17" spans="1:8" x14ac:dyDescent="0.25">
      <c r="A17" s="318">
        <v>2400</v>
      </c>
      <c r="B17" s="315" t="s">
        <v>316</v>
      </c>
      <c r="C17" s="317">
        <v>485267.98</v>
      </c>
      <c r="D17" s="317">
        <v>1805.97</v>
      </c>
      <c r="E17" s="317">
        <v>487073.94999999995</v>
      </c>
      <c r="F17" s="317">
        <v>413590.06</v>
      </c>
      <c r="G17" s="317">
        <v>413590.06</v>
      </c>
      <c r="H17" s="317">
        <v>73483.889999999956</v>
      </c>
    </row>
    <row r="18" spans="1:8" x14ac:dyDescent="0.25">
      <c r="A18" s="318">
        <v>2500</v>
      </c>
      <c r="B18" s="315" t="s">
        <v>317</v>
      </c>
      <c r="C18" s="317">
        <v>136309.34</v>
      </c>
      <c r="D18" s="317">
        <v>-1349.64</v>
      </c>
      <c r="E18" s="317">
        <v>134959.69999999998</v>
      </c>
      <c r="F18" s="317">
        <v>122882.82</v>
      </c>
      <c r="G18" s="317">
        <v>122882.82</v>
      </c>
      <c r="H18" s="317">
        <v>12076.879999999976</v>
      </c>
    </row>
    <row r="19" spans="1:8" x14ac:dyDescent="0.25">
      <c r="A19" s="318">
        <v>2600</v>
      </c>
      <c r="B19" s="315" t="s">
        <v>283</v>
      </c>
      <c r="C19" s="317">
        <v>1042322.56</v>
      </c>
      <c r="D19" s="317">
        <v>32712</v>
      </c>
      <c r="E19" s="317">
        <v>1075034.56</v>
      </c>
      <c r="F19" s="317">
        <v>671153.84</v>
      </c>
      <c r="G19" s="317">
        <v>671153.84</v>
      </c>
      <c r="H19" s="317">
        <v>403880.72000000009</v>
      </c>
    </row>
    <row r="20" spans="1:8" x14ac:dyDescent="0.25">
      <c r="A20" s="318">
        <v>2700</v>
      </c>
      <c r="B20" s="315" t="s">
        <v>318</v>
      </c>
      <c r="C20" s="317">
        <v>104588.2</v>
      </c>
      <c r="D20" s="317">
        <v>9272.7900000000009</v>
      </c>
      <c r="E20" s="317">
        <v>113860.98999999999</v>
      </c>
      <c r="F20" s="317">
        <v>86094.66</v>
      </c>
      <c r="G20" s="317">
        <v>86094.66</v>
      </c>
      <c r="H20" s="317">
        <v>27766.329999999987</v>
      </c>
    </row>
    <row r="21" spans="1:8" x14ac:dyDescent="0.25">
      <c r="A21" s="318">
        <v>2800</v>
      </c>
      <c r="B21" s="315" t="s">
        <v>319</v>
      </c>
      <c r="C21" s="317">
        <v>0</v>
      </c>
      <c r="D21" s="317">
        <v>0</v>
      </c>
      <c r="E21" s="317">
        <v>0</v>
      </c>
      <c r="F21" s="317">
        <v>0</v>
      </c>
      <c r="G21" s="317">
        <v>0</v>
      </c>
      <c r="H21" s="317">
        <v>0</v>
      </c>
    </row>
    <row r="22" spans="1:8" x14ac:dyDescent="0.25">
      <c r="A22" s="318">
        <v>2900</v>
      </c>
      <c r="B22" s="315" t="s">
        <v>320</v>
      </c>
      <c r="C22" s="317">
        <v>196026.28</v>
      </c>
      <c r="D22" s="317">
        <v>178136.2</v>
      </c>
      <c r="E22" s="317">
        <v>374162.48</v>
      </c>
      <c r="F22" s="317">
        <v>285707.23</v>
      </c>
      <c r="G22" s="317">
        <v>285707.23</v>
      </c>
      <c r="H22" s="317">
        <v>88455.25</v>
      </c>
    </row>
    <row r="23" spans="1:8" x14ac:dyDescent="0.25">
      <c r="A23" s="319" t="s">
        <v>284</v>
      </c>
      <c r="B23" s="311"/>
      <c r="C23" s="323">
        <v>19358763.630000003</v>
      </c>
      <c r="D23" s="323">
        <v>7060663.8799999999</v>
      </c>
      <c r="E23" s="323">
        <v>26419427.510000002</v>
      </c>
      <c r="F23" s="323">
        <v>20091462.5</v>
      </c>
      <c r="G23" s="323">
        <v>20091462.5</v>
      </c>
      <c r="H23" s="323">
        <v>6327965.0100000016</v>
      </c>
    </row>
    <row r="24" spans="1:8" x14ac:dyDescent="0.25">
      <c r="A24" s="318">
        <v>3100</v>
      </c>
      <c r="B24" s="315" t="s">
        <v>285</v>
      </c>
      <c r="C24" s="317">
        <v>2117102.2000000002</v>
      </c>
      <c r="D24" s="317">
        <v>1035393.62</v>
      </c>
      <c r="E24" s="317">
        <v>3152495.8200000003</v>
      </c>
      <c r="F24" s="317">
        <v>3062528.01</v>
      </c>
      <c r="G24" s="317">
        <v>3062528.01</v>
      </c>
      <c r="H24" s="317">
        <v>89967.810000000522</v>
      </c>
    </row>
    <row r="25" spans="1:8" x14ac:dyDescent="0.25">
      <c r="A25" s="318">
        <v>3200</v>
      </c>
      <c r="B25" s="315" t="s">
        <v>321</v>
      </c>
      <c r="C25" s="317">
        <v>713788</v>
      </c>
      <c r="D25" s="317">
        <v>-7322.22</v>
      </c>
      <c r="E25" s="317">
        <v>706465.78</v>
      </c>
      <c r="F25" s="317">
        <v>553102.43999999994</v>
      </c>
      <c r="G25" s="317">
        <v>553102.43999999994</v>
      </c>
      <c r="H25" s="317">
        <v>153363.34000000008</v>
      </c>
    </row>
    <row r="26" spans="1:8" x14ac:dyDescent="0.25">
      <c r="A26" s="318">
        <v>3300</v>
      </c>
      <c r="B26" s="315" t="s">
        <v>322</v>
      </c>
      <c r="C26" s="317">
        <v>5110408.8899999997</v>
      </c>
      <c r="D26" s="317">
        <v>-217037.22</v>
      </c>
      <c r="E26" s="317">
        <v>4893371.67</v>
      </c>
      <c r="F26" s="317">
        <v>4470763.8899999997</v>
      </c>
      <c r="G26" s="317">
        <v>4470763.8899999997</v>
      </c>
      <c r="H26" s="317">
        <v>422607.78000000026</v>
      </c>
    </row>
    <row r="27" spans="1:8" x14ac:dyDescent="0.25">
      <c r="A27" s="318">
        <v>3400</v>
      </c>
      <c r="B27" s="315" t="s">
        <v>323</v>
      </c>
      <c r="C27" s="317">
        <v>795909.52</v>
      </c>
      <c r="D27" s="317">
        <v>-304235.48</v>
      </c>
      <c r="E27" s="317">
        <v>491674.04000000004</v>
      </c>
      <c r="F27" s="317">
        <v>36450.79</v>
      </c>
      <c r="G27" s="317">
        <v>36450.79</v>
      </c>
      <c r="H27" s="317">
        <v>455223.25000000006</v>
      </c>
    </row>
    <row r="28" spans="1:8" x14ac:dyDescent="0.25">
      <c r="A28" s="318">
        <v>3500</v>
      </c>
      <c r="B28" s="315" t="s">
        <v>324</v>
      </c>
      <c r="C28" s="317">
        <v>6888501.3700000001</v>
      </c>
      <c r="D28" s="317">
        <v>5982181.5999999996</v>
      </c>
      <c r="E28" s="317">
        <v>12870682.969999999</v>
      </c>
      <c r="F28" s="317">
        <v>8290882.6600000001</v>
      </c>
      <c r="G28" s="317">
        <v>8290882.6600000001</v>
      </c>
      <c r="H28" s="317">
        <v>4579800.3099999987</v>
      </c>
    </row>
    <row r="29" spans="1:8" x14ac:dyDescent="0.25">
      <c r="A29" s="318">
        <v>3600</v>
      </c>
      <c r="B29" s="315" t="s">
        <v>325</v>
      </c>
      <c r="C29" s="317">
        <v>344499.72</v>
      </c>
      <c r="D29" s="317">
        <v>0</v>
      </c>
      <c r="E29" s="317">
        <v>344499.72</v>
      </c>
      <c r="F29" s="317">
        <v>294812.15000000002</v>
      </c>
      <c r="G29" s="317">
        <v>294812.15000000002</v>
      </c>
      <c r="H29" s="317">
        <v>49687.569999999949</v>
      </c>
    </row>
    <row r="30" spans="1:8" x14ac:dyDescent="0.25">
      <c r="A30" s="318">
        <v>3700</v>
      </c>
      <c r="B30" s="315" t="s">
        <v>326</v>
      </c>
      <c r="C30" s="317">
        <v>226015.74</v>
      </c>
      <c r="D30" s="317">
        <v>255186.07</v>
      </c>
      <c r="E30" s="317">
        <v>481201.81</v>
      </c>
      <c r="F30" s="317">
        <v>311096.34999999998</v>
      </c>
      <c r="G30" s="317">
        <v>311096.34999999998</v>
      </c>
      <c r="H30" s="317">
        <v>170105.46000000002</v>
      </c>
    </row>
    <row r="31" spans="1:8" x14ac:dyDescent="0.25">
      <c r="A31" s="318">
        <v>3800</v>
      </c>
      <c r="B31" s="315" t="s">
        <v>286</v>
      </c>
      <c r="C31" s="317">
        <v>67599.179999999993</v>
      </c>
      <c r="D31" s="317">
        <v>282118.96999999997</v>
      </c>
      <c r="E31" s="317">
        <v>349718.14999999997</v>
      </c>
      <c r="F31" s="317">
        <v>244888.38</v>
      </c>
      <c r="G31" s="317">
        <v>244888.38</v>
      </c>
      <c r="H31" s="317">
        <v>104829.76999999996</v>
      </c>
    </row>
    <row r="32" spans="1:8" x14ac:dyDescent="0.25">
      <c r="A32" s="318">
        <v>3900</v>
      </c>
      <c r="B32" s="315" t="s">
        <v>257</v>
      </c>
      <c r="C32" s="317">
        <v>3094939.01</v>
      </c>
      <c r="D32" s="317">
        <v>34378.54</v>
      </c>
      <c r="E32" s="317">
        <v>3129317.55</v>
      </c>
      <c r="F32" s="317">
        <v>2826937.83</v>
      </c>
      <c r="G32" s="317">
        <v>2826937.83</v>
      </c>
      <c r="H32" s="317">
        <v>302379.71999999974</v>
      </c>
    </row>
    <row r="33" spans="1:8" x14ac:dyDescent="0.25">
      <c r="A33" s="319" t="s">
        <v>327</v>
      </c>
      <c r="B33" s="311"/>
      <c r="C33" s="323">
        <v>600000</v>
      </c>
      <c r="D33" s="323">
        <v>1540123.09</v>
      </c>
      <c r="E33" s="323">
        <v>2140123.09</v>
      </c>
      <c r="F33" s="323">
        <v>2118936.2000000002</v>
      </c>
      <c r="G33" s="323">
        <v>2118936.2000000002</v>
      </c>
      <c r="H33" s="323">
        <v>21186.889999999665</v>
      </c>
    </row>
    <row r="34" spans="1:8" x14ac:dyDescent="0.25">
      <c r="A34" s="318">
        <v>4100</v>
      </c>
      <c r="B34" s="315" t="s">
        <v>328</v>
      </c>
      <c r="C34" s="317">
        <v>0</v>
      </c>
      <c r="D34" s="317">
        <v>0</v>
      </c>
      <c r="E34" s="317">
        <v>0</v>
      </c>
      <c r="F34" s="317">
        <v>0</v>
      </c>
      <c r="G34" s="317">
        <v>0</v>
      </c>
      <c r="H34" s="317">
        <v>0</v>
      </c>
    </row>
    <row r="35" spans="1:8" hidden="1" x14ac:dyDescent="0.25">
      <c r="A35" s="318">
        <v>4200</v>
      </c>
      <c r="B35" s="315" t="s">
        <v>329</v>
      </c>
      <c r="C35" s="317">
        <v>0</v>
      </c>
      <c r="D35" s="317">
        <v>0</v>
      </c>
      <c r="E35" s="317">
        <v>0</v>
      </c>
      <c r="F35" s="317">
        <v>0</v>
      </c>
      <c r="G35" s="317">
        <v>0</v>
      </c>
      <c r="H35" s="317">
        <v>0</v>
      </c>
    </row>
    <row r="36" spans="1:8" hidden="1" x14ac:dyDescent="0.25">
      <c r="A36" s="318">
        <v>4300</v>
      </c>
      <c r="B36" s="315" t="s">
        <v>287</v>
      </c>
      <c r="C36" s="317">
        <v>0</v>
      </c>
      <c r="D36" s="317">
        <v>0</v>
      </c>
      <c r="E36" s="317">
        <v>0</v>
      </c>
      <c r="F36" s="317">
        <v>0</v>
      </c>
      <c r="G36" s="317">
        <v>0</v>
      </c>
      <c r="H36" s="317">
        <v>0</v>
      </c>
    </row>
    <row r="37" spans="1:8" x14ac:dyDescent="0.25">
      <c r="A37" s="318">
        <v>4400</v>
      </c>
      <c r="B37" s="315" t="s">
        <v>330</v>
      </c>
      <c r="C37" s="317">
        <v>600000</v>
      </c>
      <c r="D37" s="317">
        <v>1540123.09</v>
      </c>
      <c r="E37" s="317">
        <v>2140123.09</v>
      </c>
      <c r="F37" s="317">
        <v>2118936.2000000002</v>
      </c>
      <c r="G37" s="317">
        <v>2118936.2000000002</v>
      </c>
      <c r="H37" s="317">
        <v>21186.889999999665</v>
      </c>
    </row>
    <row r="38" spans="1:8" x14ac:dyDescent="0.25">
      <c r="A38" s="318">
        <v>4500</v>
      </c>
      <c r="B38" s="315" t="s">
        <v>331</v>
      </c>
      <c r="C38" s="317">
        <v>0</v>
      </c>
      <c r="D38" s="317">
        <v>0</v>
      </c>
      <c r="E38" s="317">
        <v>0</v>
      </c>
      <c r="F38" s="317">
        <v>0</v>
      </c>
      <c r="G38" s="317">
        <v>0</v>
      </c>
      <c r="H38" s="317">
        <v>0</v>
      </c>
    </row>
    <row r="39" spans="1:8" hidden="1" x14ac:dyDescent="0.25">
      <c r="A39" s="318">
        <v>4600</v>
      </c>
      <c r="B39" s="315" t="s">
        <v>332</v>
      </c>
      <c r="C39" s="317">
        <v>0</v>
      </c>
      <c r="D39" s="317">
        <v>0</v>
      </c>
      <c r="E39" s="317">
        <v>0</v>
      </c>
      <c r="F39" s="317">
        <v>0</v>
      </c>
      <c r="G39" s="317">
        <v>0</v>
      </c>
      <c r="H39" s="317">
        <v>0</v>
      </c>
    </row>
    <row r="40" spans="1:8" hidden="1" x14ac:dyDescent="0.25">
      <c r="A40" s="318">
        <v>4700</v>
      </c>
      <c r="B40" s="315" t="s">
        <v>333</v>
      </c>
      <c r="C40" s="317">
        <v>0</v>
      </c>
      <c r="D40" s="317">
        <v>0</v>
      </c>
      <c r="E40" s="317">
        <v>0</v>
      </c>
      <c r="F40" s="317">
        <v>0</v>
      </c>
      <c r="G40" s="317">
        <v>0</v>
      </c>
      <c r="H40" s="317">
        <v>0</v>
      </c>
    </row>
    <row r="41" spans="1:8" hidden="1" x14ac:dyDescent="0.25">
      <c r="A41" s="318">
        <v>4800</v>
      </c>
      <c r="B41" s="315" t="s">
        <v>334</v>
      </c>
      <c r="C41" s="317">
        <v>0</v>
      </c>
      <c r="D41" s="317">
        <v>0</v>
      </c>
      <c r="E41" s="317">
        <v>0</v>
      </c>
      <c r="F41" s="317">
        <v>0</v>
      </c>
      <c r="G41" s="317">
        <v>0</v>
      </c>
      <c r="H41" s="317">
        <v>0</v>
      </c>
    </row>
    <row r="42" spans="1:8" hidden="1" x14ac:dyDescent="0.25">
      <c r="A42" s="318">
        <v>4900</v>
      </c>
      <c r="B42" s="315" t="s">
        <v>335</v>
      </c>
      <c r="C42" s="317">
        <v>0</v>
      </c>
      <c r="D42" s="317">
        <v>0</v>
      </c>
      <c r="E42" s="317">
        <v>0</v>
      </c>
      <c r="F42" s="317">
        <v>0</v>
      </c>
      <c r="G42" s="317">
        <v>0</v>
      </c>
      <c r="H42" s="317">
        <v>0</v>
      </c>
    </row>
    <row r="43" spans="1:8" x14ac:dyDescent="0.25">
      <c r="A43" s="319" t="s">
        <v>336</v>
      </c>
      <c r="B43" s="311"/>
      <c r="C43" s="323">
        <v>0</v>
      </c>
      <c r="D43" s="323">
        <v>3052545.88</v>
      </c>
      <c r="E43" s="323">
        <v>3052545.88</v>
      </c>
      <c r="F43" s="323">
        <v>1399863.1900000002</v>
      </c>
      <c r="G43" s="323">
        <v>1399863.1900000002</v>
      </c>
      <c r="H43" s="323">
        <v>1652682.6899999997</v>
      </c>
    </row>
    <row r="44" spans="1:8" x14ac:dyDescent="0.25">
      <c r="A44" s="318">
        <v>5100</v>
      </c>
      <c r="B44" s="315" t="s">
        <v>337</v>
      </c>
      <c r="C44" s="317">
        <v>0</v>
      </c>
      <c r="D44" s="317">
        <v>2846545.88</v>
      </c>
      <c r="E44" s="317">
        <v>2846545.88</v>
      </c>
      <c r="F44" s="317">
        <v>1349356.85</v>
      </c>
      <c r="G44" s="317">
        <v>1349356.85</v>
      </c>
      <c r="H44" s="317">
        <v>1497189.0299999998</v>
      </c>
    </row>
    <row r="45" spans="1:8" x14ac:dyDescent="0.25">
      <c r="A45" s="318">
        <v>5200</v>
      </c>
      <c r="B45" s="315" t="s">
        <v>338</v>
      </c>
      <c r="C45" s="317">
        <v>0</v>
      </c>
      <c r="D45" s="317">
        <v>55000</v>
      </c>
      <c r="E45" s="317">
        <v>55000</v>
      </c>
      <c r="F45" s="317">
        <v>41296.44</v>
      </c>
      <c r="G45" s="317">
        <v>41296.44</v>
      </c>
      <c r="H45" s="317">
        <v>13703.559999999998</v>
      </c>
    </row>
    <row r="46" spans="1:8" x14ac:dyDescent="0.25">
      <c r="A46" s="318">
        <v>5300</v>
      </c>
      <c r="B46" s="315" t="s">
        <v>339</v>
      </c>
      <c r="C46" s="317">
        <v>0</v>
      </c>
      <c r="D46" s="317">
        <v>5000</v>
      </c>
      <c r="E46" s="317">
        <v>5000</v>
      </c>
      <c r="F46" s="317">
        <v>2084.6</v>
      </c>
      <c r="G46" s="317">
        <v>2084.6</v>
      </c>
      <c r="H46" s="317">
        <v>2915.4</v>
      </c>
    </row>
    <row r="47" spans="1:8" x14ac:dyDescent="0.25">
      <c r="A47" s="318">
        <v>5400</v>
      </c>
      <c r="B47" s="315" t="s">
        <v>340</v>
      </c>
      <c r="C47" s="317">
        <v>0</v>
      </c>
      <c r="D47" s="317">
        <v>0</v>
      </c>
      <c r="E47" s="317">
        <v>0</v>
      </c>
      <c r="F47" s="317">
        <v>0</v>
      </c>
      <c r="G47" s="317">
        <v>0</v>
      </c>
      <c r="H47" s="317">
        <v>0</v>
      </c>
    </row>
    <row r="48" spans="1:8" x14ac:dyDescent="0.25">
      <c r="A48" s="318">
        <v>5500</v>
      </c>
      <c r="B48" s="315" t="s">
        <v>341</v>
      </c>
      <c r="C48" s="317">
        <v>0</v>
      </c>
      <c r="D48" s="317">
        <v>0</v>
      </c>
      <c r="E48" s="317">
        <v>0</v>
      </c>
      <c r="F48" s="317">
        <v>0</v>
      </c>
      <c r="G48" s="317">
        <v>0</v>
      </c>
      <c r="H48" s="317">
        <v>0</v>
      </c>
    </row>
    <row r="49" spans="1:8" x14ac:dyDescent="0.25">
      <c r="A49" s="318">
        <v>5600</v>
      </c>
      <c r="B49" s="315" t="s">
        <v>342</v>
      </c>
      <c r="C49" s="317">
        <v>0</v>
      </c>
      <c r="D49" s="317">
        <v>146000</v>
      </c>
      <c r="E49" s="317">
        <v>146000</v>
      </c>
      <c r="F49" s="317">
        <v>7125.3</v>
      </c>
      <c r="G49" s="317">
        <v>7125.3</v>
      </c>
      <c r="H49" s="317">
        <v>138874.70000000001</v>
      </c>
    </row>
    <row r="50" spans="1:8" x14ac:dyDescent="0.25">
      <c r="A50" s="318">
        <v>5700</v>
      </c>
      <c r="B50" s="315" t="s">
        <v>343</v>
      </c>
      <c r="C50" s="317">
        <v>0</v>
      </c>
      <c r="D50" s="317">
        <v>0</v>
      </c>
      <c r="E50" s="317">
        <v>0</v>
      </c>
      <c r="F50" s="317">
        <v>0</v>
      </c>
      <c r="G50" s="317">
        <v>0</v>
      </c>
      <c r="H50" s="317">
        <v>0</v>
      </c>
    </row>
    <row r="51" spans="1:8" x14ac:dyDescent="0.25">
      <c r="A51" s="318">
        <v>5800</v>
      </c>
      <c r="B51" s="315" t="s">
        <v>344</v>
      </c>
      <c r="C51" s="317">
        <v>0</v>
      </c>
      <c r="D51" s="317">
        <v>0</v>
      </c>
      <c r="E51" s="317">
        <v>0</v>
      </c>
      <c r="F51" s="317">
        <v>0</v>
      </c>
      <c r="G51" s="317">
        <v>0</v>
      </c>
      <c r="H51" s="317">
        <v>0</v>
      </c>
    </row>
    <row r="52" spans="1:8" x14ac:dyDescent="0.25">
      <c r="A52" s="318">
        <v>5900</v>
      </c>
      <c r="B52" s="315" t="s">
        <v>345</v>
      </c>
      <c r="C52" s="317">
        <v>0</v>
      </c>
      <c r="D52" s="317">
        <v>0</v>
      </c>
      <c r="E52" s="317">
        <v>0</v>
      </c>
      <c r="F52" s="317">
        <v>0</v>
      </c>
      <c r="G52" s="317">
        <v>0</v>
      </c>
      <c r="H52" s="317">
        <v>0</v>
      </c>
    </row>
    <row r="53" spans="1:8" x14ac:dyDescent="0.25">
      <c r="A53" s="319" t="s">
        <v>346</v>
      </c>
      <c r="B53" s="311"/>
      <c r="C53" s="323">
        <v>0</v>
      </c>
      <c r="D53" s="323">
        <v>0</v>
      </c>
      <c r="E53" s="323">
        <v>0</v>
      </c>
      <c r="F53" s="323">
        <v>0</v>
      </c>
      <c r="G53" s="323">
        <v>0</v>
      </c>
      <c r="H53" s="323">
        <v>0</v>
      </c>
    </row>
    <row r="54" spans="1:8" x14ac:dyDescent="0.25">
      <c r="A54" s="318">
        <v>6100</v>
      </c>
      <c r="B54" s="315" t="s">
        <v>347</v>
      </c>
      <c r="C54" s="317">
        <v>0</v>
      </c>
      <c r="D54" s="317">
        <v>0</v>
      </c>
      <c r="E54" s="317">
        <v>0</v>
      </c>
      <c r="F54" s="317">
        <v>0</v>
      </c>
      <c r="G54" s="317">
        <v>0</v>
      </c>
      <c r="H54" s="317">
        <v>0</v>
      </c>
    </row>
    <row r="55" spans="1:8" hidden="1" x14ac:dyDescent="0.25">
      <c r="A55" s="318">
        <v>6200</v>
      </c>
      <c r="B55" s="315" t="s">
        <v>348</v>
      </c>
      <c r="C55" s="317">
        <v>0</v>
      </c>
      <c r="D55" s="317">
        <v>0</v>
      </c>
      <c r="E55" s="317">
        <v>0</v>
      </c>
      <c r="F55" s="317">
        <v>0</v>
      </c>
      <c r="G55" s="317">
        <v>0</v>
      </c>
      <c r="H55" s="317">
        <v>0</v>
      </c>
    </row>
    <row r="56" spans="1:8" hidden="1" x14ac:dyDescent="0.25">
      <c r="A56" s="318">
        <v>6300</v>
      </c>
      <c r="B56" s="315" t="s">
        <v>349</v>
      </c>
      <c r="C56" s="317">
        <v>0</v>
      </c>
      <c r="D56" s="317">
        <v>0</v>
      </c>
      <c r="E56" s="317">
        <v>0</v>
      </c>
      <c r="F56" s="317">
        <v>0</v>
      </c>
      <c r="G56" s="317">
        <v>0</v>
      </c>
      <c r="H56" s="317">
        <v>0</v>
      </c>
    </row>
    <row r="57" spans="1:8" x14ac:dyDescent="0.25">
      <c r="A57" s="319" t="s">
        <v>350</v>
      </c>
      <c r="B57" s="311"/>
      <c r="C57" s="323">
        <v>0</v>
      </c>
      <c r="D57" s="323">
        <v>0</v>
      </c>
      <c r="E57" s="323">
        <v>0</v>
      </c>
      <c r="F57" s="323">
        <v>0</v>
      </c>
      <c r="G57" s="323">
        <v>0</v>
      </c>
      <c r="H57" s="323">
        <v>0</v>
      </c>
    </row>
    <row r="58" spans="1:8" x14ac:dyDescent="0.25">
      <c r="A58" s="318">
        <v>7100</v>
      </c>
      <c r="B58" s="315" t="s">
        <v>351</v>
      </c>
      <c r="C58" s="317">
        <v>0</v>
      </c>
      <c r="D58" s="317">
        <v>0</v>
      </c>
      <c r="E58" s="317">
        <v>0</v>
      </c>
      <c r="F58" s="317">
        <v>0</v>
      </c>
      <c r="G58" s="317">
        <v>0</v>
      </c>
      <c r="H58" s="317">
        <v>0</v>
      </c>
    </row>
    <row r="59" spans="1:8" hidden="1" x14ac:dyDescent="0.25">
      <c r="A59" s="318">
        <v>7200</v>
      </c>
      <c r="B59" s="315" t="s">
        <v>352</v>
      </c>
      <c r="C59" s="317">
        <v>0</v>
      </c>
      <c r="D59" s="317">
        <v>0</v>
      </c>
      <c r="E59" s="317">
        <v>0</v>
      </c>
      <c r="F59" s="317">
        <v>0</v>
      </c>
      <c r="G59" s="317">
        <v>0</v>
      </c>
      <c r="H59" s="317">
        <v>0</v>
      </c>
    </row>
    <row r="60" spans="1:8" hidden="1" x14ac:dyDescent="0.25">
      <c r="A60" s="318">
        <v>7300</v>
      </c>
      <c r="B60" s="315" t="s">
        <v>353</v>
      </c>
      <c r="C60" s="317">
        <v>0</v>
      </c>
      <c r="D60" s="317">
        <v>0</v>
      </c>
      <c r="E60" s="317">
        <v>0</v>
      </c>
      <c r="F60" s="317">
        <v>0</v>
      </c>
      <c r="G60" s="317">
        <v>0</v>
      </c>
      <c r="H60" s="317">
        <v>0</v>
      </c>
    </row>
    <row r="61" spans="1:8" hidden="1" x14ac:dyDescent="0.25">
      <c r="A61" s="318">
        <v>7400</v>
      </c>
      <c r="B61" s="315" t="s">
        <v>354</v>
      </c>
      <c r="C61" s="317">
        <v>0</v>
      </c>
      <c r="D61" s="317">
        <v>0</v>
      </c>
      <c r="E61" s="317">
        <v>0</v>
      </c>
      <c r="F61" s="317">
        <v>0</v>
      </c>
      <c r="G61" s="317">
        <v>0</v>
      </c>
      <c r="H61" s="317">
        <v>0</v>
      </c>
    </row>
    <row r="62" spans="1:8" hidden="1" x14ac:dyDescent="0.25">
      <c r="A62" s="318">
        <v>7500</v>
      </c>
      <c r="B62" s="315" t="s">
        <v>355</v>
      </c>
      <c r="C62" s="317">
        <v>0</v>
      </c>
      <c r="D62" s="317">
        <v>0</v>
      </c>
      <c r="E62" s="317">
        <v>0</v>
      </c>
      <c r="F62" s="317">
        <v>0</v>
      </c>
      <c r="G62" s="317">
        <v>0</v>
      </c>
      <c r="H62" s="317">
        <v>0</v>
      </c>
    </row>
    <row r="63" spans="1:8" hidden="1" x14ac:dyDescent="0.25">
      <c r="A63" s="318">
        <v>7600</v>
      </c>
      <c r="B63" s="315" t="s">
        <v>356</v>
      </c>
      <c r="C63" s="317">
        <v>0</v>
      </c>
      <c r="D63" s="317">
        <v>0</v>
      </c>
      <c r="E63" s="317">
        <v>0</v>
      </c>
      <c r="F63" s="317">
        <v>0</v>
      </c>
      <c r="G63" s="317">
        <v>0</v>
      </c>
      <c r="H63" s="317">
        <v>0</v>
      </c>
    </row>
    <row r="64" spans="1:8" x14ac:dyDescent="0.25">
      <c r="A64" s="318">
        <v>7900</v>
      </c>
      <c r="B64" s="315" t="s">
        <v>357</v>
      </c>
      <c r="C64" s="317">
        <v>0</v>
      </c>
      <c r="D64" s="317">
        <v>0</v>
      </c>
      <c r="E64" s="317">
        <v>0</v>
      </c>
      <c r="F64" s="317">
        <v>0</v>
      </c>
      <c r="G64" s="317">
        <v>0</v>
      </c>
      <c r="H64" s="317">
        <v>0</v>
      </c>
    </row>
    <row r="65" spans="1:8" x14ac:dyDescent="0.25">
      <c r="A65" s="319" t="s">
        <v>358</v>
      </c>
      <c r="B65" s="311"/>
      <c r="C65" s="323">
        <v>0</v>
      </c>
      <c r="D65" s="323">
        <v>0</v>
      </c>
      <c r="E65" s="323">
        <v>0</v>
      </c>
      <c r="F65" s="323">
        <v>0</v>
      </c>
      <c r="G65" s="323">
        <v>0</v>
      </c>
      <c r="H65" s="323">
        <v>0</v>
      </c>
    </row>
    <row r="66" spans="1:8" x14ac:dyDescent="0.25">
      <c r="A66" s="318">
        <v>8100</v>
      </c>
      <c r="B66" s="315" t="s">
        <v>359</v>
      </c>
      <c r="C66" s="317">
        <v>0</v>
      </c>
      <c r="D66" s="317">
        <v>0</v>
      </c>
      <c r="E66" s="317">
        <v>0</v>
      </c>
      <c r="F66" s="317">
        <v>0</v>
      </c>
      <c r="G66" s="317">
        <v>0</v>
      </c>
      <c r="H66" s="317">
        <v>0</v>
      </c>
    </row>
    <row r="67" spans="1:8" x14ac:dyDescent="0.25">
      <c r="A67" s="318">
        <v>8300</v>
      </c>
      <c r="B67" s="315" t="s">
        <v>360</v>
      </c>
      <c r="C67" s="317">
        <v>0</v>
      </c>
      <c r="D67" s="317">
        <v>0</v>
      </c>
      <c r="E67" s="317">
        <v>0</v>
      </c>
      <c r="F67" s="317">
        <v>0</v>
      </c>
      <c r="G67" s="317">
        <v>0</v>
      </c>
      <c r="H67" s="317">
        <v>0</v>
      </c>
    </row>
    <row r="68" spans="1:8" x14ac:dyDescent="0.25">
      <c r="A68" s="318">
        <v>8500</v>
      </c>
      <c r="B68" s="315" t="s">
        <v>361</v>
      </c>
      <c r="C68" s="317">
        <v>0</v>
      </c>
      <c r="D68" s="317">
        <v>0</v>
      </c>
      <c r="E68" s="317">
        <v>0</v>
      </c>
      <c r="F68" s="317">
        <v>0</v>
      </c>
      <c r="G68" s="317">
        <v>0</v>
      </c>
      <c r="H68" s="317">
        <v>0</v>
      </c>
    </row>
    <row r="69" spans="1:8" x14ac:dyDescent="0.25">
      <c r="A69" s="319" t="s">
        <v>362</v>
      </c>
      <c r="B69" s="311"/>
      <c r="C69" s="323">
        <v>0</v>
      </c>
      <c r="D69" s="323">
        <v>0</v>
      </c>
      <c r="E69" s="323">
        <v>0</v>
      </c>
      <c r="F69" s="323">
        <v>0</v>
      </c>
      <c r="G69" s="323">
        <v>0</v>
      </c>
      <c r="H69" s="323">
        <v>0</v>
      </c>
    </row>
    <row r="70" spans="1:8" x14ac:dyDescent="0.25">
      <c r="A70" s="318">
        <v>9100</v>
      </c>
      <c r="B70" s="315" t="s">
        <v>363</v>
      </c>
      <c r="C70" s="317">
        <v>0</v>
      </c>
      <c r="D70" s="317">
        <v>0</v>
      </c>
      <c r="E70" s="317">
        <v>0</v>
      </c>
      <c r="F70" s="317">
        <v>0</v>
      </c>
      <c r="G70" s="317">
        <v>0</v>
      </c>
      <c r="H70" s="317">
        <v>0</v>
      </c>
    </row>
    <row r="71" spans="1:8" hidden="1" x14ac:dyDescent="0.25">
      <c r="A71" s="318">
        <v>9200</v>
      </c>
      <c r="B71" s="315" t="s">
        <v>364</v>
      </c>
      <c r="C71" s="317">
        <v>0</v>
      </c>
      <c r="D71" s="317">
        <v>0</v>
      </c>
      <c r="E71" s="317">
        <v>0</v>
      </c>
      <c r="F71" s="317">
        <v>0</v>
      </c>
      <c r="G71" s="317">
        <v>0</v>
      </c>
      <c r="H71" s="317">
        <v>0</v>
      </c>
    </row>
    <row r="72" spans="1:8" hidden="1" x14ac:dyDescent="0.25">
      <c r="A72" s="318">
        <v>9300</v>
      </c>
      <c r="B72" s="315" t="s">
        <v>365</v>
      </c>
      <c r="C72" s="317">
        <v>0</v>
      </c>
      <c r="D72" s="317">
        <v>0</v>
      </c>
      <c r="E72" s="317">
        <v>0</v>
      </c>
      <c r="F72" s="317">
        <v>0</v>
      </c>
      <c r="G72" s="317">
        <v>0</v>
      </c>
      <c r="H72" s="317">
        <v>0</v>
      </c>
    </row>
    <row r="73" spans="1:8" hidden="1" x14ac:dyDescent="0.25">
      <c r="A73" s="318">
        <v>9400</v>
      </c>
      <c r="B73" s="315" t="s">
        <v>366</v>
      </c>
      <c r="C73" s="317">
        <v>0</v>
      </c>
      <c r="D73" s="317">
        <v>0</v>
      </c>
      <c r="E73" s="317">
        <v>0</v>
      </c>
      <c r="F73" s="317">
        <v>0</v>
      </c>
      <c r="G73" s="317">
        <v>0</v>
      </c>
      <c r="H73" s="317">
        <v>0</v>
      </c>
    </row>
    <row r="74" spans="1:8" hidden="1" x14ac:dyDescent="0.25">
      <c r="A74" s="318">
        <v>9500</v>
      </c>
      <c r="B74" s="315" t="s">
        <v>367</v>
      </c>
      <c r="C74" s="317">
        <v>0</v>
      </c>
      <c r="D74" s="317">
        <v>0</v>
      </c>
      <c r="E74" s="317">
        <v>0</v>
      </c>
      <c r="F74" s="317">
        <v>0</v>
      </c>
      <c r="G74" s="317">
        <v>0</v>
      </c>
      <c r="H74" s="317">
        <v>0</v>
      </c>
    </row>
    <row r="75" spans="1:8" hidden="1" x14ac:dyDescent="0.25">
      <c r="A75" s="318">
        <v>9600</v>
      </c>
      <c r="B75" s="315" t="s">
        <v>368</v>
      </c>
      <c r="C75" s="317">
        <v>0</v>
      </c>
      <c r="D75" s="317">
        <v>0</v>
      </c>
      <c r="E75" s="317">
        <v>0</v>
      </c>
      <c r="F75" s="317">
        <v>0</v>
      </c>
      <c r="G75" s="317">
        <v>0</v>
      </c>
      <c r="H75" s="317">
        <v>0</v>
      </c>
    </row>
    <row r="76" spans="1:8" x14ac:dyDescent="0.25">
      <c r="A76" s="321">
        <v>9900</v>
      </c>
      <c r="B76" s="316" t="s">
        <v>369</v>
      </c>
      <c r="C76" s="324">
        <v>0</v>
      </c>
      <c r="D76" s="324">
        <v>0</v>
      </c>
      <c r="E76" s="324">
        <v>0</v>
      </c>
      <c r="F76" s="324">
        <v>0</v>
      </c>
      <c r="G76" s="324">
        <v>0</v>
      </c>
      <c r="H76" s="324">
        <v>0</v>
      </c>
    </row>
    <row r="77" spans="1:8" x14ac:dyDescent="0.25">
      <c r="A77" s="312"/>
      <c r="B77" s="320" t="s">
        <v>202</v>
      </c>
      <c r="C77" s="325">
        <v>105279655.56</v>
      </c>
      <c r="D77" s="325">
        <v>18437949.050000001</v>
      </c>
      <c r="E77" s="325">
        <v>123717604.61000001</v>
      </c>
      <c r="F77" s="325">
        <v>104832667.53</v>
      </c>
      <c r="G77" s="325">
        <v>104832667.53</v>
      </c>
      <c r="H77" s="325">
        <v>18884937.080000006</v>
      </c>
    </row>
    <row r="79" spans="1:8" x14ac:dyDescent="0.25">
      <c r="A79" s="310" t="s">
        <v>410</v>
      </c>
      <c r="B79" s="309"/>
      <c r="C79" s="309"/>
      <c r="D79" s="309"/>
      <c r="E79" s="309"/>
      <c r="F79" s="309"/>
      <c r="G79" s="309"/>
      <c r="H79" s="309"/>
    </row>
    <row r="87" spans="2:7" x14ac:dyDescent="0.25">
      <c r="B87" s="430" t="s">
        <v>388</v>
      </c>
      <c r="C87" s="430"/>
      <c r="D87" s="53"/>
      <c r="E87" s="425"/>
      <c r="F87" s="425"/>
      <c r="G87" s="425"/>
    </row>
    <row r="88" spans="2:7" x14ac:dyDescent="0.25">
      <c r="B88" s="376" t="s">
        <v>391</v>
      </c>
      <c r="C88" s="376"/>
      <c r="D88" s="53"/>
      <c r="E88" s="376" t="s">
        <v>494</v>
      </c>
      <c r="F88" s="376"/>
      <c r="G88" s="376"/>
    </row>
    <row r="89" spans="2:7" x14ac:dyDescent="0.25">
      <c r="B89" s="376" t="s">
        <v>394</v>
      </c>
      <c r="C89" s="376"/>
      <c r="D89" s="53"/>
      <c r="E89" s="429" t="s">
        <v>496</v>
      </c>
      <c r="F89" s="429"/>
      <c r="G89" s="429"/>
    </row>
  </sheetData>
  <mergeCells count="10">
    <mergeCell ref="B88:C88"/>
    <mergeCell ref="E88:G88"/>
    <mergeCell ref="B89:C89"/>
    <mergeCell ref="E89:G89"/>
    <mergeCell ref="A1:H1"/>
    <mergeCell ref="C2:G2"/>
    <mergeCell ref="H2:H3"/>
    <mergeCell ref="A2:B4"/>
    <mergeCell ref="B87:C87"/>
    <mergeCell ref="E87:G87"/>
  </mergeCells>
  <printOptions horizontalCentered="1"/>
  <pageMargins left="0.70866141732283472" right="0.70866141732283472" top="0.74803149606299213" bottom="0.74803149606299213" header="0.31496062992125984" footer="0.31496062992125984"/>
  <pageSetup scale="46" orientation="landscape" r:id="rId1"/>
  <headerFooter>
    <oddFooter>&amp;R4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33"/>
  <sheetViews>
    <sheetView showGridLines="0" workbookViewId="0">
      <selection activeCell="H21" sqref="H21"/>
    </sheetView>
  </sheetViews>
  <sheetFormatPr baseColWidth="10" defaultColWidth="10.28515625" defaultRowHeight="11.25" x14ac:dyDescent="0.2"/>
  <cols>
    <col min="1" max="1" width="2.42578125" style="53" customWidth="1"/>
    <col min="2" max="2" width="40.85546875" style="53" customWidth="1"/>
    <col min="3" max="8" width="15.7109375" style="53" customWidth="1"/>
    <col min="9" max="16384" width="10.28515625" style="53"/>
  </cols>
  <sheetData>
    <row r="1" spans="1:8" ht="50.1" customHeight="1" x14ac:dyDescent="0.2">
      <c r="A1" s="426" t="s">
        <v>506</v>
      </c>
      <c r="B1" s="427"/>
      <c r="C1" s="427"/>
      <c r="D1" s="427"/>
      <c r="E1" s="427"/>
      <c r="F1" s="427"/>
      <c r="G1" s="427"/>
      <c r="H1" s="428"/>
    </row>
    <row r="2" spans="1:8" x14ac:dyDescent="0.2">
      <c r="A2" s="417" t="s">
        <v>204</v>
      </c>
      <c r="B2" s="418"/>
      <c r="C2" s="414" t="s">
        <v>194</v>
      </c>
      <c r="D2" s="415"/>
      <c r="E2" s="415"/>
      <c r="F2" s="415"/>
      <c r="G2" s="416"/>
      <c r="H2" s="423" t="s">
        <v>195</v>
      </c>
    </row>
    <row r="3" spans="1:8" ht="24.95" customHeight="1" x14ac:dyDescent="0.2">
      <c r="A3" s="419"/>
      <c r="B3" s="420"/>
      <c r="C3" s="54" t="s">
        <v>196</v>
      </c>
      <c r="D3" s="54" t="s">
        <v>197</v>
      </c>
      <c r="E3" s="54" t="s">
        <v>198</v>
      </c>
      <c r="F3" s="54" t="s">
        <v>199</v>
      </c>
      <c r="G3" s="54" t="s">
        <v>200</v>
      </c>
      <c r="H3" s="424"/>
    </row>
    <row r="4" spans="1:8" x14ac:dyDescent="0.2">
      <c r="A4" s="421"/>
      <c r="B4" s="422"/>
      <c r="C4" s="55">
        <v>1</v>
      </c>
      <c r="D4" s="55">
        <v>2</v>
      </c>
      <c r="E4" s="55" t="s">
        <v>201</v>
      </c>
      <c r="F4" s="55">
        <v>4</v>
      </c>
      <c r="G4" s="55">
        <v>5</v>
      </c>
      <c r="H4" s="55" t="s">
        <v>305</v>
      </c>
    </row>
    <row r="5" spans="1:8" x14ac:dyDescent="0.2">
      <c r="A5" s="56"/>
      <c r="B5" s="71"/>
      <c r="C5" s="72"/>
      <c r="D5" s="72"/>
      <c r="E5" s="72"/>
      <c r="F5" s="72"/>
      <c r="G5" s="72"/>
      <c r="H5" s="72"/>
    </row>
    <row r="6" spans="1:8" x14ac:dyDescent="0.2">
      <c r="A6" s="56"/>
      <c r="B6" s="71" t="s">
        <v>279</v>
      </c>
      <c r="C6" s="206">
        <v>105279655.56</v>
      </c>
      <c r="D6" s="326">
        <v>15385403.17</v>
      </c>
      <c r="E6" s="73">
        <f>C6+D6</f>
        <v>120665058.73</v>
      </c>
      <c r="F6" s="328">
        <v>103432804.34</v>
      </c>
      <c r="G6" s="329">
        <v>103432804.34</v>
      </c>
      <c r="H6" s="73">
        <f>E6-F6</f>
        <v>17232254.390000001</v>
      </c>
    </row>
    <row r="7" spans="1:8" x14ac:dyDescent="0.2">
      <c r="A7" s="56"/>
      <c r="B7" s="71"/>
      <c r="C7" s="200"/>
      <c r="D7" s="291"/>
      <c r="E7" s="73"/>
      <c r="F7" s="196"/>
      <c r="G7" s="301"/>
      <c r="H7" s="73"/>
    </row>
    <row r="8" spans="1:8" x14ac:dyDescent="0.2">
      <c r="A8" s="56"/>
      <c r="B8" s="71" t="s">
        <v>280</v>
      </c>
      <c r="C8" s="200">
        <v>0</v>
      </c>
      <c r="D8" s="327">
        <v>3052545.88</v>
      </c>
      <c r="E8" s="73">
        <f>C8+D8</f>
        <v>3052545.88</v>
      </c>
      <c r="F8" s="330">
        <v>1399863.19</v>
      </c>
      <c r="G8" s="331">
        <v>1399863.19</v>
      </c>
      <c r="H8" s="73">
        <f>E8-F8</f>
        <v>1652682.69</v>
      </c>
    </row>
    <row r="9" spans="1:8" x14ac:dyDescent="0.2">
      <c r="A9" s="56"/>
      <c r="B9" s="71"/>
      <c r="C9" s="73"/>
      <c r="D9" s="142"/>
      <c r="E9" s="73"/>
      <c r="F9" s="73"/>
      <c r="G9" s="73"/>
      <c r="H9" s="73"/>
    </row>
    <row r="10" spans="1:8" x14ac:dyDescent="0.2">
      <c r="A10" s="56"/>
      <c r="B10" s="71" t="s">
        <v>379</v>
      </c>
      <c r="C10" s="73"/>
      <c r="D10" s="73"/>
      <c r="E10" s="73"/>
      <c r="F10" s="73"/>
      <c r="G10" s="73"/>
      <c r="H10" s="73"/>
    </row>
    <row r="11" spans="1:8" x14ac:dyDescent="0.2">
      <c r="A11" s="56"/>
      <c r="B11" s="71"/>
      <c r="C11" s="73"/>
      <c r="D11" s="73"/>
      <c r="E11" s="73"/>
      <c r="F11" s="73"/>
      <c r="G11" s="73"/>
      <c r="H11" s="73"/>
    </row>
    <row r="12" spans="1:8" x14ac:dyDescent="0.2">
      <c r="A12" s="56"/>
      <c r="B12" s="71" t="s">
        <v>331</v>
      </c>
      <c r="C12" s="73"/>
      <c r="D12" s="73"/>
      <c r="E12" s="73"/>
      <c r="F12" s="73"/>
      <c r="G12" s="73"/>
      <c r="H12" s="73"/>
    </row>
    <row r="13" spans="1:8" x14ac:dyDescent="0.2">
      <c r="A13" s="56"/>
      <c r="B13" s="71"/>
      <c r="C13" s="73"/>
      <c r="D13" s="73"/>
      <c r="E13" s="73"/>
      <c r="F13" s="73"/>
      <c r="G13" s="73"/>
      <c r="H13" s="73"/>
    </row>
    <row r="14" spans="1:8" x14ac:dyDescent="0.2">
      <c r="A14" s="56"/>
      <c r="B14" s="71" t="s">
        <v>359</v>
      </c>
      <c r="C14" s="73"/>
      <c r="D14" s="73"/>
      <c r="E14" s="73"/>
      <c r="F14" s="73"/>
      <c r="G14" s="73"/>
      <c r="H14" s="73"/>
    </row>
    <row r="15" spans="1:8" x14ac:dyDescent="0.2">
      <c r="A15" s="58"/>
      <c r="B15" s="74"/>
      <c r="C15" s="144"/>
      <c r="D15" s="144"/>
      <c r="E15" s="144"/>
      <c r="F15" s="144"/>
      <c r="G15" s="144"/>
      <c r="H15" s="144"/>
    </row>
    <row r="16" spans="1:8" x14ac:dyDescent="0.2">
      <c r="A16" s="75"/>
      <c r="B16" s="59" t="s">
        <v>202</v>
      </c>
      <c r="C16" s="60">
        <f>C6+C8</f>
        <v>105279655.56</v>
      </c>
      <c r="D16" s="60">
        <f>D6+D8</f>
        <v>18437949.050000001</v>
      </c>
      <c r="E16" s="60">
        <f t="shared" ref="E16:H16" si="0">E6+E8</f>
        <v>123717604.61</v>
      </c>
      <c r="F16" s="60">
        <f t="shared" si="0"/>
        <v>104832667.53</v>
      </c>
      <c r="G16" s="60">
        <f t="shared" si="0"/>
        <v>104832667.53</v>
      </c>
      <c r="H16" s="60">
        <f t="shared" si="0"/>
        <v>18884937.080000002</v>
      </c>
    </row>
    <row r="18" spans="1:8" x14ac:dyDescent="0.2">
      <c r="A18" s="61" t="s">
        <v>203</v>
      </c>
      <c r="B18" s="61"/>
      <c r="C18" s="61"/>
      <c r="D18" s="61"/>
      <c r="E18" s="61"/>
      <c r="F18" s="61"/>
      <c r="G18" s="61"/>
      <c r="H18" s="61"/>
    </row>
    <row r="25" spans="1:8" x14ac:dyDescent="0.2">
      <c r="B25" s="430" t="s">
        <v>388</v>
      </c>
      <c r="C25" s="430"/>
      <c r="E25" s="425"/>
      <c r="F25" s="425"/>
      <c r="G25" s="425"/>
    </row>
    <row r="26" spans="1:8" x14ac:dyDescent="0.2">
      <c r="B26" s="376" t="s">
        <v>391</v>
      </c>
      <c r="C26" s="376"/>
      <c r="E26" s="376" t="s">
        <v>494</v>
      </c>
      <c r="F26" s="376"/>
      <c r="G26" s="376"/>
    </row>
    <row r="27" spans="1:8" ht="14.45" customHeight="1" x14ac:dyDescent="0.2">
      <c r="B27" s="376" t="s">
        <v>394</v>
      </c>
      <c r="C27" s="376"/>
      <c r="E27" s="429" t="s">
        <v>496</v>
      </c>
      <c r="F27" s="429"/>
      <c r="G27" s="429"/>
      <c r="H27" s="195"/>
    </row>
    <row r="33" spans="6:8" x14ac:dyDescent="0.2">
      <c r="F33" s="376"/>
      <c r="G33" s="376"/>
      <c r="H33" s="376"/>
    </row>
  </sheetData>
  <sheetProtection formatCells="0" formatColumns="0" formatRows="0" autoFilter="0"/>
  <mergeCells count="11">
    <mergeCell ref="A1:H1"/>
    <mergeCell ref="A2:B4"/>
    <mergeCell ref="C2:G2"/>
    <mergeCell ref="H2:H3"/>
    <mergeCell ref="B26:C26"/>
    <mergeCell ref="E25:G25"/>
    <mergeCell ref="F33:H33"/>
    <mergeCell ref="E26:G26"/>
    <mergeCell ref="B27:C27"/>
    <mergeCell ref="B25:C25"/>
    <mergeCell ref="E27:G27"/>
  </mergeCells>
  <printOptions horizontalCentered="1"/>
  <pageMargins left="0.70866141732283472" right="0.70866141732283472" top="0.74803149606299213" bottom="0.74803149606299213" header="0.31496062992125984" footer="0.31496062992125984"/>
  <pageSetup scale="88"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56"/>
  <sheetViews>
    <sheetView showGridLines="0" workbookViewId="0">
      <selection activeCell="J33" sqref="J33"/>
    </sheetView>
  </sheetViews>
  <sheetFormatPr baseColWidth="10" defaultColWidth="10.28515625" defaultRowHeight="11.25" x14ac:dyDescent="0.2"/>
  <cols>
    <col min="1" max="1" width="4.140625" style="76" customWidth="1"/>
    <col min="2" max="2" width="56.42578125" style="76" customWidth="1"/>
    <col min="3" max="4" width="15.7109375" style="76" customWidth="1"/>
    <col min="5" max="5" width="16.42578125" style="76" bestFit="1" customWidth="1"/>
    <col min="6" max="6" width="18.5703125" style="76" customWidth="1"/>
    <col min="7" max="7" width="17.5703125" style="76" customWidth="1"/>
    <col min="8" max="8" width="15.7109375" style="76" customWidth="1"/>
    <col min="9" max="16384" width="10.28515625" style="76"/>
  </cols>
  <sheetData>
    <row r="1" spans="1:8" ht="50.1" customHeight="1" x14ac:dyDescent="0.2">
      <c r="A1" s="426" t="s">
        <v>507</v>
      </c>
      <c r="B1" s="427"/>
      <c r="C1" s="427"/>
      <c r="D1" s="427"/>
      <c r="E1" s="427"/>
      <c r="F1" s="427"/>
      <c r="G1" s="427"/>
      <c r="H1" s="428"/>
    </row>
    <row r="2" spans="1:8" x14ac:dyDescent="0.2">
      <c r="A2" s="417" t="s">
        <v>204</v>
      </c>
      <c r="B2" s="418"/>
      <c r="C2" s="414" t="s">
        <v>194</v>
      </c>
      <c r="D2" s="415"/>
      <c r="E2" s="415"/>
      <c r="F2" s="415"/>
      <c r="G2" s="416"/>
      <c r="H2" s="423" t="s">
        <v>195</v>
      </c>
    </row>
    <row r="3" spans="1:8" ht="24.95" customHeight="1" x14ac:dyDescent="0.2">
      <c r="A3" s="419"/>
      <c r="B3" s="420"/>
      <c r="C3" s="54" t="s">
        <v>196</v>
      </c>
      <c r="D3" s="54" t="s">
        <v>197</v>
      </c>
      <c r="E3" s="54" t="s">
        <v>198</v>
      </c>
      <c r="F3" s="54" t="s">
        <v>199</v>
      </c>
      <c r="G3" s="54" t="s">
        <v>200</v>
      </c>
      <c r="H3" s="424"/>
    </row>
    <row r="4" spans="1:8" x14ac:dyDescent="0.2">
      <c r="A4" s="421"/>
      <c r="B4" s="422"/>
      <c r="C4" s="55">
        <v>1</v>
      </c>
      <c r="D4" s="55">
        <v>2</v>
      </c>
      <c r="E4" s="55" t="s">
        <v>201</v>
      </c>
      <c r="F4" s="55">
        <v>4</v>
      </c>
      <c r="G4" s="55">
        <v>5</v>
      </c>
      <c r="H4" s="55" t="s">
        <v>305</v>
      </c>
    </row>
    <row r="5" spans="1:8" x14ac:dyDescent="0.2">
      <c r="A5" s="77"/>
      <c r="B5" s="78"/>
      <c r="C5" s="140">
        <f>SUM(C6:C13)</f>
        <v>1308914.6399999999</v>
      </c>
      <c r="D5" s="140">
        <f t="shared" ref="D5:H5" si="0">SUM(D6:D13)</f>
        <v>9831.42</v>
      </c>
      <c r="E5" s="140">
        <f t="shared" si="0"/>
        <v>1318746.0599999998</v>
      </c>
      <c r="F5" s="140">
        <f t="shared" si="0"/>
        <v>1267835.6000000001</v>
      </c>
      <c r="G5" s="140">
        <f t="shared" si="0"/>
        <v>1267835.6000000001</v>
      </c>
      <c r="H5" s="140">
        <f t="shared" si="0"/>
        <v>50910.45999999973</v>
      </c>
    </row>
    <row r="6" spans="1:8" x14ac:dyDescent="0.2">
      <c r="A6" s="79" t="s">
        <v>250</v>
      </c>
      <c r="B6" s="80"/>
      <c r="C6" s="57"/>
      <c r="D6" s="57"/>
      <c r="E6" s="57"/>
      <c r="F6" s="57"/>
      <c r="G6" s="57"/>
      <c r="H6" s="57"/>
    </row>
    <row r="7" spans="1:8" x14ac:dyDescent="0.2">
      <c r="A7" s="81"/>
      <c r="B7" s="82" t="s">
        <v>251</v>
      </c>
      <c r="C7" s="57"/>
      <c r="D7" s="57"/>
      <c r="E7" s="57"/>
      <c r="F7" s="57"/>
      <c r="G7" s="57"/>
      <c r="H7" s="57"/>
    </row>
    <row r="8" spans="1:8" x14ac:dyDescent="0.2">
      <c r="A8" s="81"/>
      <c r="B8" s="82" t="s">
        <v>252</v>
      </c>
      <c r="C8" s="57"/>
      <c r="D8" s="57"/>
      <c r="E8" s="57"/>
      <c r="F8" s="57"/>
      <c r="G8" s="57"/>
      <c r="H8" s="57"/>
    </row>
    <row r="9" spans="1:8" x14ac:dyDescent="0.2">
      <c r="A9" s="81"/>
      <c r="B9" s="82" t="s">
        <v>380</v>
      </c>
      <c r="C9" s="207">
        <v>1308914.6399999999</v>
      </c>
      <c r="D9" s="338">
        <v>9831.42</v>
      </c>
      <c r="E9" s="57">
        <f>+C9+D9</f>
        <v>1318746.0599999998</v>
      </c>
      <c r="F9" s="340">
        <v>1267835.6000000001</v>
      </c>
      <c r="G9" s="341">
        <v>1267835.6000000001</v>
      </c>
      <c r="H9" s="57">
        <f>+E9-G9</f>
        <v>50910.45999999973</v>
      </c>
    </row>
    <row r="10" spans="1:8" x14ac:dyDescent="0.2">
      <c r="A10" s="81"/>
      <c r="B10" s="82" t="s">
        <v>253</v>
      </c>
      <c r="C10" s="57"/>
      <c r="D10" s="57"/>
      <c r="E10" s="57"/>
      <c r="F10" s="57"/>
      <c r="G10" s="57"/>
      <c r="H10" s="57"/>
    </row>
    <row r="11" spans="1:8" x14ac:dyDescent="0.2">
      <c r="A11" s="81"/>
      <c r="B11" s="82" t="s">
        <v>254</v>
      </c>
      <c r="C11" s="57"/>
      <c r="D11" s="57"/>
      <c r="E11" s="57"/>
      <c r="F11" s="57"/>
      <c r="G11" s="57"/>
      <c r="H11" s="57"/>
    </row>
    <row r="12" spans="1:8" x14ac:dyDescent="0.2">
      <c r="A12" s="81"/>
      <c r="B12" s="82" t="s">
        <v>255</v>
      </c>
      <c r="C12" s="57"/>
      <c r="D12" s="57"/>
      <c r="E12" s="57"/>
      <c r="F12" s="57"/>
      <c r="G12" s="57"/>
      <c r="H12" s="57"/>
    </row>
    <row r="13" spans="1:8" x14ac:dyDescent="0.2">
      <c r="A13" s="81"/>
      <c r="B13" s="82" t="s">
        <v>256</v>
      </c>
      <c r="C13" s="57"/>
      <c r="D13" s="57"/>
      <c r="E13" s="57"/>
      <c r="F13" s="57"/>
      <c r="G13" s="57"/>
      <c r="H13" s="57"/>
    </row>
    <row r="14" spans="1:8" x14ac:dyDescent="0.2">
      <c r="A14" s="81"/>
      <c r="B14" s="82" t="s">
        <v>257</v>
      </c>
      <c r="C14" s="57"/>
      <c r="D14" s="57"/>
      <c r="E14" s="57"/>
      <c r="F14" s="57"/>
      <c r="G14" s="57"/>
      <c r="H14" s="57"/>
    </row>
    <row r="15" spans="1:8" x14ac:dyDescent="0.2">
      <c r="A15" s="83"/>
      <c r="B15" s="82"/>
      <c r="C15" s="57"/>
      <c r="D15" s="57"/>
      <c r="E15" s="57"/>
      <c r="F15" s="57"/>
      <c r="G15" s="57"/>
      <c r="H15" s="57"/>
    </row>
    <row r="16" spans="1:8" x14ac:dyDescent="0.2">
      <c r="A16" s="79" t="s">
        <v>258</v>
      </c>
      <c r="B16" s="84"/>
      <c r="C16" s="141">
        <f>SUM(C17:C21)</f>
        <v>103970740.92</v>
      </c>
      <c r="D16" s="141">
        <f t="shared" ref="D16:H16" si="1">SUM(D17:D21)</f>
        <v>18428117.629999999</v>
      </c>
      <c r="E16" s="141">
        <f t="shared" si="1"/>
        <v>122398858.55</v>
      </c>
      <c r="F16" s="141">
        <f t="shared" si="1"/>
        <v>103564831.93000001</v>
      </c>
      <c r="G16" s="141">
        <f t="shared" si="1"/>
        <v>103564831.93000001</v>
      </c>
      <c r="H16" s="141">
        <f t="shared" si="1"/>
        <v>18834026.61999999</v>
      </c>
    </row>
    <row r="17" spans="1:8" x14ac:dyDescent="0.2">
      <c r="A17" s="81"/>
      <c r="B17" s="82" t="s">
        <v>259</v>
      </c>
      <c r="C17" s="57"/>
      <c r="D17" s="57"/>
      <c r="E17" s="57"/>
      <c r="F17" s="57"/>
      <c r="G17" s="57"/>
      <c r="H17" s="57"/>
    </row>
    <row r="18" spans="1:8" x14ac:dyDescent="0.2">
      <c r="A18" s="81"/>
      <c r="B18" s="82" t="s">
        <v>260</v>
      </c>
      <c r="C18" s="57"/>
      <c r="D18" s="57"/>
      <c r="E18" s="57"/>
      <c r="F18" s="57"/>
      <c r="G18" s="57"/>
      <c r="H18" s="57"/>
    </row>
    <row r="19" spans="1:8" x14ac:dyDescent="0.2">
      <c r="A19" s="81"/>
      <c r="B19" s="82" t="s">
        <v>261</v>
      </c>
      <c r="C19" s="57"/>
      <c r="D19" s="57"/>
      <c r="E19" s="57"/>
      <c r="F19" s="57"/>
      <c r="G19" s="57"/>
      <c r="H19" s="57"/>
    </row>
    <row r="20" spans="1:8" x14ac:dyDescent="0.2">
      <c r="A20" s="81"/>
      <c r="B20" s="82" t="s">
        <v>262</v>
      </c>
      <c r="C20" s="57"/>
      <c r="D20" s="57"/>
      <c r="E20" s="192"/>
      <c r="F20" s="57"/>
      <c r="G20" s="57"/>
      <c r="H20" s="57"/>
    </row>
    <row r="21" spans="1:8" x14ac:dyDescent="0.2">
      <c r="A21" s="81"/>
      <c r="B21" s="82" t="s">
        <v>263</v>
      </c>
      <c r="C21" s="208">
        <v>103970740.92</v>
      </c>
      <c r="D21" s="339">
        <v>18428117.629999999</v>
      </c>
      <c r="E21" s="192">
        <f>+C21+D21</f>
        <v>122398858.55</v>
      </c>
      <c r="F21" s="342">
        <v>103564831.93000001</v>
      </c>
      <c r="G21" s="343">
        <v>103564831.93000001</v>
      </c>
      <c r="H21" s="57">
        <f>+E21-G21</f>
        <v>18834026.61999999</v>
      </c>
    </row>
    <row r="22" spans="1:8" ht="12.75" x14ac:dyDescent="0.2">
      <c r="A22" s="81"/>
      <c r="B22" s="82" t="s">
        <v>264</v>
      </c>
      <c r="C22" s="143"/>
      <c r="D22" s="143"/>
      <c r="E22" s="143"/>
      <c r="F22" s="146"/>
      <c r="G22" s="143"/>
      <c r="H22" s="143"/>
    </row>
    <row r="23" spans="1:8" x14ac:dyDescent="0.2">
      <c r="A23" s="81"/>
      <c r="B23" s="82" t="s">
        <v>265</v>
      </c>
      <c r="C23" s="57"/>
      <c r="D23" s="57"/>
      <c r="E23" s="57"/>
      <c r="F23" s="57"/>
      <c r="G23" s="57"/>
      <c r="H23" s="57"/>
    </row>
    <row r="24" spans="1:8" x14ac:dyDescent="0.2">
      <c r="A24" s="83"/>
      <c r="B24" s="82"/>
      <c r="C24" s="57"/>
      <c r="D24" s="57"/>
      <c r="E24" s="57"/>
      <c r="F24" s="57"/>
      <c r="G24" s="57"/>
      <c r="H24" s="57"/>
    </row>
    <row r="25" spans="1:8" x14ac:dyDescent="0.2">
      <c r="A25" s="79" t="s">
        <v>266</v>
      </c>
      <c r="B25" s="84"/>
      <c r="C25" s="57"/>
      <c r="D25" s="57"/>
      <c r="E25" s="57"/>
      <c r="F25" s="57"/>
      <c r="G25" s="57"/>
      <c r="H25" s="57"/>
    </row>
    <row r="26" spans="1:8" x14ac:dyDescent="0.2">
      <c r="A26" s="81"/>
      <c r="B26" s="82" t="s">
        <v>267</v>
      </c>
      <c r="C26" s="57"/>
      <c r="D26" s="57"/>
      <c r="E26" s="57"/>
      <c r="F26" s="57"/>
      <c r="G26" s="57"/>
      <c r="H26" s="57"/>
    </row>
    <row r="27" spans="1:8" x14ac:dyDescent="0.2">
      <c r="A27" s="81"/>
      <c r="B27" s="82" t="s">
        <v>268</v>
      </c>
      <c r="C27" s="57"/>
      <c r="D27" s="57"/>
      <c r="E27" s="57"/>
      <c r="F27" s="57"/>
      <c r="G27" s="57"/>
      <c r="H27" s="57"/>
    </row>
    <row r="28" spans="1:8" x14ac:dyDescent="0.2">
      <c r="A28" s="81"/>
      <c r="B28" s="82" t="s">
        <v>269</v>
      </c>
      <c r="C28" s="57"/>
      <c r="D28" s="57"/>
      <c r="E28" s="57"/>
      <c r="F28" s="57"/>
      <c r="G28" s="57"/>
      <c r="H28" s="57"/>
    </row>
    <row r="29" spans="1:8" x14ac:dyDescent="0.2">
      <c r="A29" s="81"/>
      <c r="B29" s="82" t="s">
        <v>270</v>
      </c>
      <c r="C29" s="57"/>
      <c r="D29" s="57"/>
      <c r="E29" s="57"/>
      <c r="F29" s="57"/>
      <c r="G29" s="57"/>
      <c r="H29" s="57"/>
    </row>
    <row r="30" spans="1:8" x14ac:dyDescent="0.2">
      <c r="A30" s="81"/>
      <c r="B30" s="82" t="s">
        <v>271</v>
      </c>
      <c r="C30" s="57"/>
      <c r="D30" s="57"/>
      <c r="E30" s="57"/>
      <c r="F30" s="57"/>
      <c r="G30" s="57"/>
      <c r="H30" s="57"/>
    </row>
    <row r="31" spans="1:8" x14ac:dyDescent="0.2">
      <c r="A31" s="81"/>
      <c r="B31" s="82" t="s">
        <v>272</v>
      </c>
      <c r="C31" s="57"/>
      <c r="D31" s="57"/>
      <c r="E31" s="57"/>
      <c r="F31" s="57"/>
      <c r="G31" s="57"/>
      <c r="H31" s="57"/>
    </row>
    <row r="32" spans="1:8" x14ac:dyDescent="0.2">
      <c r="A32" s="81"/>
      <c r="B32" s="82" t="s">
        <v>273</v>
      </c>
      <c r="C32" s="57"/>
      <c r="D32" s="57"/>
      <c r="E32" s="57"/>
      <c r="F32" s="57"/>
      <c r="G32" s="57"/>
      <c r="H32" s="57"/>
    </row>
    <row r="33" spans="1:8" x14ac:dyDescent="0.2">
      <c r="A33" s="81"/>
      <c r="B33" s="82" t="s">
        <v>274</v>
      </c>
      <c r="C33" s="57"/>
      <c r="D33" s="57"/>
      <c r="E33" s="57"/>
      <c r="F33" s="57"/>
      <c r="G33" s="57"/>
      <c r="H33" s="57"/>
    </row>
    <row r="34" spans="1:8" x14ac:dyDescent="0.2">
      <c r="A34" s="81"/>
      <c r="B34" s="82" t="s">
        <v>275</v>
      </c>
      <c r="C34" s="57"/>
      <c r="D34" s="57"/>
      <c r="E34" s="57"/>
      <c r="F34" s="57"/>
      <c r="G34" s="57"/>
      <c r="H34" s="57"/>
    </row>
    <row r="35" spans="1:8" x14ac:dyDescent="0.2">
      <c r="A35" s="83"/>
      <c r="B35" s="82"/>
      <c r="C35" s="57"/>
      <c r="D35" s="57"/>
      <c r="E35" s="57"/>
      <c r="F35" s="57"/>
      <c r="G35" s="57"/>
      <c r="H35" s="57"/>
    </row>
    <row r="36" spans="1:8" x14ac:dyDescent="0.2">
      <c r="A36" s="79" t="s">
        <v>276</v>
      </c>
      <c r="B36" s="84"/>
      <c r="C36" s="57"/>
      <c r="D36" s="57"/>
      <c r="E36" s="57"/>
      <c r="F36" s="57"/>
      <c r="G36" s="57"/>
      <c r="H36" s="57"/>
    </row>
    <row r="37" spans="1:8" x14ac:dyDescent="0.2">
      <c r="A37" s="81"/>
      <c r="B37" s="82" t="s">
        <v>381</v>
      </c>
      <c r="C37" s="57"/>
      <c r="D37" s="57"/>
      <c r="E37" s="57"/>
      <c r="F37" s="57"/>
      <c r="G37" s="57"/>
      <c r="H37" s="57"/>
    </row>
    <row r="38" spans="1:8" ht="22.5" x14ac:dyDescent="0.2">
      <c r="A38" s="81"/>
      <c r="B38" s="82" t="s">
        <v>382</v>
      </c>
      <c r="C38" s="57"/>
      <c r="D38" s="57"/>
      <c r="E38" s="57"/>
      <c r="F38" s="57"/>
      <c r="G38" s="57"/>
      <c r="H38" s="57"/>
    </row>
    <row r="39" spans="1:8" x14ac:dyDescent="0.2">
      <c r="A39" s="81"/>
      <c r="B39" s="82" t="s">
        <v>277</v>
      </c>
      <c r="C39" s="57"/>
      <c r="D39" s="57"/>
      <c r="E39" s="57"/>
      <c r="F39" s="57"/>
      <c r="G39" s="57"/>
      <c r="H39" s="57"/>
    </row>
    <row r="40" spans="1:8" x14ac:dyDescent="0.2">
      <c r="A40" s="81"/>
      <c r="B40" s="82" t="s">
        <v>278</v>
      </c>
      <c r="C40" s="57"/>
      <c r="D40" s="57"/>
      <c r="E40" s="57"/>
      <c r="F40" s="57"/>
      <c r="G40" s="57"/>
      <c r="H40" s="57"/>
    </row>
    <row r="41" spans="1:8" x14ac:dyDescent="0.2">
      <c r="A41" s="83"/>
      <c r="B41" s="82"/>
      <c r="C41" s="57"/>
      <c r="D41" s="57"/>
      <c r="E41" s="57"/>
      <c r="F41" s="57"/>
      <c r="G41" s="57"/>
      <c r="H41" s="57"/>
    </row>
    <row r="42" spans="1:8" ht="12.75" x14ac:dyDescent="0.2">
      <c r="A42" s="85"/>
      <c r="B42" s="68" t="s">
        <v>202</v>
      </c>
      <c r="C42" s="145">
        <f>C5+C16</f>
        <v>105279655.56</v>
      </c>
      <c r="D42" s="145">
        <f t="shared" ref="D42:H42" si="2">D5+D16</f>
        <v>18437949.050000001</v>
      </c>
      <c r="E42" s="145">
        <f t="shared" si="2"/>
        <v>123717604.61</v>
      </c>
      <c r="F42" s="145">
        <f t="shared" si="2"/>
        <v>104832667.53</v>
      </c>
      <c r="G42" s="145">
        <f t="shared" si="2"/>
        <v>104832667.53</v>
      </c>
      <c r="H42" s="145">
        <f t="shared" si="2"/>
        <v>18884937.079999991</v>
      </c>
    </row>
    <row r="43" spans="1:8" x14ac:dyDescent="0.2">
      <c r="A43" s="61"/>
      <c r="B43" s="61"/>
      <c r="C43" s="61"/>
      <c r="D43" s="61"/>
      <c r="E43" s="61"/>
      <c r="F43" s="61"/>
      <c r="G43" s="61"/>
      <c r="H43" s="61"/>
    </row>
    <row r="44" spans="1:8" x14ac:dyDescent="0.2">
      <c r="A44" s="61" t="s">
        <v>203</v>
      </c>
      <c r="B44" s="61"/>
      <c r="C44" s="61"/>
      <c r="D44" s="61"/>
      <c r="E44" s="61"/>
      <c r="F44" s="61"/>
      <c r="G44" s="61"/>
      <c r="H44" s="61"/>
    </row>
    <row r="45" spans="1:8" x14ac:dyDescent="0.2">
      <c r="A45" s="61"/>
      <c r="B45" s="61"/>
      <c r="C45" s="61"/>
      <c r="D45" s="61"/>
      <c r="E45" s="61"/>
      <c r="F45" s="61"/>
      <c r="G45" s="61"/>
      <c r="H45" s="61"/>
    </row>
    <row r="54" spans="2:8" x14ac:dyDescent="0.2">
      <c r="B54" s="430" t="s">
        <v>388</v>
      </c>
      <c r="C54" s="430"/>
      <c r="F54" s="425"/>
      <c r="G54" s="425"/>
    </row>
    <row r="55" spans="2:8" x14ac:dyDescent="0.2">
      <c r="B55" s="376" t="s">
        <v>391</v>
      </c>
      <c r="C55" s="376"/>
      <c r="F55" s="376" t="s">
        <v>494</v>
      </c>
      <c r="G55" s="376"/>
    </row>
    <row r="56" spans="2:8" ht="11.25" customHeight="1" x14ac:dyDescent="0.2">
      <c r="B56" s="376" t="s">
        <v>394</v>
      </c>
      <c r="C56" s="376"/>
      <c r="E56" s="429" t="s">
        <v>496</v>
      </c>
      <c r="F56" s="429"/>
      <c r="G56" s="429"/>
      <c r="H56" s="429"/>
    </row>
  </sheetData>
  <sheetProtection formatCells="0" formatColumns="0" formatRows="0" autoFilter="0"/>
  <mergeCells count="10">
    <mergeCell ref="B56:C56"/>
    <mergeCell ref="F54:G54"/>
    <mergeCell ref="F55:G55"/>
    <mergeCell ref="A1:H1"/>
    <mergeCell ref="A2:B4"/>
    <mergeCell ref="C2:G2"/>
    <mergeCell ref="H2:H3"/>
    <mergeCell ref="B54:C54"/>
    <mergeCell ref="B55:C55"/>
    <mergeCell ref="E56:H56"/>
  </mergeCells>
  <printOptions horizontalCentered="1"/>
  <pageMargins left="0.19685039370078741" right="0.70866141732283472" top="0.74803149606299213" bottom="0.74803149606299213" header="0.31496062992125984" footer="0.31496062992125984"/>
  <pageSetup scale="74" orientation="landscape" r:id="rId1"/>
  <headerFooter>
    <oddFooter>&amp;R6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42"/>
  <sheetViews>
    <sheetView workbookViewId="0">
      <selection activeCell="B5" sqref="B5"/>
    </sheetView>
  </sheetViews>
  <sheetFormatPr baseColWidth="10" defaultColWidth="11.42578125" defaultRowHeight="12.75" x14ac:dyDescent="0.2"/>
  <cols>
    <col min="1" max="1" width="26.42578125" style="44" customWidth="1"/>
    <col min="2" max="2" width="18.5703125" style="44" customWidth="1"/>
    <col min="3" max="3" width="34.7109375" style="44" customWidth="1"/>
    <col min="4" max="7" width="11.42578125" style="44"/>
    <col min="8" max="8" width="13.42578125" style="44" customWidth="1"/>
    <col min="9" max="9" width="10" style="44" customWidth="1"/>
    <col min="10" max="16384" width="11.42578125" style="44"/>
  </cols>
  <sheetData>
    <row r="1" spans="1:9" x14ac:dyDescent="0.2">
      <c r="B1" s="440" t="s">
        <v>193</v>
      </c>
      <c r="C1" s="440"/>
      <c r="D1" s="440"/>
      <c r="E1" s="440"/>
      <c r="F1" s="440"/>
      <c r="G1" s="440"/>
      <c r="H1" s="440"/>
      <c r="I1" s="440"/>
    </row>
    <row r="2" spans="1:9" x14ac:dyDescent="0.2">
      <c r="A2" s="43"/>
      <c r="B2" s="431" t="s">
        <v>231</v>
      </c>
      <c r="C2" s="431"/>
      <c r="D2" s="431"/>
      <c r="E2" s="431"/>
      <c r="F2" s="431"/>
      <c r="G2" s="431"/>
      <c r="H2" s="431"/>
      <c r="I2" s="431"/>
    </row>
    <row r="3" spans="1:9" x14ac:dyDescent="0.2">
      <c r="A3" s="43"/>
      <c r="B3" s="431" t="s">
        <v>249</v>
      </c>
      <c r="C3" s="431"/>
      <c r="D3" s="431"/>
      <c r="E3" s="431"/>
      <c r="F3" s="431"/>
      <c r="G3" s="431"/>
      <c r="H3" s="431"/>
      <c r="I3" s="431"/>
    </row>
    <row r="4" spans="1:9" x14ac:dyDescent="0.2">
      <c r="A4" s="43"/>
      <c r="B4" s="431" t="s">
        <v>508</v>
      </c>
      <c r="C4" s="431"/>
      <c r="D4" s="431"/>
      <c r="E4" s="431"/>
      <c r="F4" s="431"/>
      <c r="G4" s="431"/>
      <c r="H4" s="431"/>
      <c r="I4" s="431"/>
    </row>
    <row r="5" spans="1:9" x14ac:dyDescent="0.2">
      <c r="A5" s="43"/>
      <c r="B5" s="43"/>
      <c r="C5" s="43"/>
      <c r="D5" s="43"/>
      <c r="E5" s="43"/>
      <c r="F5" s="43"/>
      <c r="G5" s="43"/>
      <c r="H5" s="43"/>
      <c r="I5" s="43"/>
    </row>
    <row r="6" spans="1:9" x14ac:dyDescent="0.2">
      <c r="A6" s="43"/>
      <c r="B6" s="43"/>
      <c r="C6" s="43"/>
      <c r="D6" s="43"/>
      <c r="E6" s="43"/>
      <c r="F6" s="43"/>
      <c r="G6" s="43"/>
      <c r="H6" s="43"/>
      <c r="I6" s="43"/>
    </row>
    <row r="7" spans="1:9" x14ac:dyDescent="0.2">
      <c r="A7" s="43"/>
      <c r="B7" s="432" t="s">
        <v>237</v>
      </c>
      <c r="C7" s="432"/>
      <c r="D7" s="432" t="s">
        <v>238</v>
      </c>
      <c r="E7" s="432"/>
      <c r="F7" s="432" t="s">
        <v>239</v>
      </c>
      <c r="G7" s="432"/>
      <c r="H7" s="432" t="s">
        <v>240</v>
      </c>
      <c r="I7" s="432"/>
    </row>
    <row r="8" spans="1:9" x14ac:dyDescent="0.2">
      <c r="A8" s="43"/>
      <c r="B8" s="432"/>
      <c r="C8" s="432"/>
      <c r="D8" s="432" t="s">
        <v>241</v>
      </c>
      <c r="E8" s="432"/>
      <c r="F8" s="432" t="s">
        <v>242</v>
      </c>
      <c r="G8" s="432"/>
      <c r="H8" s="432" t="s">
        <v>243</v>
      </c>
      <c r="I8" s="432"/>
    </row>
    <row r="9" spans="1:9" x14ac:dyDescent="0.2">
      <c r="A9" s="43"/>
      <c r="B9" s="437" t="s">
        <v>244</v>
      </c>
      <c r="C9" s="438"/>
      <c r="D9" s="438"/>
      <c r="E9" s="438"/>
      <c r="F9" s="438"/>
      <c r="G9" s="438"/>
      <c r="H9" s="438"/>
      <c r="I9" s="439"/>
    </row>
    <row r="10" spans="1:9" x14ac:dyDescent="0.2">
      <c r="A10" s="43"/>
      <c r="B10" s="433"/>
      <c r="C10" s="433"/>
      <c r="D10" s="433"/>
      <c r="E10" s="433"/>
      <c r="F10" s="433"/>
      <c r="G10" s="433"/>
      <c r="H10" s="435">
        <f>+D10-F10</f>
        <v>0</v>
      </c>
      <c r="I10" s="436"/>
    </row>
    <row r="11" spans="1:9" x14ac:dyDescent="0.2">
      <c r="A11" s="43"/>
      <c r="B11" s="433"/>
      <c r="C11" s="433"/>
      <c r="D11" s="434"/>
      <c r="E11" s="434"/>
      <c r="F11" s="434"/>
      <c r="G11" s="434"/>
      <c r="H11" s="435">
        <f t="shared" ref="H11:H19" si="0">+D11-F11</f>
        <v>0</v>
      </c>
      <c r="I11" s="436"/>
    </row>
    <row r="12" spans="1:9" x14ac:dyDescent="0.2">
      <c r="A12" s="43"/>
      <c r="B12" s="433"/>
      <c r="C12" s="433"/>
      <c r="D12" s="434"/>
      <c r="E12" s="434"/>
      <c r="F12" s="434"/>
      <c r="G12" s="434"/>
      <c r="H12" s="435">
        <f t="shared" si="0"/>
        <v>0</v>
      </c>
      <c r="I12" s="436"/>
    </row>
    <row r="13" spans="1:9" x14ac:dyDescent="0.2">
      <c r="A13" s="43"/>
      <c r="B13" s="433"/>
      <c r="C13" s="433"/>
      <c r="D13" s="434"/>
      <c r="E13" s="434"/>
      <c r="F13" s="434"/>
      <c r="G13" s="434"/>
      <c r="H13" s="435">
        <f t="shared" si="0"/>
        <v>0</v>
      </c>
      <c r="I13" s="436"/>
    </row>
    <row r="14" spans="1:9" x14ac:dyDescent="0.2">
      <c r="A14" s="43"/>
      <c r="B14" s="433"/>
      <c r="C14" s="433"/>
      <c r="D14" s="434"/>
      <c r="E14" s="434"/>
      <c r="F14" s="434"/>
      <c r="G14" s="434"/>
      <c r="H14" s="435">
        <f t="shared" si="0"/>
        <v>0</v>
      </c>
      <c r="I14" s="436"/>
    </row>
    <row r="15" spans="1:9" x14ac:dyDescent="0.2">
      <c r="A15" s="43"/>
      <c r="B15" s="433"/>
      <c r="C15" s="433"/>
      <c r="D15" s="434"/>
      <c r="E15" s="434"/>
      <c r="F15" s="434"/>
      <c r="G15" s="434"/>
      <c r="H15" s="435">
        <f t="shared" si="0"/>
        <v>0</v>
      </c>
      <c r="I15" s="436"/>
    </row>
    <row r="16" spans="1:9" x14ac:dyDescent="0.2">
      <c r="A16" s="43"/>
      <c r="B16" s="433"/>
      <c r="C16" s="433"/>
      <c r="D16" s="434"/>
      <c r="E16" s="434"/>
      <c r="F16" s="434"/>
      <c r="G16" s="434"/>
      <c r="H16" s="435">
        <f t="shared" si="0"/>
        <v>0</v>
      </c>
      <c r="I16" s="436"/>
    </row>
    <row r="17" spans="1:9" x14ac:dyDescent="0.2">
      <c r="A17" s="43"/>
      <c r="B17" s="433"/>
      <c r="C17" s="433"/>
      <c r="D17" s="434"/>
      <c r="E17" s="434"/>
      <c r="F17" s="434"/>
      <c r="G17" s="434"/>
      <c r="H17" s="435">
        <f t="shared" si="0"/>
        <v>0</v>
      </c>
      <c r="I17" s="436"/>
    </row>
    <row r="18" spans="1:9" x14ac:dyDescent="0.2">
      <c r="A18" s="43"/>
      <c r="B18" s="433"/>
      <c r="C18" s="433"/>
      <c r="D18" s="434"/>
      <c r="E18" s="434"/>
      <c r="F18" s="434"/>
      <c r="G18" s="434"/>
      <c r="H18" s="435">
        <f t="shared" si="0"/>
        <v>0</v>
      </c>
      <c r="I18" s="436"/>
    </row>
    <row r="19" spans="1:9" x14ac:dyDescent="0.2">
      <c r="A19" s="43"/>
      <c r="B19" s="433" t="s">
        <v>245</v>
      </c>
      <c r="C19" s="433"/>
      <c r="D19" s="434">
        <f>SUM(D10:E18)</f>
        <v>0</v>
      </c>
      <c r="E19" s="434"/>
      <c r="F19" s="434">
        <f>SUM(F10:G18)</f>
        <v>0</v>
      </c>
      <c r="G19" s="434"/>
      <c r="H19" s="435">
        <f t="shared" si="0"/>
        <v>0</v>
      </c>
      <c r="I19" s="436"/>
    </row>
    <row r="20" spans="1:9" x14ac:dyDescent="0.2">
      <c r="A20" s="43"/>
      <c r="B20" s="433"/>
      <c r="C20" s="433"/>
      <c r="D20" s="433"/>
      <c r="E20" s="433"/>
      <c r="F20" s="433"/>
      <c r="G20" s="433"/>
      <c r="H20" s="433"/>
      <c r="I20" s="433"/>
    </row>
    <row r="21" spans="1:9" x14ac:dyDescent="0.2">
      <c r="A21" s="43"/>
      <c r="B21" s="437" t="s">
        <v>246</v>
      </c>
      <c r="C21" s="438"/>
      <c r="D21" s="438"/>
      <c r="E21" s="438"/>
      <c r="F21" s="438"/>
      <c r="G21" s="438"/>
      <c r="H21" s="438"/>
      <c r="I21" s="439"/>
    </row>
    <row r="22" spans="1:9" x14ac:dyDescent="0.2">
      <c r="A22" s="43"/>
      <c r="B22" s="433"/>
      <c r="C22" s="433"/>
      <c r="D22" s="433"/>
      <c r="E22" s="433"/>
      <c r="F22" s="433"/>
      <c r="G22" s="433"/>
      <c r="H22" s="433"/>
      <c r="I22" s="433"/>
    </row>
    <row r="23" spans="1:9" x14ac:dyDescent="0.2">
      <c r="A23" s="43"/>
      <c r="B23" s="433"/>
      <c r="C23" s="433"/>
      <c r="D23" s="434"/>
      <c r="E23" s="434"/>
      <c r="F23" s="434"/>
      <c r="G23" s="434"/>
      <c r="H23" s="435">
        <f>+D23-F23</f>
        <v>0</v>
      </c>
      <c r="I23" s="436"/>
    </row>
    <row r="24" spans="1:9" x14ac:dyDescent="0.2">
      <c r="A24" s="43"/>
      <c r="B24" s="433"/>
      <c r="C24" s="433"/>
      <c r="D24" s="434"/>
      <c r="E24" s="434"/>
      <c r="F24" s="434"/>
      <c r="G24" s="434"/>
      <c r="H24" s="435">
        <f>+D24-F24</f>
        <v>0</v>
      </c>
      <c r="I24" s="436"/>
    </row>
    <row r="25" spans="1:9" x14ac:dyDescent="0.2">
      <c r="A25" s="43"/>
      <c r="B25" s="433"/>
      <c r="C25" s="433"/>
      <c r="D25" s="434"/>
      <c r="E25" s="434"/>
      <c r="F25" s="434"/>
      <c r="G25" s="434"/>
      <c r="H25" s="435">
        <f t="shared" ref="H25:H30" si="1">+D25-F25</f>
        <v>0</v>
      </c>
      <c r="I25" s="436"/>
    </row>
    <row r="26" spans="1:9" x14ac:dyDescent="0.2">
      <c r="A26" s="43"/>
      <c r="B26" s="433"/>
      <c r="C26" s="433"/>
      <c r="D26" s="434"/>
      <c r="E26" s="434"/>
      <c r="F26" s="434"/>
      <c r="G26" s="434"/>
      <c r="H26" s="435">
        <f t="shared" si="1"/>
        <v>0</v>
      </c>
      <c r="I26" s="436"/>
    </row>
    <row r="27" spans="1:9" x14ac:dyDescent="0.2">
      <c r="A27" s="43"/>
      <c r="B27" s="433"/>
      <c r="C27" s="433"/>
      <c r="D27" s="434"/>
      <c r="E27" s="434"/>
      <c r="F27" s="434"/>
      <c r="G27" s="434"/>
      <c r="H27" s="435">
        <f t="shared" si="1"/>
        <v>0</v>
      </c>
      <c r="I27" s="436"/>
    </row>
    <row r="28" spans="1:9" x14ac:dyDescent="0.2">
      <c r="A28" s="43"/>
      <c r="B28" s="433"/>
      <c r="C28" s="433"/>
      <c r="D28" s="434"/>
      <c r="E28" s="434"/>
      <c r="F28" s="434"/>
      <c r="G28" s="434"/>
      <c r="H28" s="435">
        <f t="shared" si="1"/>
        <v>0</v>
      </c>
      <c r="I28" s="436"/>
    </row>
    <row r="29" spans="1:9" x14ac:dyDescent="0.2">
      <c r="A29" s="43"/>
      <c r="B29" s="433"/>
      <c r="C29" s="433"/>
      <c r="D29" s="434"/>
      <c r="E29" s="434"/>
      <c r="F29" s="434"/>
      <c r="G29" s="434"/>
      <c r="H29" s="435">
        <f t="shared" si="1"/>
        <v>0</v>
      </c>
      <c r="I29" s="436"/>
    </row>
    <row r="30" spans="1:9" x14ac:dyDescent="0.2">
      <c r="A30" s="43"/>
      <c r="B30" s="433"/>
      <c r="C30" s="433"/>
      <c r="D30" s="434"/>
      <c r="E30" s="434"/>
      <c r="F30" s="434"/>
      <c r="G30" s="434"/>
      <c r="H30" s="435">
        <f t="shared" si="1"/>
        <v>0</v>
      </c>
      <c r="I30" s="436"/>
    </row>
    <row r="31" spans="1:9" x14ac:dyDescent="0.2">
      <c r="A31" s="43"/>
      <c r="B31" s="433" t="s">
        <v>247</v>
      </c>
      <c r="C31" s="433"/>
      <c r="D31" s="434">
        <f>SUM(D22:E30)</f>
        <v>0</v>
      </c>
      <c r="E31" s="434"/>
      <c r="F31" s="434">
        <f>SUM(F22:G30)</f>
        <v>0</v>
      </c>
      <c r="G31" s="434"/>
      <c r="H31" s="434">
        <f>+D31-F31</f>
        <v>0</v>
      </c>
      <c r="I31" s="434"/>
    </row>
    <row r="32" spans="1:9" x14ac:dyDescent="0.2">
      <c r="A32" s="43"/>
      <c r="B32" s="433"/>
      <c r="C32" s="433"/>
      <c r="D32" s="434"/>
      <c r="E32" s="434"/>
      <c r="F32" s="434"/>
      <c r="G32" s="434"/>
      <c r="H32" s="434"/>
      <c r="I32" s="434"/>
    </row>
    <row r="33" spans="1:11" x14ac:dyDescent="0.2">
      <c r="A33" s="43"/>
      <c r="B33" s="442" t="s">
        <v>248</v>
      </c>
      <c r="C33" s="443"/>
      <c r="D33" s="435">
        <f>+D19+D31</f>
        <v>0</v>
      </c>
      <c r="E33" s="436"/>
      <c r="F33" s="435">
        <f>+F19+F31</f>
        <v>0</v>
      </c>
      <c r="G33" s="436"/>
      <c r="H33" s="435">
        <f>+H19+H31</f>
        <v>0</v>
      </c>
      <c r="I33" s="436"/>
    </row>
    <row r="34" spans="1:11" x14ac:dyDescent="0.2">
      <c r="A34" s="43"/>
      <c r="B34" s="43"/>
      <c r="C34" s="43"/>
      <c r="D34" s="43"/>
      <c r="E34" s="43"/>
      <c r="F34" s="43"/>
      <c r="G34" s="43"/>
      <c r="H34" s="43"/>
      <c r="I34" s="43"/>
    </row>
    <row r="35" spans="1:11" x14ac:dyDescent="0.2">
      <c r="B35" s="46" t="s">
        <v>203</v>
      </c>
    </row>
    <row r="36" spans="1:11" x14ac:dyDescent="0.2">
      <c r="B36" s="46"/>
    </row>
    <row r="37" spans="1:11" x14ac:dyDescent="0.2">
      <c r="B37" s="46"/>
    </row>
    <row r="38" spans="1:11" x14ac:dyDescent="0.2">
      <c r="B38" s="43"/>
    </row>
    <row r="39" spans="1:11" x14ac:dyDescent="0.2">
      <c r="B39" s="43"/>
    </row>
    <row r="40" spans="1:11" x14ac:dyDescent="0.2">
      <c r="B40" s="441" t="s">
        <v>392</v>
      </c>
      <c r="C40" s="441"/>
      <c r="D40" s="441"/>
      <c r="F40" s="441" t="s">
        <v>393</v>
      </c>
      <c r="G40" s="441"/>
      <c r="H40" s="441"/>
      <c r="I40" s="441"/>
    </row>
    <row r="41" spans="1:11" ht="15" customHeight="1" x14ac:dyDescent="0.2">
      <c r="B41" s="376" t="s">
        <v>391</v>
      </c>
      <c r="C41" s="376"/>
      <c r="F41" s="376" t="s">
        <v>494</v>
      </c>
      <c r="G41" s="376"/>
      <c r="H41" s="376"/>
      <c r="I41" s="376"/>
      <c r="J41" s="51"/>
      <c r="K41" s="51"/>
    </row>
    <row r="42" spans="1:11" ht="12" customHeight="1" x14ac:dyDescent="0.2">
      <c r="B42" s="376" t="s">
        <v>394</v>
      </c>
      <c r="C42" s="376"/>
      <c r="D42" s="50"/>
      <c r="E42" s="429" t="s">
        <v>496</v>
      </c>
      <c r="F42" s="429"/>
      <c r="G42" s="429"/>
      <c r="H42" s="429"/>
      <c r="I42" s="429"/>
      <c r="J42" s="429"/>
      <c r="K42" s="52"/>
    </row>
  </sheetData>
  <mergeCells count="112">
    <mergeCell ref="E42:J42"/>
    <mergeCell ref="B1:I1"/>
    <mergeCell ref="F40:I40"/>
    <mergeCell ref="B41:C41"/>
    <mergeCell ref="F41:I41"/>
    <mergeCell ref="B42:C42"/>
    <mergeCell ref="B32:C32"/>
    <mergeCell ref="D32:E32"/>
    <mergeCell ref="F32:G32"/>
    <mergeCell ref="H32:I32"/>
    <mergeCell ref="B33:C33"/>
    <mergeCell ref="D33:E33"/>
    <mergeCell ref="F33:G33"/>
    <mergeCell ref="H33:I33"/>
    <mergeCell ref="B40:D40"/>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2:C12"/>
    <mergeCell ref="D12:E12"/>
    <mergeCell ref="F12:G12"/>
    <mergeCell ref="H12:I12"/>
    <mergeCell ref="B8:C8"/>
    <mergeCell ref="D8:E8"/>
    <mergeCell ref="F8:G8"/>
    <mergeCell ref="H8:I8"/>
    <mergeCell ref="B9:I9"/>
    <mergeCell ref="B10:C10"/>
    <mergeCell ref="D10:E10"/>
    <mergeCell ref="F10:G10"/>
    <mergeCell ref="H10:I10"/>
    <mergeCell ref="B2:I2"/>
    <mergeCell ref="B3:I3"/>
    <mergeCell ref="B4:I4"/>
    <mergeCell ref="B7:C7"/>
    <mergeCell ref="D7:E7"/>
    <mergeCell ref="F7:G7"/>
    <mergeCell ref="H7:I7"/>
    <mergeCell ref="B11:C11"/>
    <mergeCell ref="D11:E11"/>
    <mergeCell ref="F11:G11"/>
    <mergeCell ref="H11:I11"/>
  </mergeCells>
  <printOptions horizontalCentered="1"/>
  <pageMargins left="0.70866141732283472" right="0.70866141732283472" top="0.74803149606299213" bottom="0.74803149606299213" header="0.31496062992125984" footer="0.31496062992125984"/>
  <pageSetup scale="76" orientation="landscape" r:id="rId1"/>
  <headerFooter>
    <oddFooter>&amp;R7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42"/>
  <sheetViews>
    <sheetView workbookViewId="0">
      <selection activeCell="M39" sqref="M39"/>
    </sheetView>
  </sheetViews>
  <sheetFormatPr baseColWidth="10" defaultColWidth="11.42578125" defaultRowHeight="12.75" x14ac:dyDescent="0.2"/>
  <cols>
    <col min="1" max="1" width="26.42578125" style="44" customWidth="1"/>
    <col min="2" max="2" width="18.5703125" style="44" customWidth="1"/>
    <col min="3" max="3" width="36.85546875" style="44" customWidth="1"/>
    <col min="4" max="7" width="11.42578125" style="44"/>
    <col min="8" max="8" width="13.42578125" style="44" customWidth="1"/>
    <col min="9" max="9" width="10" style="44" customWidth="1"/>
    <col min="10" max="16384" width="11.42578125" style="44"/>
  </cols>
  <sheetData>
    <row r="1" spans="1:9" x14ac:dyDescent="0.2">
      <c r="B1" s="445" t="s">
        <v>193</v>
      </c>
      <c r="C1" s="445"/>
      <c r="D1" s="445"/>
      <c r="E1" s="445"/>
      <c r="F1" s="445"/>
      <c r="G1" s="445"/>
      <c r="H1" s="445"/>
      <c r="I1" s="445"/>
    </row>
    <row r="2" spans="1:9" x14ac:dyDescent="0.2">
      <c r="A2" s="43"/>
      <c r="B2" s="444" t="s">
        <v>231</v>
      </c>
      <c r="C2" s="444"/>
      <c r="D2" s="444"/>
      <c r="E2" s="444"/>
      <c r="F2" s="444"/>
      <c r="G2" s="444"/>
      <c r="H2" s="444"/>
      <c r="I2" s="444"/>
    </row>
    <row r="3" spans="1:9" x14ac:dyDescent="0.2">
      <c r="A3" s="43"/>
      <c r="B3" s="444" t="s">
        <v>236</v>
      </c>
      <c r="C3" s="444"/>
      <c r="D3" s="444"/>
      <c r="E3" s="444"/>
      <c r="F3" s="444"/>
      <c r="G3" s="444"/>
      <c r="H3" s="444"/>
      <c r="I3" s="444"/>
    </row>
    <row r="4" spans="1:9" x14ac:dyDescent="0.2">
      <c r="A4" s="43"/>
      <c r="B4" s="444" t="s">
        <v>508</v>
      </c>
      <c r="C4" s="444"/>
      <c r="D4" s="444"/>
      <c r="E4" s="444"/>
      <c r="F4" s="444"/>
      <c r="G4" s="444"/>
      <c r="H4" s="444"/>
      <c r="I4" s="444"/>
    </row>
    <row r="5" spans="1:9" x14ac:dyDescent="0.2">
      <c r="A5" s="43"/>
      <c r="B5" s="43"/>
      <c r="C5" s="43"/>
      <c r="D5" s="43"/>
      <c r="E5" s="43"/>
      <c r="F5" s="43"/>
      <c r="G5" s="43"/>
      <c r="H5" s="43"/>
      <c r="I5" s="43"/>
    </row>
    <row r="6" spans="1:9" x14ac:dyDescent="0.2">
      <c r="A6" s="43"/>
      <c r="B6" s="43"/>
      <c r="C6" s="43"/>
      <c r="D6" s="43"/>
      <c r="E6" s="43"/>
      <c r="F6" s="43"/>
      <c r="G6" s="43"/>
      <c r="H6" s="43"/>
      <c r="I6" s="43"/>
    </row>
    <row r="7" spans="1:9" x14ac:dyDescent="0.2">
      <c r="A7" s="43"/>
      <c r="B7" s="432" t="s">
        <v>237</v>
      </c>
      <c r="C7" s="432"/>
      <c r="D7" s="432" t="s">
        <v>238</v>
      </c>
      <c r="E7" s="432"/>
      <c r="F7" s="432" t="s">
        <v>239</v>
      </c>
      <c r="G7" s="432"/>
      <c r="H7" s="432" t="s">
        <v>240</v>
      </c>
      <c r="I7" s="432"/>
    </row>
    <row r="8" spans="1:9" x14ac:dyDescent="0.2">
      <c r="A8" s="43"/>
      <c r="B8" s="432"/>
      <c r="C8" s="432"/>
      <c r="D8" s="432" t="s">
        <v>241</v>
      </c>
      <c r="E8" s="432"/>
      <c r="F8" s="432" t="s">
        <v>242</v>
      </c>
      <c r="G8" s="432"/>
      <c r="H8" s="432" t="s">
        <v>243</v>
      </c>
      <c r="I8" s="432"/>
    </row>
    <row r="9" spans="1:9" x14ac:dyDescent="0.2">
      <c r="A9" s="43"/>
      <c r="B9" s="437" t="s">
        <v>244</v>
      </c>
      <c r="C9" s="438"/>
      <c r="D9" s="438"/>
      <c r="E9" s="438"/>
      <c r="F9" s="438"/>
      <c r="G9" s="438"/>
      <c r="H9" s="438"/>
      <c r="I9" s="439"/>
    </row>
    <row r="10" spans="1:9" x14ac:dyDescent="0.2">
      <c r="A10" s="43"/>
      <c r="B10" s="433"/>
      <c r="C10" s="433"/>
      <c r="D10" s="433"/>
      <c r="E10" s="433"/>
      <c r="F10" s="433"/>
      <c r="G10" s="433"/>
      <c r="H10" s="435">
        <f>+D10-F10</f>
        <v>0</v>
      </c>
      <c r="I10" s="436"/>
    </row>
    <row r="11" spans="1:9" x14ac:dyDescent="0.2">
      <c r="A11" s="43"/>
      <c r="B11" s="433"/>
      <c r="C11" s="433"/>
      <c r="D11" s="434" t="s">
        <v>500</v>
      </c>
      <c r="E11" s="434"/>
      <c r="F11" s="434"/>
      <c r="G11" s="434"/>
      <c r="H11" s="435" t="e">
        <f t="shared" ref="H11:H19" si="0">+D11-F11</f>
        <v>#VALUE!</v>
      </c>
      <c r="I11" s="436"/>
    </row>
    <row r="12" spans="1:9" x14ac:dyDescent="0.2">
      <c r="A12" s="43"/>
      <c r="B12" s="433"/>
      <c r="C12" s="433"/>
      <c r="D12" s="434"/>
      <c r="E12" s="434"/>
      <c r="F12" s="434"/>
      <c r="G12" s="434"/>
      <c r="H12" s="435">
        <f t="shared" si="0"/>
        <v>0</v>
      </c>
      <c r="I12" s="436"/>
    </row>
    <row r="13" spans="1:9" x14ac:dyDescent="0.2">
      <c r="A13" s="43"/>
      <c r="B13" s="433"/>
      <c r="C13" s="433"/>
      <c r="D13" s="434"/>
      <c r="E13" s="434"/>
      <c r="F13" s="434"/>
      <c r="G13" s="434"/>
      <c r="H13" s="435">
        <f t="shared" si="0"/>
        <v>0</v>
      </c>
      <c r="I13" s="436"/>
    </row>
    <row r="14" spans="1:9" x14ac:dyDescent="0.2">
      <c r="A14" s="43"/>
      <c r="B14" s="433"/>
      <c r="C14" s="433"/>
      <c r="D14" s="434"/>
      <c r="E14" s="434"/>
      <c r="F14" s="434"/>
      <c r="G14" s="434"/>
      <c r="H14" s="435">
        <f t="shared" si="0"/>
        <v>0</v>
      </c>
      <c r="I14" s="436"/>
    </row>
    <row r="15" spans="1:9" x14ac:dyDescent="0.2">
      <c r="A15" s="43"/>
      <c r="B15" s="433"/>
      <c r="C15" s="433"/>
      <c r="D15" s="434"/>
      <c r="E15" s="434"/>
      <c r="F15" s="434"/>
      <c r="G15" s="434"/>
      <c r="H15" s="435">
        <f t="shared" si="0"/>
        <v>0</v>
      </c>
      <c r="I15" s="436"/>
    </row>
    <row r="16" spans="1:9" x14ac:dyDescent="0.2">
      <c r="A16" s="43"/>
      <c r="B16" s="433"/>
      <c r="C16" s="433"/>
      <c r="D16" s="434"/>
      <c r="E16" s="434"/>
      <c r="F16" s="434"/>
      <c r="G16" s="434"/>
      <c r="H16" s="435">
        <f t="shared" si="0"/>
        <v>0</v>
      </c>
      <c r="I16" s="436"/>
    </row>
    <row r="17" spans="1:9" x14ac:dyDescent="0.2">
      <c r="A17" s="43"/>
      <c r="B17" s="433"/>
      <c r="C17" s="433"/>
      <c r="D17" s="434"/>
      <c r="E17" s="434"/>
      <c r="F17" s="434"/>
      <c r="G17" s="434"/>
      <c r="H17" s="435">
        <f t="shared" si="0"/>
        <v>0</v>
      </c>
      <c r="I17" s="436"/>
    </row>
    <row r="18" spans="1:9" x14ac:dyDescent="0.2">
      <c r="A18" s="43"/>
      <c r="B18" s="433"/>
      <c r="C18" s="433"/>
      <c r="D18" s="434"/>
      <c r="E18" s="434"/>
      <c r="F18" s="434"/>
      <c r="G18" s="434"/>
      <c r="H18" s="435">
        <f t="shared" si="0"/>
        <v>0</v>
      </c>
      <c r="I18" s="436"/>
    </row>
    <row r="19" spans="1:9" x14ac:dyDescent="0.2">
      <c r="A19" s="43"/>
      <c r="B19" s="433" t="s">
        <v>245</v>
      </c>
      <c r="C19" s="433"/>
      <c r="D19" s="434">
        <f>SUM(D10:E18)</f>
        <v>0</v>
      </c>
      <c r="E19" s="434"/>
      <c r="F19" s="434">
        <f>SUM(F10:G18)</f>
        <v>0</v>
      </c>
      <c r="G19" s="434"/>
      <c r="H19" s="435">
        <f t="shared" si="0"/>
        <v>0</v>
      </c>
      <c r="I19" s="436"/>
    </row>
    <row r="20" spans="1:9" x14ac:dyDescent="0.2">
      <c r="A20" s="43"/>
      <c r="B20" s="433"/>
      <c r="C20" s="433"/>
      <c r="D20" s="433"/>
      <c r="E20" s="433"/>
      <c r="F20" s="433"/>
      <c r="G20" s="433"/>
      <c r="H20" s="433"/>
      <c r="I20" s="433"/>
    </row>
    <row r="21" spans="1:9" x14ac:dyDescent="0.2">
      <c r="A21" s="43"/>
      <c r="B21" s="437" t="s">
        <v>246</v>
      </c>
      <c r="C21" s="438"/>
      <c r="D21" s="438"/>
      <c r="E21" s="438"/>
      <c r="F21" s="438"/>
      <c r="G21" s="438"/>
      <c r="H21" s="438"/>
      <c r="I21" s="439"/>
    </row>
    <row r="22" spans="1:9" x14ac:dyDescent="0.2">
      <c r="A22" s="43"/>
      <c r="B22" s="433"/>
      <c r="C22" s="433"/>
      <c r="D22" s="433"/>
      <c r="E22" s="433"/>
      <c r="F22" s="433"/>
      <c r="G22" s="433"/>
      <c r="H22" s="433"/>
      <c r="I22" s="433"/>
    </row>
    <row r="23" spans="1:9" x14ac:dyDescent="0.2">
      <c r="A23" s="43"/>
      <c r="B23" s="433"/>
      <c r="C23" s="433"/>
      <c r="D23" s="434"/>
      <c r="E23" s="434"/>
      <c r="F23" s="434"/>
      <c r="G23" s="434"/>
      <c r="H23" s="435">
        <f>+D23-F23</f>
        <v>0</v>
      </c>
      <c r="I23" s="436"/>
    </row>
    <row r="24" spans="1:9" x14ac:dyDescent="0.2">
      <c r="A24" s="43"/>
      <c r="B24" s="433"/>
      <c r="C24" s="433"/>
      <c r="D24" s="434"/>
      <c r="E24" s="434"/>
      <c r="F24" s="434"/>
      <c r="G24" s="434"/>
      <c r="H24" s="435">
        <f>+D24-F24</f>
        <v>0</v>
      </c>
      <c r="I24" s="436"/>
    </row>
    <row r="25" spans="1:9" x14ac:dyDescent="0.2">
      <c r="A25" s="43"/>
      <c r="B25" s="433"/>
      <c r="C25" s="433"/>
      <c r="D25" s="434"/>
      <c r="E25" s="434"/>
      <c r="F25" s="434"/>
      <c r="G25" s="434"/>
      <c r="H25" s="435">
        <f t="shared" ref="H25:H30" si="1">+D25-F25</f>
        <v>0</v>
      </c>
      <c r="I25" s="436"/>
    </row>
    <row r="26" spans="1:9" x14ac:dyDescent="0.2">
      <c r="A26" s="43"/>
      <c r="B26" s="433"/>
      <c r="C26" s="433"/>
      <c r="D26" s="434"/>
      <c r="E26" s="434"/>
      <c r="F26" s="434"/>
      <c r="G26" s="434"/>
      <c r="H26" s="435">
        <f t="shared" si="1"/>
        <v>0</v>
      </c>
      <c r="I26" s="436"/>
    </row>
    <row r="27" spans="1:9" x14ac:dyDescent="0.2">
      <c r="A27" s="43"/>
      <c r="B27" s="433"/>
      <c r="C27" s="433"/>
      <c r="D27" s="434"/>
      <c r="E27" s="434"/>
      <c r="F27" s="434"/>
      <c r="G27" s="434"/>
      <c r="H27" s="435">
        <f t="shared" si="1"/>
        <v>0</v>
      </c>
      <c r="I27" s="436"/>
    </row>
    <row r="28" spans="1:9" x14ac:dyDescent="0.2">
      <c r="A28" s="43"/>
      <c r="B28" s="433"/>
      <c r="C28" s="433"/>
      <c r="D28" s="434"/>
      <c r="E28" s="434"/>
      <c r="F28" s="434"/>
      <c r="G28" s="434"/>
      <c r="H28" s="435">
        <f t="shared" si="1"/>
        <v>0</v>
      </c>
      <c r="I28" s="436"/>
    </row>
    <row r="29" spans="1:9" x14ac:dyDescent="0.2">
      <c r="A29" s="43"/>
      <c r="B29" s="433"/>
      <c r="C29" s="433"/>
      <c r="D29" s="434"/>
      <c r="E29" s="434"/>
      <c r="F29" s="434"/>
      <c r="G29" s="434"/>
      <c r="H29" s="435">
        <f t="shared" si="1"/>
        <v>0</v>
      </c>
      <c r="I29" s="436"/>
    </row>
    <row r="30" spans="1:9" x14ac:dyDescent="0.2">
      <c r="A30" s="43"/>
      <c r="B30" s="433"/>
      <c r="C30" s="433"/>
      <c r="D30" s="434"/>
      <c r="E30" s="434"/>
      <c r="F30" s="434"/>
      <c r="G30" s="434"/>
      <c r="H30" s="435">
        <f t="shared" si="1"/>
        <v>0</v>
      </c>
      <c r="I30" s="436"/>
    </row>
    <row r="31" spans="1:9" x14ac:dyDescent="0.2">
      <c r="A31" s="43"/>
      <c r="B31" s="433" t="s">
        <v>247</v>
      </c>
      <c r="C31" s="433"/>
      <c r="D31" s="434">
        <f>SUM(D22:E30)</f>
        <v>0</v>
      </c>
      <c r="E31" s="434"/>
      <c r="F31" s="434">
        <f>SUM(F22:G30)</f>
        <v>0</v>
      </c>
      <c r="G31" s="434"/>
      <c r="H31" s="434">
        <f>+D31-F31</f>
        <v>0</v>
      </c>
      <c r="I31" s="434"/>
    </row>
    <row r="32" spans="1:9" x14ac:dyDescent="0.2">
      <c r="A32" s="43"/>
      <c r="B32" s="433"/>
      <c r="C32" s="433"/>
      <c r="D32" s="434"/>
      <c r="E32" s="434"/>
      <c r="F32" s="434"/>
      <c r="G32" s="434"/>
      <c r="H32" s="434"/>
      <c r="I32" s="434"/>
    </row>
    <row r="33" spans="1:11" x14ac:dyDescent="0.2">
      <c r="A33" s="43"/>
      <c r="B33" s="442" t="s">
        <v>248</v>
      </c>
      <c r="C33" s="443"/>
      <c r="D33" s="435">
        <f>+D19+D31</f>
        <v>0</v>
      </c>
      <c r="E33" s="436"/>
      <c r="F33" s="435">
        <f>+F19+F31</f>
        <v>0</v>
      </c>
      <c r="G33" s="436"/>
      <c r="H33" s="435">
        <f>+H19+H31</f>
        <v>0</v>
      </c>
      <c r="I33" s="436"/>
    </row>
    <row r="34" spans="1:11" x14ac:dyDescent="0.2">
      <c r="A34" s="43"/>
      <c r="B34" s="43"/>
      <c r="C34" s="43"/>
      <c r="D34" s="43"/>
      <c r="E34" s="43"/>
      <c r="F34" s="43"/>
      <c r="G34" s="43"/>
      <c r="H34" s="43"/>
      <c r="I34" s="43"/>
    </row>
    <row r="35" spans="1:11" x14ac:dyDescent="0.2">
      <c r="B35" s="46" t="s">
        <v>203</v>
      </c>
    </row>
    <row r="36" spans="1:11" x14ac:dyDescent="0.2">
      <c r="B36" s="46"/>
    </row>
    <row r="37" spans="1:11" x14ac:dyDescent="0.2">
      <c r="B37" s="46"/>
    </row>
    <row r="38" spans="1:11" x14ac:dyDescent="0.2">
      <c r="B38" s="43"/>
    </row>
    <row r="39" spans="1:11" x14ac:dyDescent="0.2">
      <c r="B39" s="43"/>
    </row>
    <row r="40" spans="1:11" x14ac:dyDescent="0.2">
      <c r="B40" s="49"/>
      <c r="C40" s="49"/>
      <c r="D40" s="49"/>
      <c r="F40" s="446"/>
      <c r="G40" s="446"/>
      <c r="H40" s="446"/>
      <c r="I40" s="446"/>
    </row>
    <row r="41" spans="1:11" x14ac:dyDescent="0.2">
      <c r="B41" s="376" t="s">
        <v>391</v>
      </c>
      <c r="C41" s="376"/>
      <c r="F41" s="447" t="s">
        <v>494</v>
      </c>
      <c r="G41" s="447"/>
      <c r="H41" s="447"/>
      <c r="I41" s="447"/>
      <c r="J41" s="51"/>
      <c r="K41" s="51"/>
    </row>
    <row r="42" spans="1:11" ht="10.5" customHeight="1" x14ac:dyDescent="0.2">
      <c r="B42" s="376" t="s">
        <v>394</v>
      </c>
      <c r="C42" s="376"/>
      <c r="D42" s="50"/>
      <c r="E42" s="429" t="s">
        <v>496</v>
      </c>
      <c r="F42" s="429"/>
      <c r="G42" s="429"/>
      <c r="H42" s="429"/>
      <c r="I42" s="429"/>
      <c r="J42" s="429"/>
      <c r="K42" s="195"/>
    </row>
  </sheetData>
  <mergeCells count="111">
    <mergeCell ref="E42:J42"/>
    <mergeCell ref="B1:I1"/>
    <mergeCell ref="F40:I40"/>
    <mergeCell ref="B41:C41"/>
    <mergeCell ref="F41:I41"/>
    <mergeCell ref="B42:C42"/>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2:C12"/>
    <mergeCell ref="D12:E12"/>
    <mergeCell ref="F12:G12"/>
    <mergeCell ref="H12:I12"/>
    <mergeCell ref="B8:C8"/>
    <mergeCell ref="D8:E8"/>
    <mergeCell ref="F8:G8"/>
    <mergeCell ref="H8:I8"/>
    <mergeCell ref="B9:I9"/>
    <mergeCell ref="B10:C10"/>
    <mergeCell ref="D10:E10"/>
    <mergeCell ref="F10:G10"/>
    <mergeCell ref="H10:I10"/>
    <mergeCell ref="B2:I2"/>
    <mergeCell ref="B3:I3"/>
    <mergeCell ref="B4:I4"/>
    <mergeCell ref="B7:C7"/>
    <mergeCell ref="D7:E7"/>
    <mergeCell ref="F7:G7"/>
    <mergeCell ref="H7:I7"/>
    <mergeCell ref="B11:C11"/>
    <mergeCell ref="D11:E11"/>
    <mergeCell ref="F11:G11"/>
    <mergeCell ref="H11:I11"/>
  </mergeCells>
  <printOptions horizontalCentered="1"/>
  <pageMargins left="0.70866141732283472" right="0.70866141732283472" top="0.74803149606299213" bottom="0.74803149606299213" header="0.31496062992125984" footer="0.31496062992125984"/>
  <pageSetup scale="75" orientation="landscape" r:id="rId1"/>
  <headerFooter>
    <oddFooter xml:space="preserve">&amp;R8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40"/>
  <sheetViews>
    <sheetView workbookViewId="0">
      <selection activeCell="M19" sqref="M19"/>
    </sheetView>
  </sheetViews>
  <sheetFormatPr baseColWidth="10" defaultRowHeight="15" x14ac:dyDescent="0.25"/>
  <cols>
    <col min="1" max="1" width="0.42578125" customWidth="1"/>
    <col min="2" max="2" width="47.85546875" customWidth="1"/>
    <col min="3" max="3" width="19.5703125" customWidth="1"/>
    <col min="4" max="4" width="19.42578125" customWidth="1"/>
    <col min="5" max="5" width="20.140625" customWidth="1"/>
    <col min="6" max="6" width="11.7109375" bestFit="1" customWidth="1"/>
  </cols>
  <sheetData>
    <row r="1" spans="1:6" ht="46.5" customHeight="1" x14ac:dyDescent="0.25">
      <c r="A1" s="449" t="s">
        <v>509</v>
      </c>
      <c r="B1" s="450"/>
      <c r="C1" s="450"/>
      <c r="D1" s="450"/>
      <c r="E1" s="451"/>
    </row>
    <row r="2" spans="1:6" x14ac:dyDescent="0.25">
      <c r="A2" s="150"/>
      <c r="B2" s="150"/>
      <c r="C2" s="150"/>
      <c r="D2" s="150"/>
      <c r="E2" s="150"/>
    </row>
    <row r="3" spans="1:6" x14ac:dyDescent="0.25">
      <c r="A3" s="452" t="s">
        <v>204</v>
      </c>
      <c r="B3" s="453"/>
      <c r="C3" s="151" t="s">
        <v>232</v>
      </c>
      <c r="D3" s="151" t="s">
        <v>199</v>
      </c>
      <c r="E3" s="151" t="s">
        <v>418</v>
      </c>
    </row>
    <row r="4" spans="1:6" ht="15.75" thickBot="1" x14ac:dyDescent="0.3">
      <c r="A4" s="149"/>
      <c r="B4" s="155"/>
      <c r="C4" s="156"/>
      <c r="D4" s="156"/>
      <c r="E4" s="156"/>
    </row>
    <row r="5" spans="1:6" ht="15.75" thickBot="1" x14ac:dyDescent="0.3">
      <c r="A5" s="160" t="s">
        <v>233</v>
      </c>
      <c r="B5" s="158"/>
      <c r="C5" s="159">
        <f>C7</f>
        <v>105279655.56</v>
      </c>
      <c r="D5" s="173">
        <f t="shared" ref="D5:E5" si="0">D7</f>
        <v>117580294.47</v>
      </c>
      <c r="E5" s="173">
        <f t="shared" si="0"/>
        <v>117580294.47</v>
      </c>
    </row>
    <row r="6" spans="1:6" ht="12.75" customHeight="1" x14ac:dyDescent="0.25">
      <c r="A6" s="161"/>
      <c r="B6" s="164" t="s">
        <v>419</v>
      </c>
      <c r="C6" s="157"/>
      <c r="D6" s="157"/>
      <c r="E6" s="157"/>
    </row>
    <row r="7" spans="1:6" ht="12.75" customHeight="1" x14ac:dyDescent="0.25">
      <c r="A7" s="162"/>
      <c r="B7" s="154" t="s">
        <v>420</v>
      </c>
      <c r="C7" s="290">
        <v>105279655.56</v>
      </c>
      <c r="D7" s="308">
        <v>117580294.47</v>
      </c>
      <c r="E7" s="354">
        <v>117580294.47</v>
      </c>
    </row>
    <row r="8" spans="1:6" ht="15.75" thickBot="1" x14ac:dyDescent="0.3">
      <c r="A8" s="165"/>
      <c r="B8" s="166"/>
      <c r="C8" s="167"/>
      <c r="D8" s="167"/>
      <c r="E8" s="167"/>
    </row>
    <row r="9" spans="1:6" ht="15.75" thickBot="1" x14ac:dyDescent="0.3">
      <c r="A9" s="160" t="s">
        <v>234</v>
      </c>
      <c r="B9" s="168"/>
      <c r="C9" s="159">
        <f>C11</f>
        <v>105279655.56</v>
      </c>
      <c r="D9" s="174">
        <f t="shared" ref="D9:E9" si="1">D11</f>
        <v>104832667.53</v>
      </c>
      <c r="E9" s="174">
        <f t="shared" si="1"/>
        <v>104832667.53</v>
      </c>
    </row>
    <row r="10" spans="1:6" ht="12.75" customHeight="1" x14ac:dyDescent="0.25">
      <c r="A10" s="161"/>
      <c r="B10" s="164" t="s">
        <v>421</v>
      </c>
      <c r="C10" s="157"/>
      <c r="D10" s="157"/>
      <c r="E10" s="157"/>
    </row>
    <row r="11" spans="1:6" ht="12.75" customHeight="1" x14ac:dyDescent="0.25">
      <c r="A11" s="162"/>
      <c r="B11" s="154" t="s">
        <v>422</v>
      </c>
      <c r="C11" s="292">
        <v>105279655.56</v>
      </c>
      <c r="D11" s="355">
        <v>104832667.53</v>
      </c>
      <c r="E11" s="356">
        <v>104832667.53</v>
      </c>
    </row>
    <row r="12" spans="1:6" ht="15.75" thickBot="1" x14ac:dyDescent="0.3">
      <c r="A12" s="165"/>
      <c r="B12" s="166"/>
      <c r="C12" s="167"/>
      <c r="D12" s="167"/>
      <c r="E12" s="167"/>
    </row>
    <row r="13" spans="1:6" ht="15.75" thickBot="1" x14ac:dyDescent="0.3">
      <c r="A13" s="160" t="s">
        <v>423</v>
      </c>
      <c r="B13" s="168"/>
      <c r="C13" s="159">
        <f>C5-C9</f>
        <v>0</v>
      </c>
      <c r="D13" s="174">
        <f t="shared" ref="D13:E13" si="2">D5-D9</f>
        <v>12747626.939999998</v>
      </c>
      <c r="E13" s="174">
        <f t="shared" si="2"/>
        <v>12747626.939999998</v>
      </c>
    </row>
    <row r="14" spans="1:6" x14ac:dyDescent="0.25">
      <c r="A14" s="169"/>
      <c r="B14" s="147"/>
      <c r="C14" s="148"/>
      <c r="D14" s="148"/>
      <c r="E14" s="148"/>
    </row>
    <row r="15" spans="1:6" x14ac:dyDescent="0.25">
      <c r="A15" s="452" t="s">
        <v>204</v>
      </c>
      <c r="B15" s="453"/>
      <c r="C15" s="151" t="s">
        <v>232</v>
      </c>
      <c r="D15" s="151" t="s">
        <v>199</v>
      </c>
      <c r="E15" s="151" t="s">
        <v>418</v>
      </c>
    </row>
    <row r="16" spans="1:6" ht="12.75" customHeight="1" x14ac:dyDescent="0.25">
      <c r="A16" s="162"/>
      <c r="B16" s="154"/>
      <c r="C16" s="152"/>
      <c r="D16" s="152"/>
      <c r="E16" s="152"/>
      <c r="F16" s="45"/>
    </row>
    <row r="17" spans="1:5" ht="12.75" customHeight="1" x14ac:dyDescent="0.25">
      <c r="A17" s="163" t="s">
        <v>424</v>
      </c>
      <c r="B17" s="154"/>
      <c r="C17" s="152">
        <f>C13</f>
        <v>0</v>
      </c>
      <c r="D17" s="295">
        <f>D13</f>
        <v>12747626.939999998</v>
      </c>
      <c r="E17" s="296">
        <f>E13</f>
        <v>12747626.939999998</v>
      </c>
    </row>
    <row r="18" spans="1:5" ht="12.75" customHeight="1" x14ac:dyDescent="0.25">
      <c r="A18" s="162"/>
      <c r="B18" s="154"/>
      <c r="C18" s="152"/>
      <c r="D18" s="152"/>
      <c r="E18" s="152"/>
    </row>
    <row r="19" spans="1:5" ht="12.75" customHeight="1" x14ac:dyDescent="0.25">
      <c r="A19" s="163" t="s">
        <v>425</v>
      </c>
      <c r="B19" s="154"/>
      <c r="C19" s="153">
        <v>0</v>
      </c>
      <c r="D19" s="153">
        <v>0</v>
      </c>
      <c r="E19" s="153">
        <v>0</v>
      </c>
    </row>
    <row r="20" spans="1:5" ht="12.75" customHeight="1" thickBot="1" x14ac:dyDescent="0.3">
      <c r="A20" s="165"/>
      <c r="B20" s="170"/>
      <c r="C20" s="167"/>
      <c r="D20" s="167"/>
      <c r="E20" s="167"/>
    </row>
    <row r="21" spans="1:5" ht="12.75" customHeight="1" thickBot="1" x14ac:dyDescent="0.3">
      <c r="A21" s="160" t="s">
        <v>426</v>
      </c>
      <c r="B21" s="168"/>
      <c r="C21" s="159">
        <f>C17+C19</f>
        <v>0</v>
      </c>
      <c r="D21" s="174">
        <f t="shared" ref="D21:E21" si="3">D17+D19</f>
        <v>12747626.939999998</v>
      </c>
      <c r="E21" s="174">
        <f t="shared" si="3"/>
        <v>12747626.939999998</v>
      </c>
    </row>
    <row r="22" spans="1:5" x14ac:dyDescent="0.25">
      <c r="A22" s="169"/>
      <c r="B22" s="147"/>
      <c r="C22" s="148"/>
      <c r="D22" s="148"/>
      <c r="E22" s="148"/>
    </row>
    <row r="23" spans="1:5" x14ac:dyDescent="0.25">
      <c r="A23" s="452" t="s">
        <v>204</v>
      </c>
      <c r="B23" s="453"/>
      <c r="C23" s="151" t="s">
        <v>232</v>
      </c>
      <c r="D23" s="151" t="s">
        <v>199</v>
      </c>
      <c r="E23" s="151" t="s">
        <v>418</v>
      </c>
    </row>
    <row r="24" spans="1:5" ht="12.75" customHeight="1" x14ac:dyDescent="0.25">
      <c r="A24" s="162"/>
      <c r="B24" s="154"/>
      <c r="C24" s="152">
        <f>C13</f>
        <v>0</v>
      </c>
      <c r="D24" s="152">
        <f>D13</f>
        <v>12747626.939999998</v>
      </c>
      <c r="E24" s="152">
        <f>E13</f>
        <v>12747626.939999998</v>
      </c>
    </row>
    <row r="25" spans="1:5" ht="12.75" customHeight="1" x14ac:dyDescent="0.25">
      <c r="A25" s="163" t="s">
        <v>427</v>
      </c>
      <c r="B25" s="154"/>
      <c r="C25" s="153"/>
      <c r="D25" s="153"/>
      <c r="E25" s="153"/>
    </row>
    <row r="26" spans="1:5" ht="12.75" customHeight="1" x14ac:dyDescent="0.25">
      <c r="A26" s="162"/>
      <c r="B26" s="154"/>
      <c r="C26" s="153"/>
      <c r="D26" s="153"/>
      <c r="E26" s="153"/>
    </row>
    <row r="27" spans="1:5" ht="12.75" customHeight="1" x14ac:dyDescent="0.25">
      <c r="A27" s="163" t="s">
        <v>428</v>
      </c>
      <c r="B27" s="154"/>
      <c r="C27" s="153">
        <v>0</v>
      </c>
      <c r="D27" s="153">
        <v>0</v>
      </c>
      <c r="E27" s="153">
        <v>0</v>
      </c>
    </row>
    <row r="28" spans="1:5" ht="12.75" customHeight="1" thickBot="1" x14ac:dyDescent="0.3">
      <c r="A28" s="165"/>
      <c r="B28" s="170"/>
      <c r="C28" s="167"/>
      <c r="D28" s="167"/>
      <c r="E28" s="167"/>
    </row>
    <row r="29" spans="1:5" ht="15.75" thickBot="1" x14ac:dyDescent="0.3">
      <c r="A29" s="160" t="s">
        <v>235</v>
      </c>
      <c r="B29" s="168"/>
      <c r="C29" s="159">
        <f>C24+C27</f>
        <v>0</v>
      </c>
      <c r="D29" s="209">
        <f t="shared" ref="D29:E29" si="4">D24+D27</f>
        <v>12747626.939999998</v>
      </c>
      <c r="E29" s="209">
        <f t="shared" si="4"/>
        <v>12747626.939999998</v>
      </c>
    </row>
    <row r="30" spans="1:5" x14ac:dyDescent="0.25">
      <c r="A30" s="46" t="s">
        <v>203</v>
      </c>
      <c r="B30" s="44"/>
      <c r="C30" s="44"/>
      <c r="D30" s="44"/>
      <c r="E30" s="44"/>
    </row>
    <row r="31" spans="1:5" x14ac:dyDescent="0.25">
      <c r="A31" s="46"/>
      <c r="B31" s="44"/>
      <c r="C31" s="44"/>
      <c r="D31" s="44"/>
      <c r="E31" s="44"/>
    </row>
    <row r="32" spans="1:5" x14ac:dyDescent="0.25">
      <c r="A32" s="46"/>
      <c r="B32" s="44"/>
      <c r="C32" s="44"/>
      <c r="D32" s="44"/>
      <c r="E32" s="44"/>
    </row>
    <row r="33" spans="1:9" x14ac:dyDescent="0.25">
      <c r="A33" s="43"/>
      <c r="B33" s="44"/>
      <c r="C33" s="44"/>
      <c r="D33" s="44"/>
      <c r="E33" s="44"/>
    </row>
    <row r="34" spans="1:9" x14ac:dyDescent="0.25">
      <c r="A34" s="43"/>
      <c r="B34" s="44"/>
      <c r="C34" s="44"/>
      <c r="D34" s="44"/>
      <c r="E34" s="44"/>
    </row>
    <row r="35" spans="1:9" x14ac:dyDescent="0.25">
      <c r="A35" s="47"/>
      <c r="B35" s="138" t="s">
        <v>429</v>
      </c>
      <c r="C35" s="47"/>
      <c r="D35" s="454" t="s">
        <v>393</v>
      </c>
      <c r="E35" s="454"/>
    </row>
    <row r="36" spans="1:9" x14ac:dyDescent="0.25">
      <c r="A36" s="376" t="s">
        <v>391</v>
      </c>
      <c r="B36" s="376"/>
      <c r="C36" s="44"/>
      <c r="D36" s="376" t="s">
        <v>494</v>
      </c>
      <c r="E36" s="376"/>
    </row>
    <row r="37" spans="1:9" ht="15" customHeight="1" x14ac:dyDescent="0.25">
      <c r="A37" s="448" t="s">
        <v>394</v>
      </c>
      <c r="B37" s="448"/>
      <c r="C37" s="429" t="s">
        <v>499</v>
      </c>
      <c r="D37" s="429"/>
      <c r="E37" s="429"/>
      <c r="F37" s="429"/>
      <c r="G37" s="195"/>
      <c r="H37" s="195"/>
      <c r="I37" s="195"/>
    </row>
    <row r="40" spans="1:9" x14ac:dyDescent="0.25">
      <c r="F40" s="376"/>
      <c r="G40" s="376"/>
    </row>
  </sheetData>
  <mergeCells count="10">
    <mergeCell ref="A1:E1"/>
    <mergeCell ref="A3:B3"/>
    <mergeCell ref="A15:B15"/>
    <mergeCell ref="A23:B23"/>
    <mergeCell ref="D35:E35"/>
    <mergeCell ref="F40:G40"/>
    <mergeCell ref="A36:B36"/>
    <mergeCell ref="A37:B37"/>
    <mergeCell ref="D36:E36"/>
    <mergeCell ref="C37:F37"/>
  </mergeCells>
  <printOptions horizontalCentered="1"/>
  <pageMargins left="0.70866141732283472" right="0.70866141732283472" top="0.74803149606299213" bottom="0.74803149606299213" header="0.31496062992125984" footer="0.31496062992125984"/>
  <pageSetup paperSize="9" scale="83" orientation="landscape" r:id="rId1"/>
  <headerFooter>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Hoja1</vt:lpstr>
      <vt:lpstr>CA </vt:lpstr>
      <vt:lpstr>COG</vt:lpstr>
      <vt:lpstr>CTG</vt:lpstr>
      <vt:lpstr>CFG</vt:lpstr>
      <vt:lpstr>EN</vt:lpstr>
      <vt:lpstr>ID</vt:lpstr>
      <vt:lpstr>IPF</vt:lpstr>
      <vt:lpstr>GCP</vt:lpstr>
      <vt:lpstr>PyPI</vt: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cp:lastPrinted>2023-01-20T20:10:07Z</cp:lastPrinted>
  <dcterms:created xsi:type="dcterms:W3CDTF">2018-01-16T16:12:43Z</dcterms:created>
  <dcterms:modified xsi:type="dcterms:W3CDTF">2023-01-20T20:11:33Z</dcterms:modified>
</cp:coreProperties>
</file>