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Octavio\Desktop\INFORMES 2022\PUBLICACIÓN EN LA PAGINA\1T\IPRE\"/>
    </mc:Choice>
  </mc:AlternateContent>
  <xr:revisionPtr revIDLastSave="0" documentId="8_{8A8021FD-3567-4CAC-871A-999092E2F40C}" xr6:coauthVersionLast="36" xr6:coauthVersionMax="36" xr10:uidLastSave="{00000000-0000-0000-0000-000000000000}"/>
  <bookViews>
    <workbookView xWindow="0" yWindow="0" windowWidth="28800" windowHeight="12330" xr2:uid="{00000000-000D-0000-FFFF-FFFF00000000}"/>
  </bookViews>
  <sheets>
    <sheet name="EAI " sheetId="16" r:id="rId1"/>
    <sheet name="Hoja1" sheetId="25" r:id="rId2"/>
    <sheet name="CA " sheetId="22" r:id="rId3"/>
    <sheet name="COG" sheetId="33" r:id="rId4"/>
    <sheet name="CTG" sheetId="14" r:id="rId5"/>
    <sheet name="CFG" sheetId="15" r:id="rId6"/>
    <sheet name="EN" sheetId="6" r:id="rId7"/>
    <sheet name="ID" sheetId="5" r:id="rId8"/>
    <sheet name="IPF" sheetId="24" r:id="rId9"/>
    <sheet name="GCP" sheetId="18" r:id="rId10"/>
    <sheet name="PyPI" sheetId="34"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8" l="1"/>
  <c r="F21" i="18"/>
  <c r="F19" i="18"/>
  <c r="F11" i="18"/>
  <c r="F12" i="18"/>
  <c r="F13" i="18"/>
  <c r="F14" i="18"/>
  <c r="F15" i="18"/>
  <c r="F16" i="18"/>
  <c r="F17" i="18"/>
  <c r="F10" i="18"/>
  <c r="F8" i="18"/>
  <c r="F7" i="18"/>
  <c r="I21" i="18" l="1"/>
  <c r="I20" i="18"/>
  <c r="I19" i="18"/>
  <c r="I17" i="18"/>
  <c r="I16" i="18"/>
  <c r="I15" i="18"/>
  <c r="I14" i="18"/>
  <c r="I13" i="18"/>
  <c r="I12" i="18"/>
  <c r="I11" i="18"/>
  <c r="I10" i="18"/>
  <c r="I8" i="18"/>
  <c r="I7" i="18"/>
  <c r="E18" i="18"/>
  <c r="F18" i="18"/>
  <c r="G18" i="18"/>
  <c r="H18" i="18"/>
  <c r="D18" i="18"/>
  <c r="E9" i="18"/>
  <c r="F9" i="18"/>
  <c r="G9" i="18"/>
  <c r="H9" i="18"/>
  <c r="D9" i="18"/>
  <c r="E6" i="18"/>
  <c r="F6" i="18"/>
  <c r="G6" i="18"/>
  <c r="H6" i="18"/>
  <c r="D6" i="18"/>
  <c r="I18" i="18" l="1"/>
  <c r="I9" i="18"/>
  <c r="H35" i="18"/>
  <c r="I6" i="18"/>
  <c r="F35" i="18"/>
  <c r="D35" i="18"/>
  <c r="E35" i="18"/>
  <c r="G35" i="18"/>
  <c r="D31" i="16"/>
  <c r="E31" i="16"/>
  <c r="I36" i="16"/>
  <c r="I35" i="18" l="1"/>
  <c r="H21" i="25"/>
  <c r="G21" i="25"/>
  <c r="E21" i="25"/>
  <c r="D21" i="25"/>
  <c r="I12" i="25"/>
  <c r="F12" i="25"/>
  <c r="F21" i="25" s="1"/>
  <c r="D9" i="24" l="1"/>
  <c r="E9" i="24"/>
  <c r="C9" i="24"/>
  <c r="D5" i="24"/>
  <c r="E5" i="24"/>
  <c r="C5" i="24"/>
  <c r="D5" i="15"/>
  <c r="F5" i="15"/>
  <c r="G5" i="15"/>
  <c r="C5" i="15"/>
  <c r="D16" i="15"/>
  <c r="F16" i="15"/>
  <c r="G16" i="15"/>
  <c r="C16" i="15"/>
  <c r="E9" i="15"/>
  <c r="E5" i="15" s="1"/>
  <c r="H31" i="16"/>
  <c r="G31" i="16"/>
  <c r="C42" i="15" l="1"/>
  <c r="D42" i="15"/>
  <c r="C13" i="24"/>
  <c r="H9" i="15"/>
  <c r="H5" i="15" s="1"/>
  <c r="E13" i="24"/>
  <c r="D13" i="24"/>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17" i="24" l="1"/>
  <c r="E21" i="24" s="1"/>
  <c r="E24" i="24"/>
  <c r="E29" i="24" s="1"/>
  <c r="D17" i="24"/>
  <c r="D21" i="24" s="1"/>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E42"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5" l="1"/>
  <c r="F33" i="6"/>
  <c r="H31" i="6"/>
  <c r="F33" i="5"/>
  <c r="D33" i="5"/>
  <c r="H19" i="6"/>
  <c r="H19" i="5"/>
  <c r="D33" i="6"/>
  <c r="H21" i="15"/>
  <c r="H16" i="15" s="1"/>
  <c r="H42" i="15" s="1"/>
  <c r="H16" i="14"/>
  <c r="E16" i="14"/>
  <c r="H33" i="5" l="1"/>
  <c r="H33" i="6"/>
</calcChain>
</file>

<file path=xl/sharedStrings.xml><?xml version="1.0" encoding="utf-8"?>
<sst xmlns="http://schemas.openxmlformats.org/spreadsheetml/2006/main" count="1158" uniqueCount="506">
  <si>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</si>
  <si>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</si>
  <si>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</si>
  <si>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</si>
  <si>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</si>
  <si>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</si>
  <si>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</si>
  <si>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</si>
  <si>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</si>
  <si>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</si>
  <si>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</si>
  <si>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</si>
  <si>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</si>
  <si>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</si>
  <si>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</si>
  <si>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</si>
  <si>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</si>
  <si>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</si>
  <si>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</si>
  <si>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</si>
  <si>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</si>
  <si>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</si>
  <si>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</si>
  <si>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</si>
  <si>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</si>
  <si>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</si>
  <si>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</si>
  <si>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</si>
  <si>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</si>
  <si>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</si>
  <si>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</si>
  <si>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</si>
  <si>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</si>
  <si>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</si>
  <si>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</si>
  <si>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</si>
  <si>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</si>
  <si>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</si>
  <si>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</si>
  <si>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</si>
  <si>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</si>
  <si>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</si>
  <si>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</si>
  <si>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</si>
  <si>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</si>
  <si>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</si>
  <si>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</si>
  <si>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</si>
  <si>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</si>
  <si>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</si>
  <si>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</si>
  <si>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</si>
  <si>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</si>
  <si>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</si>
  <si>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</si>
  <si>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</si>
  <si>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</si>
  <si>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</si>
  <si>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</si>
  <si>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</si>
  <si>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</si>
  <si>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</si>
  <si>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</si>
  <si>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</si>
  <si>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</si>
  <si>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</si>
  <si>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</si>
  <si>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</si>
  <si>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</si>
  <si>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</si>
  <si>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</si>
  <si>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</si>
  <si>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</si>
  <si>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</si>
  <si>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</si>
  <si>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</si>
  <si>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</si>
  <si>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</si>
  <si>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</si>
  <si>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</si>
  <si>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</si>
  <si>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</si>
  <si>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</si>
  <si>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</si>
  <si>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</si>
  <si>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</si>
  <si>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</si>
  <si>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</si>
  <si>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</si>
  <si>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</si>
  <si>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</si>
  <si>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</si>
  <si>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</si>
  <si>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</si>
  <si>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</si>
  <si>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</si>
  <si>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</si>
  <si>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</si>
  <si>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</si>
  <si>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</si>
  <si>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</si>
  <si>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</si>
  <si>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</si>
  <si>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</si>
  <si>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</si>
  <si>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</si>
  <si>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</si>
  <si>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</si>
  <si>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</si>
  <si>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</si>
  <si>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</si>
  <si>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</si>
  <si>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</si>
  <si>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</si>
  <si>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</si>
  <si>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</si>
  <si>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</si>
  <si>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</si>
  <si>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</si>
  <si>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</si>
  <si>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</si>
  <si>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</si>
  <si>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</si>
  <si>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</si>
  <si>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</si>
  <si>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</si>
  <si>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</si>
  <si>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</si>
  <si>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</si>
  <si>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</si>
  <si>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</si>
  <si>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</si>
  <si>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</si>
  <si>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</si>
  <si>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</si>
  <si>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</si>
  <si>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</si>
  <si>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</si>
  <si>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</si>
  <si>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</si>
  <si>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</si>
  <si>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</si>
  <si>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</si>
  <si>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</si>
  <si>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</si>
  <si>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</si>
  <si>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</si>
  <si>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</si>
  <si>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</si>
  <si>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</si>
  <si>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</si>
  <si>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</si>
  <si>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</si>
  <si>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</si>
  <si>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</si>
  <si>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</si>
  <si>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</si>
  <si>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</si>
  <si>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</si>
  <si>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</si>
  <si>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</si>
  <si>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</si>
  <si>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</si>
  <si>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</si>
  <si>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</si>
  <si>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</si>
  <si>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</si>
  <si>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</si>
  <si>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</si>
  <si>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</si>
  <si>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</si>
  <si>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</si>
  <si>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</si>
  <si>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</si>
  <si>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</si>
  <si>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</si>
  <si>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</si>
  <si>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</si>
  <si>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</si>
  <si>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</si>
  <si>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</si>
  <si>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</si>
  <si>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</si>
  <si>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</si>
  <si>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</si>
  <si>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</si>
  <si>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</si>
  <si>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</si>
  <si>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</si>
  <si>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</si>
  <si>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</si>
  <si>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</si>
  <si>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</si>
  <si>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</si>
  <si>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</si>
  <si>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</si>
  <si>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</si>
  <si>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</si>
  <si>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</si>
  <si>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</si>
  <si>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</si>
  <si>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</si>
  <si>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</si>
  <si>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</si>
  <si>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</si>
  <si>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</si>
  <si>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</si>
  <si>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</si>
  <si>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</si>
  <si>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</si>
  <si>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</si>
  <si>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</si>
  <si>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</si>
  <si>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</si>
  <si>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</si>
  <si>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</si>
  <si>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</si>
  <si>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</si>
  <si>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</si>
  <si>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</si>
  <si>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</si>
  <si>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</si>
  <si>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</si>
  <si>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</si>
  <si>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</si>
  <si>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</si>
  <si>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</si>
  <si>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</si>
  <si>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</si>
  <si>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</si>
  <si>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</si>
  <si>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</si>
  <si>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</si>
  <si>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</si>
  <si>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</si>
  <si>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</si>
  <si>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</si>
  <si>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</si>
  <si>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</si>
  <si>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</si>
  <si>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</si>
  <si>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</si>
  <si>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</si>
  <si>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</si>
  <si>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</si>
  <si>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</si>
  <si>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</si>
  <si>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</si>
  <si>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</si>
  <si>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</si>
  <si>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</si>
  <si>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</si>
  <si>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</si>
  <si>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</si>
  <si>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</si>
  <si>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</si>
  <si>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</si>
  <si>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</si>
  <si>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</si>
  <si>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</si>
  <si>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</si>
  <si>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</si>
  <si>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</si>
  <si>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</si>
  <si>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</si>
  <si>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</si>
  <si>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</si>
  <si>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</si>
  <si>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</si>
  <si>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</si>
  <si>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</si>
  <si>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</si>
  <si>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</si>
  <si>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</si>
  <si>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</si>
  <si>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</si>
  <si>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</si>
  <si>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</si>
  <si>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</si>
  <si>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</si>
  <si>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</si>
  <si>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</si>
  <si>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</si>
  <si>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</si>
  <si>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</si>
  <si>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</si>
  <si>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</si>
  <si>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</si>
  <si>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</si>
  <si>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</si>
  <si>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</si>
  <si>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</si>
  <si>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</si>
  <si>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</si>
  <si>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</si>
  <si>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</si>
  <si>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</si>
  <si>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</si>
  <si>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</si>
  <si>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</si>
  <si>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</si>
  <si>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</si>
  <si>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</si>
  <si>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</si>
  <si>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</si>
  <si>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</si>
  <si>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</si>
  <si>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</si>
  <si>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</si>
  <si>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</si>
  <si>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</si>
  <si>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</si>
  <si>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</si>
  <si>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</si>
  <si>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</si>
  <si>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</si>
  <si>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</si>
  <si>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</si>
  <si>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</si>
  <si>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</si>
  <si>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</si>
  <si>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</si>
  <si>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</si>
  <si>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</si>
  <si>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</si>
  <si>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</si>
  <si>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</si>
  <si>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</si>
  <si>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</si>
  <si>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</si>
  <si>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</si>
  <si>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</si>
  <si>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</si>
  <si>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</si>
  <si>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</si>
  <si>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</si>
  <si>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</si>
  <si>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</si>
  <si>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</si>
  <si>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</si>
  <si>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</si>
  <si>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</si>
  <si>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</si>
  <si>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</si>
  <si>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</si>
  <si>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</si>
  <si>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</si>
  <si>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</si>
  <si>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</si>
  <si>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</si>
  <si>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</si>
  <si>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</si>
  <si>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</si>
  <si>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</si>
  <si>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</si>
  <si>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</si>
  <si>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</si>
  <si>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</si>
  <si>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</si>
  <si>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</si>
  <si>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</si>
  <si>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</si>
  <si>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</si>
  <si>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</si>
  <si>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</si>
  <si>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</si>
  <si>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</si>
  <si>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</si>
  <si>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</si>
  <si>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</si>
  <si>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</si>
  <si>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</si>
  <si>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</si>
  <si>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</si>
  <si>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</si>
  <si>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</si>
  <si>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</si>
  <si>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</si>
  <si>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</si>
  <si>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</si>
  <si>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</si>
  <si>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</si>
  <si>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</si>
  <si>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</si>
  <si>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</si>
  <si>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</si>
  <si>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</si>
  <si>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</si>
  <si>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</si>
  <si>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</si>
  <si>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</si>
  <si>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</si>
  <si>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</si>
  <si>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</si>
  <si>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</si>
  <si>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</si>
  <si>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</si>
  <si>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</si>
  <si>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</si>
  <si>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</si>
  <si>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</si>
  <si>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</si>
  <si>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</si>
  <si>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</si>
  <si>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</si>
  <si>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</si>
  <si>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</si>
  <si>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</si>
  <si>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</si>
  <si>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</si>
  <si>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</si>
  <si>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</si>
  <si>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</si>
  <si>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</si>
  <si>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</si>
  <si>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</si>
  <si>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</si>
  <si>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</si>
  <si>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</si>
  <si>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</si>
  <si>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</si>
  <si>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</si>
  <si>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</si>
  <si>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</si>
  <si>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</si>
  <si>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</si>
  <si>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</si>
  <si>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</si>
  <si>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</si>
  <si>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</si>
  <si>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</si>
  <si>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</si>
  <si>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</si>
  <si>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</si>
  <si>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ENCARGADO DE LA SECRETARÍA ADMINISTRATIVA</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</si>
  <si>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</si>
  <si>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</si>
  <si>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</si>
  <si>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</si>
  <si>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</si>
  <si>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</si>
  <si>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</si>
  <si>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</si>
  <si>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</si>
  <si>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</si>
  <si>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</si>
  <si>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</si>
  <si>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</si>
  <si>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</si>
  <si>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</si>
  <si>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</si>
  <si>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</si>
  <si>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</si>
  <si>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</si>
  <si>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</si>
  <si>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</si>
  <si>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</si>
  <si>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</si>
  <si>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</si>
  <si>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</si>
  <si>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</si>
  <si>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</si>
  <si>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</si>
  <si>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</si>
  <si>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</si>
  <si>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</si>
  <si>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</si>
  <si>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</si>
  <si>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</si>
  <si>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</si>
  <si>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</si>
  <si>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</si>
  <si>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</si>
  <si>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</si>
  <si>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</si>
  <si>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</si>
  <si>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</si>
  <si>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</si>
  <si>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</si>
  <si>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</si>
  <si>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</si>
  <si>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</si>
  <si>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Universidad Tecnológica del Norte de Guanajuato
Estado Analítico de Ingresos
DEL 01 de enero AL 31  de marzo de 2022</t>
  </si>
  <si>
    <t>Universidad Tecnológica del Norte de Guanajuato
Estado Analítico Complementario de Ingresos
Del 01 de enero al 31 de marzo de 2022</t>
  </si>
  <si>
    <t>UNIVERSIDAD TECNOLOGICA DEL NORTE DE GUANAJUATO
Estado Analítico del Ejercicio del Presupuesto de Egresos
Clasificación Administrativa
Del 1 de Enero al 31 de marzo de 2022</t>
  </si>
  <si>
    <t>UNIVERSIDAD TECNOLÓGICA DEL NORTE DE GUANAJUATO
Estado Analítico del Ejercicio del Presupuesto de Egresos
Clasificación Administrativa
Del 1 de enero al 31 de marzo de 2022</t>
  </si>
  <si>
    <t>UNIVERSIDAD TECNOLOGICA DEL NORTE DE GUANAJUATO
Estado Analítico del Ejercicio del Presupuesto de Egresos
Clasificación Administrativa (Sector Paraestatal)
Del 1 de Enero al 31 de marzo de 2022</t>
  </si>
  <si>
    <t>Universidad Tecnológica del Norte de Guanajuato
Estado Analítico del Ejercicio del Presupuesto de Egresos
Clasificación Económica (por Tipo de Gasto)
Del 01 de enero al 31 de marzo de 2022</t>
  </si>
  <si>
    <t>Universidad Tecnológica del Norte de Guanajuato
Estado Analítico del Ejercicio del Presupuesto de Egresos
Clasificación Funcional (Finalidad y Función)
Del 01 de enero al 31 de marzo de 2022</t>
  </si>
  <si>
    <t>Del 01 de enero al 31 de marzo de 2022</t>
  </si>
  <si>
    <t>UNIVERSIDAD TECNOLOGICA DEL NORTE DE GUANAJUATO
Estado Analítico del Ejercicio del Presupuesto de Egresos
Clasificación por Objeto del Gasto (Capítulo y Concepto)
Del 1 de Enero al 31 de Marzo de 2022</t>
  </si>
  <si>
    <t>UNIVERSIDAD TECNOLOGICA DEL NORTE DE GUANAJUATO
INDICADORES DE POSTURA FISCAL
Del 1 de Enero al 31 de marzo de 2022</t>
  </si>
  <si>
    <t>UNIVERSIDAD TECNOLOGICA DEL NORTE DE GUANAJUATO
Gasto por Categoría Programática
Del 1 de Enero al 31 de marzo de 2022</t>
  </si>
  <si>
    <t>UNIVERSIDAD TECNOLOGICA DEL NORTE DE GUANAJUATO
Programas y Proyectos de Inversión
Del 1 de Enero al 31 de Marzo de 2022</t>
  </si>
  <si>
    <t>G1038</t>
  </si>
  <si>
    <t>ADMINISTRACIÓN DE LOS RECURSOS HUMANOS, MATERIALES, FINANCIEROS Y DE SERVICIOS DE LA UTNG.</t>
  </si>
  <si>
    <t>MUEBLES DE OFICINA Y ESTANTERIA</t>
  </si>
  <si>
    <t>EQUIPO Y APARATOS AUDIOVISUALES</t>
  </si>
  <si>
    <t>P0398</t>
  </si>
  <si>
    <t>ADMINISTRACIÓN E IMPARTICIÓN DE LOS SERVICIOS EDUCATIVOS EXISTENTES DE LA UTNG.</t>
  </si>
  <si>
    <t>EQUIPOS DE GENERACION ELECTRICA, APARATOS Y ACCESO</t>
  </si>
  <si>
    <t>P0405</t>
  </si>
  <si>
    <t>MANTENIMIENTO DE LA INFRAESTRUCTURA DE LA UTNG.</t>
  </si>
  <si>
    <t>OTROS MOBILIARIOS Y EQUIPOS DE ADMINISTRACIÓN</t>
  </si>
  <si>
    <t>EQUIPO DE CÓMPUTO Y DE TECNOLOGÍAS DE LA INFORMACIÓN</t>
  </si>
  <si>
    <t xml:space="preserve">                                                                                                                                Del 01 de enero 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</si>
</sst>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3"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77">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484">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6"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wrapText="1"/>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0" fontId="5" fillId="0" borderId="0" xfId="0" applyFont="1" applyAlignment="1">
      <alignment horizontal="center" vertical="center"/>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alignment horizontal="center"/>
      <protection locked="0"/>
    </xf>
    <xf numFmtId="0" fontId="8" fillId="0" borderId="0" xfId="6" applyAlignment="1" applyProtection="1">
      <protection locked="0"/>
    </xf>
    <xf numFmtId="0" fontId="9" fillId="0" borderId="0" xfId="18" applyFont="1" applyAlignment="1" applyProtection="1">
      <protection locked="0"/>
    </xf>
    <xf numFmtId="0" fontId="8" fillId="0" borderId="0" xfId="6" applyBorder="1" applyAlignment="1" applyProtection="1">
      <alignment horizontal="center" vertical="center"/>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10" fillId="0" borderId="0" xfId="5" applyFont="1" applyFill="1" applyBorder="1" applyAlignment="1" applyProtection="1"/>
    <xf numFmtId="0" fontId="10" fillId="0" borderId="0" xfId="9" applyFont="1" applyFill="1" applyBorder="1" applyAlignment="1" applyProtection="1">
      <alignment horizontal="left" vertical="top"/>
      <protection hidden="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10" fillId="0" borderId="9" xfId="0" applyNumberFormat="1" applyFont="1" applyFill="1" applyBorder="1" applyProtection="1">
      <protection locked="0"/>
    </xf>
    <xf numFmtId="4" fontId="10" fillId="0" borderId="6" xfId="0" applyNumberFormat="1" applyFont="1" applyFill="1" applyBorder="1" applyProtection="1">
      <protection locked="0"/>
    </xf>
    <xf numFmtId="0" fontId="0" fillId="0" borderId="0" xfId="0"/>
    <xf numFmtId="4" fontId="8" fillId="0" borderId="9" xfId="8" applyNumberFormat="1" applyFont="1" applyFill="1" applyBorder="1" applyAlignment="1" applyProtection="1">
      <alignment vertical="top"/>
      <protection locked="0"/>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22" fillId="17" borderId="0" xfId="0" applyFont="1" applyFill="1" applyBorder="1" applyAlignment="1" applyProtection="1">
      <alignment horizontal="left" vertical="top" wrapText="1"/>
    </xf>
    <xf numFmtId="0" fontId="22" fillId="17" borderId="13" xfId="0" applyFont="1" applyFill="1" applyBorder="1" applyAlignment="1" applyProtection="1">
      <alignment horizontal="left" vertical="top" wrapText="1"/>
    </xf>
    <xf numFmtId="0" fontId="9" fillId="0" borderId="12" xfId="0" applyFont="1" applyBorder="1"/>
    <xf numFmtId="0" fontId="9" fillId="0" borderId="0" xfId="0" applyFont="1" applyBorder="1"/>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22" fillId="17" borderId="0" xfId="0" applyFont="1" applyFill="1" applyBorder="1" applyAlignment="1" applyProtection="1">
      <alignment horizontal="center" vertical="top" wrapText="1"/>
    </xf>
    <xf numFmtId="43" fontId="21" fillId="3" borderId="7" xfId="0" applyNumberFormat="1" applyFont="1" applyFill="1" applyBorder="1" applyAlignment="1" applyProtection="1">
      <alignment horizontal="right" vertical="center" wrapText="1"/>
    </xf>
    <xf numFmtId="9" fontId="21" fillId="3" borderId="7" xfId="1" applyFont="1" applyFill="1" applyBorder="1" applyAlignment="1" applyProtection="1">
      <alignment horizontal="center" vertical="top" wrapText="1"/>
    </xf>
    <xf numFmtId="9" fontId="21" fillId="3" borderId="8" xfId="1" applyFont="1" applyFill="1" applyBorder="1" applyAlignment="1" applyProtection="1">
      <alignment horizontal="center" vertical="top" wrapText="1"/>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4" fillId="0" borderId="0" xfId="0" applyFont="1" applyFill="1" applyBorder="1"/>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1" fillId="0" borderId="0" xfId="0" applyNumberFormat="1" applyFont="1" applyFill="1" applyBorder="1" applyAlignment="1" applyProtection="1">
      <alignment horizontal="left" vertical="top" wrapText="1"/>
    </xf>
    <xf numFmtId="0" fontId="9" fillId="0" borderId="12" xfId="0" applyFont="1" applyFill="1" applyBorder="1"/>
    <xf numFmtId="0" fontId="9" fillId="0" borderId="0" xfId="0" applyFont="1" applyFill="1" applyBorder="1"/>
    <xf numFmtId="0" fontId="22" fillId="0" borderId="0" xfId="0" applyFont="1" applyFill="1" applyBorder="1" applyAlignment="1" applyProtection="1">
      <alignment horizontal="left" wrapText="1"/>
    </xf>
    <xf numFmtId="43" fontId="22" fillId="0" borderId="0" xfId="0" applyNumberFormat="1" applyFont="1" applyFill="1" applyBorder="1" applyAlignment="1" applyProtection="1">
      <alignment horizontal="left" vertical="top" wrapText="1"/>
    </xf>
    <xf numFmtId="44" fontId="22" fillId="0" borderId="0" xfId="76"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9" fontId="22" fillId="0" borderId="13" xfId="1" applyFont="1" applyFill="1" applyBorder="1" applyAlignment="1" applyProtection="1">
      <alignment horizontal="center" vertical="top" wrapText="1"/>
    </xf>
    <xf numFmtId="0" fontId="21"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44" fontId="21" fillId="0" borderId="0" xfId="76" applyFont="1" applyFill="1" applyBorder="1" applyAlignment="1" applyProtection="1">
      <alignment horizontal="left"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1" xfId="6" applyBorder="1" applyAlignment="1" applyProtection="1">
      <alignment horizontal="center"/>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0" fontId="8" fillId="0" borderId="1" xfId="8" applyFont="1" applyFill="1" applyBorder="1" applyAlignment="1" applyProtection="1">
      <alignment horizontal="center" vertical="top"/>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8" fillId="0" borderId="0" xfId="6" applyAlignment="1" applyProtection="1">
      <alignment horizontal="center" wrapText="1"/>
      <protection locked="0"/>
    </xf>
    <xf numFmtId="0" fontId="9" fillId="0" borderId="0" xfId="18" applyFont="1" applyAlignment="1" applyProtection="1">
      <alignment horizontal="center"/>
      <protection locked="0"/>
    </xf>
    <xf numFmtId="0" fontId="8" fillId="0" borderId="0" xfId="6" applyBorder="1" applyAlignment="1" applyProtection="1">
      <alignment horizontal="center"/>
      <protection locked="0"/>
    </xf>
    <xf numFmtId="0" fontId="12"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3" applyFont="1" applyFill="1" applyBorder="1" applyAlignment="1">
      <alignment horizontal="center"/>
    </xf>
    <xf numFmtId="0" fontId="10"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6" applyAlignment="1" applyProtection="1">
      <alignment horizontal="center" vertical="center"/>
      <protection locked="0"/>
    </xf>
    <xf numFmtId="0" fontId="8" fillId="0" borderId="0" xfId="0" applyFont="1" applyAlignment="1">
      <alignment horizontal="center" vertical="center"/>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24"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77">
    <cellStyle name="=C:\WINNT\SYSTEM32\COMMAND.COM" xfId="24" xr:uid="{00000000-0005-0000-0000-000000000000}"/>
    <cellStyle name="Euro" xfId="10" xr:uid="{00000000-0005-0000-0000-000001000000}"/>
    <cellStyle name="Millares 2" xfId="7" xr:uid="{00000000-0005-0000-0000-000003000000}"/>
    <cellStyle name="Millares 2 10" xfId="50" xr:uid="{00000000-0005-0000-0000-000004000000}"/>
    <cellStyle name="Millares 2 11" xfId="55" xr:uid="{00000000-0005-0000-0000-000005000000}"/>
    <cellStyle name="Millares 2 12" xfId="60" xr:uid="{00000000-0005-0000-0000-000002000000}"/>
    <cellStyle name="Millares 2 13" xfId="66" xr:uid="{00000000-0005-0000-0000-000002000000}"/>
    <cellStyle name="Millares 2 14" xfId="71" xr:uid="{00000000-0005-0000-0000-000002000000}"/>
    <cellStyle name="Millares 2 2" xfId="12" xr:uid="{00000000-0005-0000-0000-000006000000}"/>
    <cellStyle name="Millares 2 2 10" xfId="67" xr:uid="{00000000-0005-0000-0000-000003000000}"/>
    <cellStyle name="Millares 2 2 11" xfId="72" xr:uid="{00000000-0005-0000-0000-000003000000}"/>
    <cellStyle name="Millares 2 2 2" xfId="26" xr:uid="{00000000-0005-0000-0000-000007000000}"/>
    <cellStyle name="Millares 2 2 3" xfId="31" xr:uid="{00000000-0005-0000-0000-000008000000}"/>
    <cellStyle name="Millares 2 2 4" xfId="36" xr:uid="{00000000-0005-0000-0000-000009000000}"/>
    <cellStyle name="Millares 2 2 5" xfId="41" xr:uid="{00000000-0005-0000-0000-00000A000000}"/>
    <cellStyle name="Millares 2 2 6" xfId="46" xr:uid="{00000000-0005-0000-0000-00000B000000}"/>
    <cellStyle name="Millares 2 2 7" xfId="51" xr:uid="{00000000-0005-0000-0000-00000C000000}"/>
    <cellStyle name="Millares 2 2 8" xfId="56" xr:uid="{00000000-0005-0000-0000-00000D000000}"/>
    <cellStyle name="Millares 2 2 9" xfId="61" xr:uid="{00000000-0005-0000-0000-000003000000}"/>
    <cellStyle name="Millares 2 3" xfId="13" xr:uid="{00000000-0005-0000-0000-00000E000000}"/>
    <cellStyle name="Millares 2 3 10" xfId="68" xr:uid="{00000000-0005-0000-0000-000004000000}"/>
    <cellStyle name="Millares 2 3 11" xfId="73" xr:uid="{00000000-0005-0000-0000-000004000000}"/>
    <cellStyle name="Millares 2 3 2" xfId="27" xr:uid="{00000000-0005-0000-0000-00000F000000}"/>
    <cellStyle name="Millares 2 3 3" xfId="32" xr:uid="{00000000-0005-0000-0000-000010000000}"/>
    <cellStyle name="Millares 2 3 4" xfId="37" xr:uid="{00000000-0005-0000-0000-000011000000}"/>
    <cellStyle name="Millares 2 3 5" xfId="42" xr:uid="{00000000-0005-0000-0000-000012000000}"/>
    <cellStyle name="Millares 2 3 6" xfId="47" xr:uid="{00000000-0005-0000-0000-000013000000}"/>
    <cellStyle name="Millares 2 3 7" xfId="52" xr:uid="{00000000-0005-0000-0000-000014000000}"/>
    <cellStyle name="Millares 2 3 8" xfId="57" xr:uid="{00000000-0005-0000-0000-000015000000}"/>
    <cellStyle name="Millares 2 3 9" xfId="62" xr:uid="{00000000-0005-0000-0000-000004000000}"/>
    <cellStyle name="Millares 2 4" xfId="11" xr:uid="{00000000-0005-0000-0000-000016000000}"/>
    <cellStyle name="Millares 2 5" xfId="25" xr:uid="{00000000-0005-0000-0000-000017000000}"/>
    <cellStyle name="Millares 2 6" xfId="30" xr:uid="{00000000-0005-0000-0000-000018000000}"/>
    <cellStyle name="Millares 2 7" xfId="35" xr:uid="{00000000-0005-0000-0000-000019000000}"/>
    <cellStyle name="Millares 2 8" xfId="40" xr:uid="{00000000-0005-0000-0000-00001A000000}"/>
    <cellStyle name="Millares 2 9" xfId="45" xr:uid="{00000000-0005-0000-0000-00001B000000}"/>
    <cellStyle name="Millares 3" xfId="14" xr:uid="{00000000-0005-0000-0000-00001C000000}"/>
    <cellStyle name="Millares 3 10" xfId="69" xr:uid="{00000000-0005-0000-0000-000005000000}"/>
    <cellStyle name="Millares 3 11" xfId="74" xr:uid="{00000000-0005-0000-0000-000005000000}"/>
    <cellStyle name="Millares 3 2" xfId="28" xr:uid="{00000000-0005-0000-0000-00001D000000}"/>
    <cellStyle name="Millares 3 3" xfId="33" xr:uid="{00000000-0005-0000-0000-00001E000000}"/>
    <cellStyle name="Millares 3 4" xfId="38" xr:uid="{00000000-0005-0000-0000-00001F000000}"/>
    <cellStyle name="Millares 3 5" xfId="43" xr:uid="{00000000-0005-0000-0000-000020000000}"/>
    <cellStyle name="Millares 3 6" xfId="48" xr:uid="{00000000-0005-0000-0000-000021000000}"/>
    <cellStyle name="Millares 3 7" xfId="53" xr:uid="{00000000-0005-0000-0000-000022000000}"/>
    <cellStyle name="Millares 3 8" xfId="58" xr:uid="{00000000-0005-0000-0000-000023000000}"/>
    <cellStyle name="Millares 3 9" xfId="63" xr:uid="{00000000-0005-0000-0000-000005000000}"/>
    <cellStyle name="Moneda 2" xfId="15" xr:uid="{00000000-0005-0000-0000-000024000000}"/>
    <cellStyle name="Moneda 2 10" xfId="70" xr:uid="{00000000-0005-0000-0000-000006000000}"/>
    <cellStyle name="Moneda 2 11" xfId="75" xr:uid="{00000000-0005-0000-0000-000006000000}"/>
    <cellStyle name="Moneda 2 2" xfId="29" xr:uid="{00000000-0005-0000-0000-000025000000}"/>
    <cellStyle name="Moneda 2 3" xfId="34" xr:uid="{00000000-0005-0000-0000-000026000000}"/>
    <cellStyle name="Moneda 2 4" xfId="39" xr:uid="{00000000-0005-0000-0000-000027000000}"/>
    <cellStyle name="Moneda 2 5" xfId="44" xr:uid="{00000000-0005-0000-0000-000028000000}"/>
    <cellStyle name="Moneda 2 6" xfId="49" xr:uid="{00000000-0005-0000-0000-000029000000}"/>
    <cellStyle name="Moneda 2 7" xfId="54" xr:uid="{00000000-0005-0000-0000-00002A000000}"/>
    <cellStyle name="Moneda 2 8" xfId="59" xr:uid="{00000000-0005-0000-0000-00002B000000}"/>
    <cellStyle name="Moneda 2 9" xfId="64" xr:uid="{00000000-0005-0000-0000-000006000000}"/>
    <cellStyle name="Moneda 3" xfId="65" xr:uid="{00000000-0005-0000-0000-00006E000000}"/>
    <cellStyle name="Moneda 4" xfId="76" xr:uid="{00000000-0005-0000-0000-000079000000}"/>
    <cellStyle name="Normal" xfId="0" builtinId="0"/>
    <cellStyle name="Normal 2" xfId="3" xr:uid="{00000000-0005-0000-0000-00002D000000}"/>
    <cellStyle name="Normal 2 2" xfId="8" xr:uid="{00000000-0005-0000-0000-00002E000000}"/>
    <cellStyle name="Normal 2 2 2" xfId="9" xr:uid="{00000000-0005-0000-0000-00002F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9" xfId="4" xr:uid="{00000000-0005-0000-0000-000039000000}"/>
    <cellStyle name="Normal_141008Reportes Cuadros Institucionales-sectorialesADV" xfId="2" xr:uid="{00000000-0005-0000-0000-00003A000000}"/>
    <cellStyle name="Porcentaje" xfId="1" builtinId="5"/>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tabSelected="1" topLeftCell="A13" zoomScaleNormal="100" workbookViewId="0">
      <selection activeCell="L41" sqref="L41"/>
    </sheetView>
  </sheetViews>
  <sheetFormatPr baseColWidth="10" defaultColWidth="11.42578125" defaultRowHeight="11.25" x14ac:dyDescent="0.25"/>
  <cols>
    <col min="1" max="1" width="11.42578125" style="102"/>
    <col min="2" max="2" width="1.5703125" style="102" customWidth="1"/>
    <col min="3" max="3" width="53.5703125" style="102" customWidth="1"/>
    <col min="4" max="4" width="15.28515625" style="102" customWidth="1"/>
    <col min="5" max="5" width="17" style="102" customWidth="1"/>
    <col min="6" max="6" width="15.28515625" style="102" customWidth="1"/>
    <col min="7" max="7" width="18" style="102" customWidth="1"/>
    <col min="8" max="8" width="19.140625" style="102" customWidth="1"/>
    <col min="9" max="9" width="15.28515625" style="102" customWidth="1"/>
    <col min="10" max="16384" width="11.42578125" style="102"/>
  </cols>
  <sheetData>
    <row r="1" spans="2:9" s="97" customFormat="1" ht="39.950000000000003" customHeight="1" x14ac:dyDescent="0.25">
      <c r="B1" s="344" t="s">
        <v>482</v>
      </c>
      <c r="C1" s="345"/>
      <c r="D1" s="345"/>
      <c r="E1" s="345"/>
      <c r="F1" s="345"/>
      <c r="G1" s="345"/>
      <c r="H1" s="345"/>
      <c r="I1" s="346"/>
    </row>
    <row r="2" spans="2:9" s="97" customFormat="1" x14ac:dyDescent="0.25">
      <c r="B2" s="347" t="s">
        <v>288</v>
      </c>
      <c r="C2" s="348"/>
      <c r="D2" s="353" t="s">
        <v>383</v>
      </c>
      <c r="E2" s="353"/>
      <c r="F2" s="353"/>
      <c r="G2" s="353"/>
      <c r="H2" s="353"/>
      <c r="I2" s="354" t="s">
        <v>289</v>
      </c>
    </row>
    <row r="3" spans="2:9" s="98" customFormat="1" ht="24.95" customHeight="1" x14ac:dyDescent="0.25">
      <c r="B3" s="349"/>
      <c r="C3" s="350"/>
      <c r="D3" s="86" t="s">
        <v>232</v>
      </c>
      <c r="E3" s="87" t="s">
        <v>290</v>
      </c>
      <c r="F3" s="87" t="s">
        <v>198</v>
      </c>
      <c r="G3" s="87" t="s">
        <v>199</v>
      </c>
      <c r="H3" s="88" t="s">
        <v>291</v>
      </c>
      <c r="I3" s="355"/>
    </row>
    <row r="4" spans="2:9" s="98" customFormat="1" x14ac:dyDescent="0.25">
      <c r="B4" s="351"/>
      <c r="C4" s="352"/>
      <c r="D4" s="89" t="s">
        <v>292</v>
      </c>
      <c r="E4" s="90" t="s">
        <v>293</v>
      </c>
      <c r="F4" s="90" t="s">
        <v>384</v>
      </c>
      <c r="G4" s="90" t="s">
        <v>294</v>
      </c>
      <c r="H4" s="90" t="s">
        <v>73</v>
      </c>
      <c r="I4" s="90" t="s">
        <v>385</v>
      </c>
    </row>
    <row r="5" spans="2:9" x14ac:dyDescent="0.25">
      <c r="B5" s="99"/>
      <c r="C5" s="100" t="s">
        <v>295</v>
      </c>
      <c r="D5" s="101"/>
      <c r="E5" s="101"/>
      <c r="F5" s="101"/>
      <c r="G5" s="101"/>
      <c r="H5" s="101"/>
      <c r="I5" s="101"/>
    </row>
    <row r="6" spans="2:9" x14ac:dyDescent="0.25">
      <c r="B6" s="103"/>
      <c r="C6" s="104" t="s">
        <v>296</v>
      </c>
      <c r="D6" s="105"/>
      <c r="E6" s="105"/>
      <c r="F6" s="105"/>
      <c r="G6" s="105"/>
      <c r="H6" s="105"/>
      <c r="I6" s="105"/>
    </row>
    <row r="7" spans="2:9" x14ac:dyDescent="0.25">
      <c r="B7" s="99"/>
      <c r="C7" s="100" t="s">
        <v>297</v>
      </c>
      <c r="D7" s="105"/>
      <c r="E7" s="105"/>
      <c r="F7" s="105"/>
      <c r="G7" s="105"/>
      <c r="H7" s="105"/>
      <c r="I7" s="105"/>
    </row>
    <row r="8" spans="2:9" x14ac:dyDescent="0.25">
      <c r="B8" s="99"/>
      <c r="C8" s="100" t="s">
        <v>298</v>
      </c>
      <c r="D8" s="105"/>
      <c r="E8" s="105"/>
      <c r="F8" s="105"/>
      <c r="G8" s="105"/>
      <c r="H8" s="105"/>
      <c r="I8" s="105"/>
    </row>
    <row r="9" spans="2:9" x14ac:dyDescent="0.25">
      <c r="B9" s="99"/>
      <c r="C9" s="100" t="s">
        <v>299</v>
      </c>
      <c r="D9" s="105"/>
      <c r="E9" s="105"/>
      <c r="F9" s="105"/>
      <c r="G9" s="105"/>
      <c r="H9" s="105"/>
      <c r="I9" s="105"/>
    </row>
    <row r="10" spans="2:9" x14ac:dyDescent="0.25">
      <c r="B10" s="103"/>
      <c r="C10" s="104" t="s">
        <v>300</v>
      </c>
      <c r="D10" s="105"/>
      <c r="E10" s="105"/>
      <c r="F10" s="105"/>
      <c r="G10" s="105"/>
      <c r="H10" s="105"/>
      <c r="I10" s="105"/>
    </row>
    <row r="11" spans="2:9" ht="15" x14ac:dyDescent="0.25">
      <c r="B11" s="106"/>
      <c r="C11" s="100" t="s">
        <v>399</v>
      </c>
      <c r="D11" s="210">
        <v>16646093</v>
      </c>
      <c r="E11" s="244">
        <v>5121085</v>
      </c>
      <c r="F11" s="105">
        <f>D11+E11</f>
        <v>21767178</v>
      </c>
      <c r="G11" s="246">
        <v>2091765.51</v>
      </c>
      <c r="H11" s="247">
        <v>2091765.51</v>
      </c>
      <c r="I11" s="105">
        <f>H11-D11</f>
        <v>-14554327.49</v>
      </c>
    </row>
    <row r="12" spans="2:9" ht="22.5" x14ac:dyDescent="0.25">
      <c r="B12" s="106"/>
      <c r="C12" s="100" t="s">
        <v>400</v>
      </c>
      <c r="D12" s="210">
        <v>44189444</v>
      </c>
      <c r="E12" s="244">
        <v>0</v>
      </c>
      <c r="F12" s="105">
        <f t="shared" ref="F12:F15" si="0">D12+E12</f>
        <v>44189444</v>
      </c>
      <c r="G12" s="246">
        <v>9168711</v>
      </c>
      <c r="H12" s="247">
        <v>9168711</v>
      </c>
      <c r="I12" s="105">
        <f t="shared" ref="I12:I15" si="1">H12-D12</f>
        <v>-35020733</v>
      </c>
    </row>
    <row r="13" spans="2:9" ht="22.5" x14ac:dyDescent="0.25">
      <c r="B13" s="106"/>
      <c r="C13" s="100" t="s">
        <v>401</v>
      </c>
      <c r="D13" s="210">
        <v>44444118.560000002</v>
      </c>
      <c r="E13" s="244">
        <v>13123</v>
      </c>
      <c r="F13" s="105">
        <f t="shared" si="0"/>
        <v>44457241.560000002</v>
      </c>
      <c r="G13" s="246">
        <v>16100127.15</v>
      </c>
      <c r="H13" s="247">
        <v>16100127.15</v>
      </c>
      <c r="I13" s="105">
        <f t="shared" si="1"/>
        <v>-28343991.410000004</v>
      </c>
    </row>
    <row r="14" spans="2:9" x14ac:dyDescent="0.25">
      <c r="B14" s="99"/>
      <c r="C14" s="100" t="s">
        <v>301</v>
      </c>
      <c r="D14" s="105">
        <v>0</v>
      </c>
      <c r="E14" s="244">
        <v>0</v>
      </c>
      <c r="F14" s="105">
        <f t="shared" si="0"/>
        <v>0</v>
      </c>
      <c r="G14" s="196">
        <v>0</v>
      </c>
      <c r="H14" s="196">
        <v>0</v>
      </c>
      <c r="I14" s="105">
        <f t="shared" si="1"/>
        <v>0</v>
      </c>
    </row>
    <row r="15" spans="2:9" x14ac:dyDescent="0.25">
      <c r="B15" s="99"/>
      <c r="D15" s="108">
        <v>0</v>
      </c>
      <c r="E15" s="108">
        <v>0</v>
      </c>
      <c r="F15" s="105">
        <f t="shared" si="0"/>
        <v>0</v>
      </c>
      <c r="G15" s="108">
        <v>0</v>
      </c>
      <c r="H15" s="108">
        <v>0</v>
      </c>
      <c r="I15" s="105">
        <f t="shared" si="1"/>
        <v>0</v>
      </c>
    </row>
    <row r="16" spans="2:9" x14ac:dyDescent="0.25">
      <c r="B16" s="109"/>
      <c r="C16" s="110" t="s">
        <v>302</v>
      </c>
      <c r="D16" s="111">
        <f>SUM(D11:D15)</f>
        <v>105279655.56</v>
      </c>
      <c r="E16" s="111">
        <f>SUM(E11:E15)</f>
        <v>5134208</v>
      </c>
      <c r="F16" s="111">
        <f>SUM(F11:F15)</f>
        <v>110413863.56</v>
      </c>
      <c r="G16" s="111">
        <f>SUM(G11:G15)</f>
        <v>27360603.66</v>
      </c>
      <c r="H16" s="112">
        <f>SUM(H11:H15)</f>
        <v>27360603.66</v>
      </c>
      <c r="I16" s="113"/>
    </row>
    <row r="17" spans="2:9" x14ac:dyDescent="0.25">
      <c r="B17" s="114"/>
      <c r="C17" s="115"/>
      <c r="D17" s="116"/>
      <c r="E17" s="116"/>
      <c r="F17" s="117"/>
      <c r="G17" s="118" t="s">
        <v>386</v>
      </c>
      <c r="H17" s="119"/>
      <c r="I17" s="120"/>
    </row>
    <row r="18" spans="2:9" x14ac:dyDescent="0.25">
      <c r="B18" s="356" t="s">
        <v>387</v>
      </c>
      <c r="C18" s="357"/>
      <c r="D18" s="353" t="s">
        <v>383</v>
      </c>
      <c r="E18" s="353"/>
      <c r="F18" s="353"/>
      <c r="G18" s="353"/>
      <c r="H18" s="353"/>
      <c r="I18" s="354" t="s">
        <v>289</v>
      </c>
    </row>
    <row r="19" spans="2:9" ht="22.5" x14ac:dyDescent="0.25">
      <c r="B19" s="358"/>
      <c r="C19" s="359"/>
      <c r="D19" s="86" t="s">
        <v>232</v>
      </c>
      <c r="E19" s="87" t="s">
        <v>290</v>
      </c>
      <c r="F19" s="87" t="s">
        <v>198</v>
      </c>
      <c r="G19" s="87" t="s">
        <v>199</v>
      </c>
      <c r="H19" s="88" t="s">
        <v>291</v>
      </c>
      <c r="I19" s="355"/>
    </row>
    <row r="20" spans="2:9" x14ac:dyDescent="0.25">
      <c r="B20" s="360"/>
      <c r="C20" s="361"/>
      <c r="D20" s="89" t="s">
        <v>292</v>
      </c>
      <c r="E20" s="90" t="s">
        <v>293</v>
      </c>
      <c r="F20" s="90" t="s">
        <v>384</v>
      </c>
      <c r="G20" s="90" t="s">
        <v>294</v>
      </c>
      <c r="H20" s="90" t="s">
        <v>73</v>
      </c>
      <c r="I20" s="90" t="s">
        <v>385</v>
      </c>
    </row>
    <row r="21" spans="2:9" x14ac:dyDescent="0.25">
      <c r="B21" s="121" t="s">
        <v>402</v>
      </c>
      <c r="C21" s="122"/>
      <c r="D21" s="123"/>
      <c r="E21" s="123"/>
      <c r="F21" s="123"/>
      <c r="G21" s="123"/>
      <c r="H21" s="123"/>
      <c r="I21" s="123"/>
    </row>
    <row r="22" spans="2:9" x14ac:dyDescent="0.25">
      <c r="B22" s="124"/>
      <c r="C22" s="125" t="s">
        <v>295</v>
      </c>
      <c r="D22" s="126"/>
      <c r="E22" s="126"/>
      <c r="F22" s="126"/>
      <c r="G22" s="126"/>
      <c r="H22" s="126"/>
      <c r="I22" s="126"/>
    </row>
    <row r="23" spans="2:9" x14ac:dyDescent="0.25">
      <c r="B23" s="124"/>
      <c r="C23" s="125" t="s">
        <v>296</v>
      </c>
      <c r="D23" s="126"/>
      <c r="E23" s="126"/>
      <c r="F23" s="126"/>
      <c r="G23" s="126"/>
      <c r="H23" s="126"/>
      <c r="I23" s="126"/>
    </row>
    <row r="24" spans="2:9" x14ac:dyDescent="0.25">
      <c r="B24" s="124"/>
      <c r="C24" s="125" t="s">
        <v>297</v>
      </c>
      <c r="D24" s="126"/>
      <c r="E24" s="126"/>
      <c r="F24" s="126"/>
      <c r="G24" s="126"/>
      <c r="H24" s="126"/>
      <c r="I24" s="126"/>
    </row>
    <row r="25" spans="2:9" x14ac:dyDescent="0.25">
      <c r="B25" s="124"/>
      <c r="C25" s="125" t="s">
        <v>298</v>
      </c>
      <c r="D25" s="126"/>
      <c r="E25" s="126"/>
      <c r="F25" s="126"/>
      <c r="G25" s="126"/>
      <c r="H25" s="126"/>
      <c r="I25" s="126"/>
    </row>
    <row r="26" spans="2:9" x14ac:dyDescent="0.25">
      <c r="B26" s="124"/>
      <c r="C26" s="125" t="s">
        <v>403</v>
      </c>
      <c r="D26" s="126"/>
      <c r="E26" s="126"/>
      <c r="F26" s="126"/>
      <c r="G26" s="126"/>
      <c r="H26" s="126"/>
      <c r="I26" s="126"/>
    </row>
    <row r="27" spans="2:9" x14ac:dyDescent="0.25">
      <c r="B27" s="124"/>
      <c r="C27" s="125" t="s">
        <v>404</v>
      </c>
      <c r="D27" s="126"/>
      <c r="E27" s="126"/>
      <c r="F27" s="126"/>
      <c r="G27" s="126"/>
      <c r="H27" s="126"/>
      <c r="I27" s="126"/>
    </row>
    <row r="28" spans="2:9" ht="22.5" x14ac:dyDescent="0.25">
      <c r="B28" s="124"/>
      <c r="C28" s="125" t="s">
        <v>405</v>
      </c>
      <c r="D28" s="126"/>
      <c r="E28" s="126"/>
      <c r="F28" s="126"/>
      <c r="G28" s="126"/>
      <c r="H28" s="126"/>
      <c r="I28" s="126"/>
    </row>
    <row r="29" spans="2:9" ht="22.5" x14ac:dyDescent="0.25">
      <c r="B29" s="124"/>
      <c r="C29" s="125" t="s">
        <v>401</v>
      </c>
      <c r="D29" s="126"/>
      <c r="E29" s="126"/>
      <c r="F29" s="126"/>
      <c r="G29" s="126"/>
      <c r="H29" s="126"/>
      <c r="I29" s="126"/>
    </row>
    <row r="30" spans="2:9" x14ac:dyDescent="0.25">
      <c r="B30" s="124"/>
      <c r="C30" s="125"/>
      <c r="D30" s="126"/>
      <c r="E30" s="126"/>
      <c r="F30" s="126"/>
      <c r="G30" s="126"/>
      <c r="H30" s="126"/>
      <c r="I30" s="126"/>
    </row>
    <row r="31" spans="2:9" ht="36.75" customHeight="1" x14ac:dyDescent="0.25">
      <c r="B31" s="363" t="s">
        <v>406</v>
      </c>
      <c r="C31" s="364"/>
      <c r="D31" s="127">
        <f>SUM(D32:D36)</f>
        <v>61090211.560000002</v>
      </c>
      <c r="E31" s="127">
        <f>SUM(E32:E36)</f>
        <v>5134208</v>
      </c>
      <c r="F31" s="127">
        <f>D31+E31</f>
        <v>66224419.560000002</v>
      </c>
      <c r="G31" s="127">
        <f>SUM(G32:G36)</f>
        <v>18191892.66</v>
      </c>
      <c r="H31" s="127">
        <f>SUM(H32:H36)</f>
        <v>18191892.66</v>
      </c>
      <c r="I31" s="127">
        <f>SUM(I32:I36)</f>
        <v>-42898318.900000006</v>
      </c>
    </row>
    <row r="32" spans="2:9" x14ac:dyDescent="0.25">
      <c r="B32" s="124"/>
      <c r="C32" s="125" t="s">
        <v>296</v>
      </c>
      <c r="D32" s="126"/>
      <c r="E32" s="126"/>
      <c r="F32" s="126"/>
      <c r="G32" s="126"/>
      <c r="H32" s="126"/>
      <c r="I32" s="126"/>
    </row>
    <row r="33" spans="2:9" x14ac:dyDescent="0.25">
      <c r="B33" s="124"/>
      <c r="C33" s="125" t="s">
        <v>407</v>
      </c>
      <c r="D33" s="126"/>
      <c r="E33" s="126"/>
      <c r="F33" s="126"/>
      <c r="G33" s="126"/>
      <c r="H33" s="126"/>
      <c r="I33" s="126"/>
    </row>
    <row r="34" spans="2:9" x14ac:dyDescent="0.25">
      <c r="B34" s="124"/>
      <c r="C34" s="125" t="s">
        <v>408</v>
      </c>
      <c r="D34" s="211">
        <v>16646093</v>
      </c>
      <c r="E34" s="248">
        <v>5121085</v>
      </c>
      <c r="F34" s="126">
        <f>D34+E34</f>
        <v>21767178</v>
      </c>
      <c r="G34" s="249">
        <v>2091765.51</v>
      </c>
      <c r="H34" s="250">
        <v>2091765.51</v>
      </c>
      <c r="I34" s="126">
        <f>H34-D34</f>
        <v>-14554327.49</v>
      </c>
    </row>
    <row r="35" spans="2:9" ht="22.5" x14ac:dyDescent="0.25">
      <c r="B35" s="124"/>
      <c r="C35" s="125" t="s">
        <v>401</v>
      </c>
      <c r="D35" s="211">
        <v>44444118.560000002</v>
      </c>
      <c r="E35" s="248">
        <v>13123</v>
      </c>
      <c r="F35" s="126">
        <f t="shared" ref="F35:F38" si="2">D35+E35</f>
        <v>44457241.560000002</v>
      </c>
      <c r="G35" s="249">
        <v>16100127.15</v>
      </c>
      <c r="H35" s="250">
        <v>16100127.15</v>
      </c>
      <c r="I35" s="126">
        <f t="shared" ref="I35:I38" si="3">H35-D35</f>
        <v>-28343991.410000004</v>
      </c>
    </row>
    <row r="36" spans="2:9" x14ac:dyDescent="0.25">
      <c r="B36" s="124"/>
      <c r="C36" s="125"/>
      <c r="D36" s="128">
        <v>0</v>
      </c>
      <c r="E36" s="107">
        <v>0</v>
      </c>
      <c r="F36" s="126">
        <f t="shared" si="2"/>
        <v>0</v>
      </c>
      <c r="G36" s="196">
        <v>0</v>
      </c>
      <c r="H36" s="196">
        <v>0</v>
      </c>
      <c r="I36" s="126">
        <f t="shared" si="3"/>
        <v>0</v>
      </c>
    </row>
    <row r="37" spans="2:9" x14ac:dyDescent="0.25">
      <c r="B37" s="129" t="s">
        <v>409</v>
      </c>
      <c r="C37" s="130"/>
      <c r="D37" s="127">
        <v>0</v>
      </c>
      <c r="E37" s="127">
        <v>0</v>
      </c>
      <c r="F37" s="126">
        <f t="shared" si="2"/>
        <v>0</v>
      </c>
      <c r="G37" s="127">
        <v>0</v>
      </c>
      <c r="H37" s="127">
        <v>0</v>
      </c>
      <c r="I37" s="126">
        <f t="shared" si="3"/>
        <v>0</v>
      </c>
    </row>
    <row r="38" spans="2:9" x14ac:dyDescent="0.25">
      <c r="B38" s="131"/>
      <c r="C38" s="125" t="s">
        <v>301</v>
      </c>
      <c r="D38" s="127">
        <v>0</v>
      </c>
      <c r="E38" s="127">
        <v>0</v>
      </c>
      <c r="F38" s="126">
        <f t="shared" si="2"/>
        <v>0</v>
      </c>
      <c r="G38" s="127">
        <v>0</v>
      </c>
      <c r="H38" s="127">
        <v>0</v>
      </c>
      <c r="I38" s="126">
        <f t="shared" si="3"/>
        <v>0</v>
      </c>
    </row>
    <row r="39" spans="2:9" x14ac:dyDescent="0.25">
      <c r="B39" s="132"/>
      <c r="C39" s="133" t="s">
        <v>302</v>
      </c>
      <c r="D39" s="111">
        <f>SUM(D34:D38)</f>
        <v>61090211.560000002</v>
      </c>
      <c r="E39" s="111">
        <f>SUM(E34:E38)</f>
        <v>5134208</v>
      </c>
      <c r="F39" s="111">
        <f>SUM(F34:F38)</f>
        <v>66224419.560000002</v>
      </c>
      <c r="G39" s="111">
        <f>SUM(G34:G38)</f>
        <v>18191892.66</v>
      </c>
      <c r="H39" s="111">
        <f>SUM(H34:H38)</f>
        <v>18191892.66</v>
      </c>
      <c r="I39" s="113"/>
    </row>
    <row r="40" spans="2:9" x14ac:dyDescent="0.25">
      <c r="B40" s="134"/>
      <c r="C40" s="115"/>
      <c r="D40" s="116"/>
      <c r="E40" s="116"/>
      <c r="F40" s="116"/>
      <c r="G40" s="118" t="s">
        <v>386</v>
      </c>
      <c r="H40" s="135"/>
      <c r="I40" s="120"/>
    </row>
    <row r="41" spans="2:9" x14ac:dyDescent="0.25">
      <c r="B41" s="136" t="s">
        <v>203</v>
      </c>
    </row>
    <row r="42" spans="2:9" ht="15" x14ac:dyDescent="0.25">
      <c r="C42" s="137"/>
    </row>
    <row r="43" spans="2:9" ht="15" x14ac:dyDescent="0.25">
      <c r="C43" s="138"/>
    </row>
    <row r="44" spans="2:9" ht="15" x14ac:dyDescent="0.25">
      <c r="C44" s="138"/>
    </row>
    <row r="45" spans="2:9" x14ac:dyDescent="0.25">
      <c r="F45" s="207"/>
    </row>
    <row r="48" spans="2:9" x14ac:dyDescent="0.2">
      <c r="C48" s="362" t="s">
        <v>389</v>
      </c>
      <c r="D48" s="362"/>
      <c r="E48" s="136"/>
      <c r="F48" s="136"/>
      <c r="G48" s="365"/>
      <c r="H48" s="365"/>
    </row>
    <row r="49" spans="3:8" x14ac:dyDescent="0.2">
      <c r="C49" s="362" t="s">
        <v>391</v>
      </c>
      <c r="D49" s="362"/>
      <c r="E49" s="136"/>
      <c r="F49" s="136"/>
      <c r="G49" s="362" t="s">
        <v>410</v>
      </c>
      <c r="H49" s="362"/>
    </row>
    <row r="50" spans="3:8" x14ac:dyDescent="0.2">
      <c r="C50" s="362" t="s">
        <v>394</v>
      </c>
      <c r="D50" s="362"/>
      <c r="E50" s="136"/>
      <c r="F50" s="136"/>
      <c r="G50" s="362" t="s">
        <v>434</v>
      </c>
      <c r="H50" s="362"/>
    </row>
  </sheetData>
  <sheetProtection formatCells="0" formatColumns="0" formatRows="0" insertRows="0" autoFilter="0"/>
  <mergeCells count="14">
    <mergeCell ref="C50:D50"/>
    <mergeCell ref="G50:H50"/>
    <mergeCell ref="B31:C31"/>
    <mergeCell ref="C48:D48"/>
    <mergeCell ref="G48:H48"/>
    <mergeCell ref="C49:D49"/>
    <mergeCell ref="G49:H49"/>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4"/>
  <sheetViews>
    <sheetView showGridLines="0" zoomScaleNormal="100" zoomScaleSheetLayoutView="90" workbookViewId="0">
      <selection activeCell="L26" sqref="L26"/>
    </sheetView>
  </sheetViews>
  <sheetFormatPr baseColWidth="10" defaultColWidth="11.42578125" defaultRowHeight="11.25" x14ac:dyDescent="0.2"/>
  <cols>
    <col min="1" max="2" width="1.7109375" style="94" customWidth="1"/>
    <col min="3" max="3" width="62.42578125" style="94" customWidth="1"/>
    <col min="4" max="4" width="15.7109375" style="94" customWidth="1"/>
    <col min="5" max="5" width="18.7109375" style="94" customWidth="1"/>
    <col min="6" max="6" width="15.7109375" style="94" customWidth="1"/>
    <col min="7" max="9" width="15.7109375" style="95" customWidth="1"/>
    <col min="10" max="16384" width="11.42578125" style="94"/>
  </cols>
  <sheetData>
    <row r="1" spans="1:10" ht="43.5" customHeight="1" x14ac:dyDescent="0.2">
      <c r="A1" s="233"/>
      <c r="B1" s="386" t="s">
        <v>492</v>
      </c>
      <c r="C1" s="386"/>
      <c r="D1" s="386"/>
      <c r="E1" s="386"/>
      <c r="F1" s="386"/>
      <c r="G1" s="386"/>
      <c r="H1" s="386"/>
      <c r="I1" s="387"/>
    </row>
    <row r="2" spans="1:10" x14ac:dyDescent="0.2">
      <c r="A2" s="233"/>
      <c r="B2" s="426" t="s">
        <v>204</v>
      </c>
      <c r="C2" s="380"/>
      <c r="D2" s="386" t="s">
        <v>194</v>
      </c>
      <c r="E2" s="386"/>
      <c r="F2" s="386"/>
      <c r="G2" s="386"/>
      <c r="H2" s="386"/>
      <c r="I2" s="388" t="s">
        <v>195</v>
      </c>
    </row>
    <row r="3" spans="1:10" ht="22.5" x14ac:dyDescent="0.2">
      <c r="A3" s="233"/>
      <c r="B3" s="427"/>
      <c r="C3" s="382"/>
      <c r="D3" s="228" t="s">
        <v>196</v>
      </c>
      <c r="E3" s="224" t="s">
        <v>197</v>
      </c>
      <c r="F3" s="224" t="s">
        <v>198</v>
      </c>
      <c r="G3" s="224" t="s">
        <v>199</v>
      </c>
      <c r="H3" s="229" t="s">
        <v>200</v>
      </c>
      <c r="I3" s="389"/>
    </row>
    <row r="4" spans="1:10" x14ac:dyDescent="0.2">
      <c r="A4" s="233"/>
      <c r="B4" s="428"/>
      <c r="C4" s="384"/>
      <c r="D4" s="223">
        <v>1</v>
      </c>
      <c r="E4" s="223">
        <v>2</v>
      </c>
      <c r="F4" s="223" t="s">
        <v>201</v>
      </c>
      <c r="G4" s="223">
        <v>4</v>
      </c>
      <c r="H4" s="223">
        <v>5</v>
      </c>
      <c r="I4" s="223" t="s">
        <v>305</v>
      </c>
    </row>
    <row r="5" spans="1:10" ht="15" x14ac:dyDescent="0.25">
      <c r="A5" s="232"/>
      <c r="B5" s="230" t="s">
        <v>205</v>
      </c>
      <c r="C5" s="220"/>
      <c r="D5" s="226"/>
      <c r="E5" s="226"/>
      <c r="F5" s="226"/>
      <c r="G5" s="226"/>
      <c r="H5" s="226"/>
      <c r="I5" s="226"/>
    </row>
    <row r="6" spans="1:10" x14ac:dyDescent="0.2">
      <c r="A6" s="234">
        <v>0</v>
      </c>
      <c r="B6" s="231" t="s">
        <v>206</v>
      </c>
      <c r="C6" s="227"/>
      <c r="D6" s="235">
        <f>SUM(D7:D8)</f>
        <v>1778852.7</v>
      </c>
      <c r="E6" s="241">
        <f t="shared" ref="E6:I6" si="0">SUM(E7:E8)</f>
        <v>0</v>
      </c>
      <c r="F6" s="241">
        <f t="shared" si="0"/>
        <v>1778852.7</v>
      </c>
      <c r="G6" s="241">
        <f t="shared" si="0"/>
        <v>207003.78</v>
      </c>
      <c r="H6" s="241">
        <f t="shared" si="0"/>
        <v>207003.78</v>
      </c>
      <c r="I6" s="241">
        <f t="shared" si="0"/>
        <v>1571848.92</v>
      </c>
    </row>
    <row r="7" spans="1:10" ht="12.75" x14ac:dyDescent="0.2">
      <c r="A7" s="234" t="s">
        <v>437</v>
      </c>
      <c r="B7" s="225"/>
      <c r="C7" s="222" t="s">
        <v>207</v>
      </c>
      <c r="D7" s="236">
        <v>1778852.7</v>
      </c>
      <c r="E7" s="236">
        <v>0</v>
      </c>
      <c r="F7" s="236">
        <f>D7+E7</f>
        <v>1778852.7</v>
      </c>
      <c r="G7" s="300">
        <v>207003.78</v>
      </c>
      <c r="H7" s="301">
        <v>207003.78</v>
      </c>
      <c r="I7" s="236">
        <f>F7-G7</f>
        <v>1571848.92</v>
      </c>
      <c r="J7" s="48"/>
    </row>
    <row r="8" spans="1:10" x14ac:dyDescent="0.2">
      <c r="A8" s="234" t="s">
        <v>438</v>
      </c>
      <c r="B8" s="225"/>
      <c r="C8" s="222" t="s">
        <v>208</v>
      </c>
      <c r="D8" s="236">
        <v>0</v>
      </c>
      <c r="E8" s="236">
        <v>0</v>
      </c>
      <c r="F8" s="305">
        <f>D8+E8</f>
        <v>0</v>
      </c>
      <c r="G8" s="236">
        <v>0</v>
      </c>
      <c r="H8" s="236">
        <v>0</v>
      </c>
      <c r="I8" s="236">
        <f>F8-G8</f>
        <v>0</v>
      </c>
      <c r="J8" s="96"/>
    </row>
    <row r="9" spans="1:10" x14ac:dyDescent="0.2">
      <c r="A9" s="234">
        <v>0</v>
      </c>
      <c r="B9" s="231" t="s">
        <v>209</v>
      </c>
      <c r="C9" s="227"/>
      <c r="D9" s="235">
        <f>SUM(D10:D17)</f>
        <v>95238487.460000008</v>
      </c>
      <c r="E9" s="241">
        <f t="shared" ref="E9:I9" si="1">SUM(E10:E17)</f>
        <v>4960208</v>
      </c>
      <c r="F9" s="241">
        <f t="shared" si="1"/>
        <v>100198695.46000001</v>
      </c>
      <c r="G9" s="241">
        <f t="shared" si="1"/>
        <v>18049115.789999999</v>
      </c>
      <c r="H9" s="241">
        <f t="shared" si="1"/>
        <v>18049115.789999999</v>
      </c>
      <c r="I9" s="241">
        <f t="shared" si="1"/>
        <v>82149579.670000002</v>
      </c>
      <c r="J9" s="96"/>
    </row>
    <row r="10" spans="1:10" x14ac:dyDescent="0.2">
      <c r="A10" s="234" t="s">
        <v>439</v>
      </c>
      <c r="B10" s="225"/>
      <c r="C10" s="222" t="s">
        <v>210</v>
      </c>
      <c r="D10" s="236">
        <v>63948154.200000003</v>
      </c>
      <c r="E10" s="298">
        <v>4202085</v>
      </c>
      <c r="F10" s="236">
        <f>D10+E10</f>
        <v>68150239.200000003</v>
      </c>
      <c r="G10" s="302">
        <v>12407469.720000001</v>
      </c>
      <c r="H10" s="303">
        <v>12407469.720000001</v>
      </c>
      <c r="I10" s="236">
        <f t="shared" ref="I10:I17" si="2">F10-G10</f>
        <v>55742769.480000004</v>
      </c>
    </row>
    <row r="11" spans="1:10" x14ac:dyDescent="0.2">
      <c r="A11" s="234" t="s">
        <v>242</v>
      </c>
      <c r="B11" s="225"/>
      <c r="C11" s="222" t="s">
        <v>211</v>
      </c>
      <c r="D11" s="236">
        <v>0</v>
      </c>
      <c r="E11" s="298">
        <v>0</v>
      </c>
      <c r="F11" s="305">
        <f t="shared" ref="F11:F17" si="3">D11+E11</f>
        <v>0</v>
      </c>
      <c r="G11" s="302">
        <v>0</v>
      </c>
      <c r="H11" s="303">
        <v>0</v>
      </c>
      <c r="I11" s="236">
        <f t="shared" si="2"/>
        <v>0</v>
      </c>
    </row>
    <row r="12" spans="1:10" x14ac:dyDescent="0.2">
      <c r="A12" s="234" t="s">
        <v>440</v>
      </c>
      <c r="B12" s="225"/>
      <c r="C12" s="222" t="s">
        <v>212</v>
      </c>
      <c r="D12" s="236">
        <v>31290333.260000002</v>
      </c>
      <c r="E12" s="298">
        <v>758123</v>
      </c>
      <c r="F12" s="305">
        <f t="shared" si="3"/>
        <v>32048456.260000002</v>
      </c>
      <c r="G12" s="302">
        <v>5641646.0700000003</v>
      </c>
      <c r="H12" s="303">
        <v>5641646.0700000003</v>
      </c>
      <c r="I12" s="236">
        <f t="shared" si="2"/>
        <v>26406810.190000001</v>
      </c>
    </row>
    <row r="13" spans="1:10" x14ac:dyDescent="0.2">
      <c r="A13" s="234" t="s">
        <v>441</v>
      </c>
      <c r="B13" s="225"/>
      <c r="C13" s="222" t="s">
        <v>213</v>
      </c>
      <c r="D13" s="236">
        <v>0</v>
      </c>
      <c r="E13" s="236">
        <v>0</v>
      </c>
      <c r="F13" s="305">
        <f t="shared" si="3"/>
        <v>0</v>
      </c>
      <c r="G13" s="236">
        <v>0</v>
      </c>
      <c r="H13" s="236">
        <v>0</v>
      </c>
      <c r="I13" s="236">
        <f t="shared" si="2"/>
        <v>0</v>
      </c>
    </row>
    <row r="14" spans="1:10" x14ac:dyDescent="0.2">
      <c r="A14" s="234" t="s">
        <v>442</v>
      </c>
      <c r="B14" s="225"/>
      <c r="C14" s="222" t="s">
        <v>214</v>
      </c>
      <c r="D14" s="236">
        <v>0</v>
      </c>
      <c r="E14" s="236">
        <v>0</v>
      </c>
      <c r="F14" s="305">
        <f t="shared" si="3"/>
        <v>0</v>
      </c>
      <c r="G14" s="236">
        <v>0</v>
      </c>
      <c r="H14" s="236">
        <v>0</v>
      </c>
      <c r="I14" s="236">
        <f t="shared" si="2"/>
        <v>0</v>
      </c>
    </row>
    <row r="15" spans="1:10" x14ac:dyDescent="0.2">
      <c r="A15" s="234" t="s">
        <v>241</v>
      </c>
      <c r="B15" s="225"/>
      <c r="C15" s="222" t="s">
        <v>215</v>
      </c>
      <c r="D15" s="236">
        <v>0</v>
      </c>
      <c r="E15" s="236">
        <v>0</v>
      </c>
      <c r="F15" s="305">
        <f t="shared" si="3"/>
        <v>0</v>
      </c>
      <c r="G15" s="236">
        <v>0</v>
      </c>
      <c r="H15" s="236">
        <v>0</v>
      </c>
      <c r="I15" s="236">
        <f t="shared" si="2"/>
        <v>0</v>
      </c>
    </row>
    <row r="16" spans="1:10" x14ac:dyDescent="0.2">
      <c r="A16" s="234" t="s">
        <v>443</v>
      </c>
      <c r="B16" s="225"/>
      <c r="C16" s="222" t="s">
        <v>216</v>
      </c>
      <c r="D16" s="236">
        <v>0</v>
      </c>
      <c r="E16" s="236">
        <v>0</v>
      </c>
      <c r="F16" s="305">
        <f t="shared" si="3"/>
        <v>0</v>
      </c>
      <c r="G16" s="236">
        <v>0</v>
      </c>
      <c r="H16" s="236">
        <v>0</v>
      </c>
      <c r="I16" s="236">
        <f t="shared" si="2"/>
        <v>0</v>
      </c>
    </row>
    <row r="17" spans="1:9" x14ac:dyDescent="0.2">
      <c r="A17" s="234" t="s">
        <v>444</v>
      </c>
      <c r="B17" s="225"/>
      <c r="C17" s="222" t="s">
        <v>217</v>
      </c>
      <c r="D17" s="236">
        <v>0</v>
      </c>
      <c r="E17" s="236">
        <v>0</v>
      </c>
      <c r="F17" s="305">
        <f t="shared" si="3"/>
        <v>0</v>
      </c>
      <c r="G17" s="236">
        <v>0</v>
      </c>
      <c r="H17" s="236">
        <v>0</v>
      </c>
      <c r="I17" s="236">
        <f t="shared" si="2"/>
        <v>0</v>
      </c>
    </row>
    <row r="18" spans="1:9" x14ac:dyDescent="0.2">
      <c r="A18" s="234">
        <v>0</v>
      </c>
      <c r="B18" s="231" t="s">
        <v>218</v>
      </c>
      <c r="C18" s="227"/>
      <c r="D18" s="235">
        <f>SUM(D19:D21)</f>
        <v>8262315.4000000004</v>
      </c>
      <c r="E18" s="241">
        <f t="shared" ref="E18:I18" si="4">SUM(E19:E21)</f>
        <v>174000</v>
      </c>
      <c r="F18" s="241">
        <f t="shared" si="4"/>
        <v>8436315.4000000004</v>
      </c>
      <c r="G18" s="241">
        <f t="shared" si="4"/>
        <v>1402667.33</v>
      </c>
      <c r="H18" s="241">
        <f t="shared" si="4"/>
        <v>1402667.33</v>
      </c>
      <c r="I18" s="241">
        <f t="shared" si="4"/>
        <v>7033648.0700000003</v>
      </c>
    </row>
    <row r="19" spans="1:9" x14ac:dyDescent="0.2">
      <c r="A19" s="234" t="s">
        <v>445</v>
      </c>
      <c r="B19" s="225"/>
      <c r="C19" s="222" t="s">
        <v>219</v>
      </c>
      <c r="D19" s="236">
        <v>8262315.4000000004</v>
      </c>
      <c r="E19" s="299">
        <v>174000</v>
      </c>
      <c r="F19" s="236">
        <f>D19+E19</f>
        <v>8436315.4000000004</v>
      </c>
      <c r="G19" s="304">
        <v>1402667.33</v>
      </c>
      <c r="H19" s="305">
        <v>1402667.33</v>
      </c>
      <c r="I19" s="236">
        <f t="shared" ref="I19:I21" si="5">F19-G19</f>
        <v>7033648.0700000003</v>
      </c>
    </row>
    <row r="20" spans="1:9" x14ac:dyDescent="0.2">
      <c r="A20" s="234" t="s">
        <v>446</v>
      </c>
      <c r="B20" s="225"/>
      <c r="C20" s="222" t="s">
        <v>220</v>
      </c>
      <c r="D20" s="236">
        <v>0</v>
      </c>
      <c r="E20" s="236">
        <v>0</v>
      </c>
      <c r="F20" s="305">
        <f t="shared" ref="F20:F21" si="6">D20+E20</f>
        <v>0</v>
      </c>
      <c r="G20" s="236">
        <v>0</v>
      </c>
      <c r="H20" s="236">
        <v>0</v>
      </c>
      <c r="I20" s="236">
        <f t="shared" si="5"/>
        <v>0</v>
      </c>
    </row>
    <row r="21" spans="1:9" x14ac:dyDescent="0.2">
      <c r="A21" s="234" t="s">
        <v>447</v>
      </c>
      <c r="B21" s="225"/>
      <c r="C21" s="222" t="s">
        <v>221</v>
      </c>
      <c r="D21" s="236">
        <v>0</v>
      </c>
      <c r="E21" s="236">
        <v>0</v>
      </c>
      <c r="F21" s="305">
        <f t="shared" si="6"/>
        <v>0</v>
      </c>
      <c r="G21" s="236">
        <v>0</v>
      </c>
      <c r="H21" s="236">
        <v>0</v>
      </c>
      <c r="I21" s="236">
        <f t="shared" si="5"/>
        <v>0</v>
      </c>
    </row>
    <row r="22" spans="1:9" x14ac:dyDescent="0.2">
      <c r="A22" s="234">
        <v>0</v>
      </c>
      <c r="B22" s="231" t="s">
        <v>222</v>
      </c>
      <c r="C22" s="227"/>
      <c r="D22" s="235">
        <v>0</v>
      </c>
      <c r="E22" s="235">
        <v>0</v>
      </c>
      <c r="F22" s="235">
        <v>0</v>
      </c>
      <c r="G22" s="235">
        <v>0</v>
      </c>
      <c r="H22" s="235">
        <v>0</v>
      </c>
      <c r="I22" s="235">
        <v>0</v>
      </c>
    </row>
    <row r="23" spans="1:9" x14ac:dyDescent="0.2">
      <c r="A23" s="234" t="s">
        <v>448</v>
      </c>
      <c r="B23" s="225"/>
      <c r="C23" s="222" t="s">
        <v>223</v>
      </c>
      <c r="D23" s="236">
        <v>0</v>
      </c>
      <c r="E23" s="236">
        <v>0</v>
      </c>
      <c r="F23" s="236">
        <v>0</v>
      </c>
      <c r="G23" s="236">
        <v>0</v>
      </c>
      <c r="H23" s="236">
        <v>0</v>
      </c>
      <c r="I23" s="236">
        <v>0</v>
      </c>
    </row>
    <row r="24" spans="1:9" x14ac:dyDescent="0.2">
      <c r="A24" s="234" t="s">
        <v>449</v>
      </c>
      <c r="B24" s="225"/>
      <c r="C24" s="222" t="s">
        <v>224</v>
      </c>
      <c r="D24" s="236">
        <v>0</v>
      </c>
      <c r="E24" s="236">
        <v>0</v>
      </c>
      <c r="F24" s="236">
        <v>0</v>
      </c>
      <c r="G24" s="236">
        <v>0</v>
      </c>
      <c r="H24" s="236">
        <v>0</v>
      </c>
      <c r="I24" s="236">
        <v>0</v>
      </c>
    </row>
    <row r="25" spans="1:9" x14ac:dyDescent="0.2">
      <c r="A25" s="234">
        <v>0</v>
      </c>
      <c r="B25" s="231" t="s">
        <v>225</v>
      </c>
      <c r="C25" s="227"/>
      <c r="D25" s="235">
        <v>0</v>
      </c>
      <c r="E25" s="235">
        <v>0</v>
      </c>
      <c r="F25" s="235">
        <v>0</v>
      </c>
      <c r="G25" s="235">
        <v>0</v>
      </c>
      <c r="H25" s="235">
        <v>0</v>
      </c>
      <c r="I25" s="235">
        <v>0</v>
      </c>
    </row>
    <row r="26" spans="1:9" x14ac:dyDescent="0.2">
      <c r="A26" s="234" t="s">
        <v>450</v>
      </c>
      <c r="B26" s="225"/>
      <c r="C26" s="222" t="s">
        <v>226</v>
      </c>
      <c r="D26" s="236">
        <v>0</v>
      </c>
      <c r="E26" s="236">
        <v>0</v>
      </c>
      <c r="F26" s="236">
        <v>0</v>
      </c>
      <c r="G26" s="236">
        <v>0</v>
      </c>
      <c r="H26" s="236">
        <v>0</v>
      </c>
      <c r="I26" s="236">
        <v>0</v>
      </c>
    </row>
    <row r="27" spans="1:9" x14ac:dyDescent="0.2">
      <c r="A27" s="234" t="s">
        <v>451</v>
      </c>
      <c r="B27" s="225"/>
      <c r="C27" s="222" t="s">
        <v>227</v>
      </c>
      <c r="D27" s="236">
        <v>0</v>
      </c>
      <c r="E27" s="236">
        <v>0</v>
      </c>
      <c r="F27" s="236">
        <v>0</v>
      </c>
      <c r="G27" s="236">
        <v>0</v>
      </c>
      <c r="H27" s="236">
        <v>0</v>
      </c>
      <c r="I27" s="236">
        <v>0</v>
      </c>
    </row>
    <row r="28" spans="1:9" x14ac:dyDescent="0.2">
      <c r="A28" s="234" t="s">
        <v>452</v>
      </c>
      <c r="B28" s="225"/>
      <c r="C28" s="222" t="s">
        <v>228</v>
      </c>
      <c r="D28" s="236">
        <v>0</v>
      </c>
      <c r="E28" s="236">
        <v>0</v>
      </c>
      <c r="F28" s="236">
        <v>0</v>
      </c>
      <c r="G28" s="236">
        <v>0</v>
      </c>
      <c r="H28" s="236">
        <v>0</v>
      </c>
      <c r="I28" s="236">
        <v>0</v>
      </c>
    </row>
    <row r="29" spans="1:9" x14ac:dyDescent="0.2">
      <c r="A29" s="234" t="s">
        <v>453</v>
      </c>
      <c r="B29" s="225"/>
      <c r="C29" s="222" t="s">
        <v>229</v>
      </c>
      <c r="D29" s="236">
        <v>0</v>
      </c>
      <c r="E29" s="236">
        <v>0</v>
      </c>
      <c r="F29" s="236">
        <v>0</v>
      </c>
      <c r="G29" s="236">
        <v>0</v>
      </c>
      <c r="H29" s="236">
        <v>0</v>
      </c>
      <c r="I29" s="236">
        <v>0</v>
      </c>
    </row>
    <row r="30" spans="1:9" x14ac:dyDescent="0.2">
      <c r="A30" s="234">
        <v>0</v>
      </c>
      <c r="B30" s="231" t="s">
        <v>454</v>
      </c>
      <c r="C30" s="227"/>
      <c r="D30" s="235">
        <v>0</v>
      </c>
      <c r="E30" s="235">
        <v>0</v>
      </c>
      <c r="F30" s="235">
        <v>0</v>
      </c>
      <c r="G30" s="235">
        <v>0</v>
      </c>
      <c r="H30" s="235">
        <v>0</v>
      </c>
      <c r="I30" s="235">
        <v>0</v>
      </c>
    </row>
    <row r="31" spans="1:9" x14ac:dyDescent="0.2">
      <c r="A31" s="234" t="s">
        <v>455</v>
      </c>
      <c r="B31" s="225"/>
      <c r="C31" s="222" t="s">
        <v>230</v>
      </c>
      <c r="D31" s="236">
        <v>0</v>
      </c>
      <c r="E31" s="236">
        <v>0</v>
      </c>
      <c r="F31" s="236">
        <v>0</v>
      </c>
      <c r="G31" s="236">
        <v>0</v>
      </c>
      <c r="H31" s="236">
        <v>0</v>
      </c>
      <c r="I31" s="236">
        <v>0</v>
      </c>
    </row>
    <row r="32" spans="1:9" x14ac:dyDescent="0.2">
      <c r="A32" s="234" t="s">
        <v>456</v>
      </c>
      <c r="B32" s="227" t="s">
        <v>457</v>
      </c>
      <c r="C32" s="222"/>
      <c r="D32" s="235">
        <v>0</v>
      </c>
      <c r="E32" s="235">
        <v>0</v>
      </c>
      <c r="F32" s="235">
        <v>0</v>
      </c>
      <c r="G32" s="235">
        <v>0</v>
      </c>
      <c r="H32" s="235">
        <v>0</v>
      </c>
      <c r="I32" s="235">
        <v>0</v>
      </c>
    </row>
    <row r="33" spans="1:9" x14ac:dyDescent="0.2">
      <c r="A33" s="234" t="s">
        <v>458</v>
      </c>
      <c r="B33" s="227" t="s">
        <v>459</v>
      </c>
      <c r="C33" s="222"/>
      <c r="D33" s="235">
        <v>0</v>
      </c>
      <c r="E33" s="235">
        <v>0</v>
      </c>
      <c r="F33" s="235">
        <v>0</v>
      </c>
      <c r="G33" s="235">
        <v>0</v>
      </c>
      <c r="H33" s="235">
        <v>0</v>
      </c>
      <c r="I33" s="235">
        <v>0</v>
      </c>
    </row>
    <row r="34" spans="1:9" x14ac:dyDescent="0.2">
      <c r="A34" s="234" t="s">
        <v>460</v>
      </c>
      <c r="B34" s="227" t="s">
        <v>278</v>
      </c>
      <c r="C34" s="222"/>
      <c r="D34" s="235">
        <v>0</v>
      </c>
      <c r="E34" s="235">
        <v>0</v>
      </c>
      <c r="F34" s="235">
        <v>0</v>
      </c>
      <c r="G34" s="235">
        <v>0</v>
      </c>
      <c r="H34" s="235">
        <v>0</v>
      </c>
      <c r="I34" s="235">
        <v>0</v>
      </c>
    </row>
    <row r="35" spans="1:9" ht="15" x14ac:dyDescent="0.25">
      <c r="A35" s="220"/>
      <c r="B35" s="429" t="s">
        <v>202</v>
      </c>
      <c r="C35" s="430"/>
      <c r="D35" s="237">
        <f>D6+D9+D18+D22+D25+D30+D32</f>
        <v>105279655.56000002</v>
      </c>
      <c r="E35" s="242">
        <f t="shared" ref="E35:I35" si="7">E6+E9+E18+E22+E25+E30+E32</f>
        <v>5134208</v>
      </c>
      <c r="F35" s="242">
        <f t="shared" si="7"/>
        <v>110413863.56000002</v>
      </c>
      <c r="G35" s="242">
        <f t="shared" si="7"/>
        <v>19658786.899999999</v>
      </c>
      <c r="H35" s="242">
        <f t="shared" si="7"/>
        <v>19658786.899999999</v>
      </c>
      <c r="I35" s="242">
        <f t="shared" si="7"/>
        <v>90755076.659999996</v>
      </c>
    </row>
    <row r="36" spans="1:9" ht="15" x14ac:dyDescent="0.25">
      <c r="A36" s="220"/>
      <c r="B36" s="221" t="s">
        <v>461</v>
      </c>
      <c r="C36" s="220"/>
      <c r="D36" s="220"/>
      <c r="E36" s="220"/>
      <c r="F36" s="220"/>
      <c r="G36" s="220"/>
      <c r="H36" s="220"/>
      <c r="I36" s="220"/>
    </row>
    <row r="42" spans="1:9" ht="12.75" x14ac:dyDescent="0.2">
      <c r="C42" s="400" t="s">
        <v>462</v>
      </c>
      <c r="D42" s="400"/>
      <c r="E42" s="47"/>
      <c r="F42" s="425" t="s">
        <v>392</v>
      </c>
      <c r="G42" s="425"/>
      <c r="H42" s="425"/>
    </row>
    <row r="43" spans="1:9" ht="12.75" x14ac:dyDescent="0.2">
      <c r="C43" s="362" t="s">
        <v>391</v>
      </c>
      <c r="D43" s="362"/>
      <c r="E43" s="44"/>
      <c r="F43" s="401" t="s">
        <v>410</v>
      </c>
      <c r="G43" s="401"/>
      <c r="H43" s="401"/>
    </row>
    <row r="44" spans="1:9" ht="12" x14ac:dyDescent="0.2">
      <c r="C44" s="418" t="s">
        <v>394</v>
      </c>
      <c r="D44" s="418"/>
      <c r="E44" s="172"/>
      <c r="F44" s="419" t="s">
        <v>434</v>
      </c>
      <c r="G44" s="419"/>
      <c r="H44" s="419"/>
    </row>
  </sheetData>
  <sheetProtection formatCells="0" formatColumns="0" formatRows="0" autoFilter="0"/>
  <protectedRanges>
    <protectedRange sqref="B2:I65487" name="Rango1"/>
    <protectedRange sqref="B1:I1" name="Rango1_1_2"/>
  </protectedRanges>
  <mergeCells count="11">
    <mergeCell ref="I2:I3"/>
    <mergeCell ref="B1:I1"/>
    <mergeCell ref="B2:C4"/>
    <mergeCell ref="C43:D43"/>
    <mergeCell ref="C44:D44"/>
    <mergeCell ref="C42:D42"/>
    <mergeCell ref="F43:H43"/>
    <mergeCell ref="F44:H44"/>
    <mergeCell ref="F42:H42"/>
    <mergeCell ref="B35:C35"/>
    <mergeCell ref="D2:H2"/>
  </mergeCells>
  <pageMargins left="0.70866141732283472" right="0.70866141732283472" top="0.74803149606299213" bottom="0.74803149606299213" header="0.31496062992125984" footer="0.31496062992125984"/>
  <pageSetup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A4DF-3D5E-4859-AA7C-C8DCD9BC3BF8}">
  <sheetPr>
    <pageSetUpPr fitToPage="1"/>
  </sheetPr>
  <dimension ref="B1:M36"/>
  <sheetViews>
    <sheetView workbookViewId="0">
      <selection activeCell="P25" sqref="P25"/>
    </sheetView>
  </sheetViews>
  <sheetFormatPr baseColWidth="10" defaultRowHeight="15" x14ac:dyDescent="0.25"/>
  <cols>
    <col min="1" max="1" width="1.85546875" customWidth="1"/>
    <col min="2" max="2" width="9" customWidth="1"/>
    <col min="3" max="3" width="4.5703125" customWidth="1"/>
    <col min="4" max="4" width="44" customWidth="1"/>
    <col min="5" max="5" width="10.140625" customWidth="1"/>
    <col min="6" max="6" width="42.85546875" customWidth="1"/>
    <col min="7" max="11" width="11.7109375" customWidth="1"/>
    <col min="12" max="12" width="9.85546875" customWidth="1"/>
    <col min="13" max="13" width="9.7109375" customWidth="1"/>
  </cols>
  <sheetData>
    <row r="1" spans="2:13" ht="57" customHeight="1" x14ac:dyDescent="0.25">
      <c r="B1" s="431" t="s">
        <v>493</v>
      </c>
      <c r="C1" s="432"/>
      <c r="D1" s="432"/>
      <c r="E1" s="432"/>
      <c r="F1" s="432"/>
      <c r="G1" s="432"/>
      <c r="H1" s="432"/>
      <c r="I1" s="432"/>
      <c r="J1" s="432"/>
      <c r="K1" s="432"/>
      <c r="L1" s="432"/>
      <c r="M1" s="433"/>
    </row>
    <row r="2" spans="2:13" ht="12.75" customHeight="1" x14ac:dyDescent="0.25">
      <c r="B2" s="434" t="s">
        <v>192</v>
      </c>
      <c r="C2" s="435"/>
      <c r="D2" s="440" t="s">
        <v>463</v>
      </c>
      <c r="E2" s="443" t="s">
        <v>464</v>
      </c>
      <c r="F2" s="440" t="s">
        <v>465</v>
      </c>
      <c r="G2" s="444" t="s">
        <v>466</v>
      </c>
      <c r="H2" s="444"/>
      <c r="I2" s="444"/>
      <c r="J2" s="444"/>
      <c r="K2" s="444"/>
      <c r="L2" s="444"/>
      <c r="M2" s="445"/>
    </row>
    <row r="3" spans="2:13" ht="21" customHeight="1" x14ac:dyDescent="0.25">
      <c r="B3" s="436"/>
      <c r="C3" s="437"/>
      <c r="D3" s="441"/>
      <c r="E3" s="443"/>
      <c r="F3" s="441"/>
      <c r="G3" s="446" t="s">
        <v>467</v>
      </c>
      <c r="H3" s="448" t="s">
        <v>468</v>
      </c>
      <c r="I3" s="451" t="s">
        <v>469</v>
      </c>
      <c r="J3" s="451" t="s">
        <v>470</v>
      </c>
      <c r="K3" s="451" t="s">
        <v>471</v>
      </c>
      <c r="L3" s="458" t="s">
        <v>472</v>
      </c>
      <c r="M3" s="459"/>
    </row>
    <row r="4" spans="2:13" ht="12.75" customHeight="1" x14ac:dyDescent="0.25">
      <c r="B4" s="436"/>
      <c r="C4" s="437"/>
      <c r="D4" s="441"/>
      <c r="E4" s="443"/>
      <c r="F4" s="441"/>
      <c r="G4" s="436"/>
      <c r="H4" s="449"/>
      <c r="I4" s="452"/>
      <c r="J4" s="452"/>
      <c r="K4" s="456"/>
      <c r="L4" s="450" t="s">
        <v>473</v>
      </c>
      <c r="M4" s="461" t="s">
        <v>474</v>
      </c>
    </row>
    <row r="5" spans="2:13" ht="12.75" customHeight="1" x14ac:dyDescent="0.25">
      <c r="B5" s="438"/>
      <c r="C5" s="439"/>
      <c r="D5" s="442"/>
      <c r="E5" s="443"/>
      <c r="F5" s="442"/>
      <c r="G5" s="447"/>
      <c r="H5" s="450"/>
      <c r="I5" s="453"/>
      <c r="J5" s="453"/>
      <c r="K5" s="457"/>
      <c r="L5" s="460"/>
      <c r="M5" s="462"/>
    </row>
    <row r="6" spans="2:13" x14ac:dyDescent="0.25">
      <c r="B6" s="463" t="s">
        <v>475</v>
      </c>
      <c r="C6" s="464"/>
      <c r="D6" s="464"/>
      <c r="E6" s="313"/>
      <c r="F6" s="314"/>
      <c r="G6" s="315"/>
      <c r="H6" s="315"/>
      <c r="I6" s="315"/>
      <c r="J6" s="465"/>
      <c r="K6" s="465"/>
      <c r="L6" s="315"/>
      <c r="M6" s="316"/>
    </row>
    <row r="7" spans="2:13" ht="26.25" customHeight="1" x14ac:dyDescent="0.25">
      <c r="B7" s="317"/>
      <c r="C7" s="466" t="s">
        <v>476</v>
      </c>
      <c r="D7" s="466"/>
      <c r="E7" s="313"/>
      <c r="F7" s="318"/>
      <c r="G7" s="319"/>
      <c r="H7" s="319"/>
      <c r="I7" s="319"/>
      <c r="J7" s="319"/>
      <c r="K7" s="319"/>
      <c r="L7" s="319"/>
      <c r="M7" s="320"/>
    </row>
    <row r="8" spans="2:13" x14ac:dyDescent="0.25">
      <c r="B8" s="317"/>
      <c r="C8" s="314"/>
      <c r="D8" s="314"/>
      <c r="E8" s="321"/>
      <c r="F8" s="322"/>
      <c r="G8" s="323"/>
      <c r="H8" s="323"/>
      <c r="I8" s="323"/>
      <c r="J8" s="323"/>
      <c r="K8" s="323"/>
      <c r="L8" s="319"/>
      <c r="M8" s="320"/>
    </row>
    <row r="9" spans="2:13" ht="12.75" customHeight="1" x14ac:dyDescent="0.25">
      <c r="B9" s="324" t="s">
        <v>494</v>
      </c>
      <c r="C9" s="325"/>
      <c r="D9" s="326" t="s">
        <v>495</v>
      </c>
      <c r="E9" s="321">
        <v>5110</v>
      </c>
      <c r="F9" s="322" t="s">
        <v>496</v>
      </c>
      <c r="G9" s="327">
        <v>0</v>
      </c>
      <c r="H9" s="328">
        <v>0</v>
      </c>
      <c r="I9" s="328">
        <v>28000</v>
      </c>
      <c r="J9" s="328">
        <v>0</v>
      </c>
      <c r="K9" s="328">
        <v>0</v>
      </c>
      <c r="L9" s="329">
        <v>0</v>
      </c>
      <c r="M9" s="330">
        <v>0</v>
      </c>
    </row>
    <row r="10" spans="2:13" ht="12.75" customHeight="1" x14ac:dyDescent="0.25">
      <c r="B10" s="324"/>
      <c r="C10" s="325"/>
      <c r="D10" s="326"/>
      <c r="E10" s="321">
        <v>5190</v>
      </c>
      <c r="F10" s="322" t="s">
        <v>503</v>
      </c>
      <c r="G10" s="327">
        <v>0</v>
      </c>
      <c r="H10" s="328">
        <v>0</v>
      </c>
      <c r="I10" s="328">
        <v>55000</v>
      </c>
      <c r="J10" s="328">
        <v>0</v>
      </c>
      <c r="K10" s="328">
        <v>0</v>
      </c>
      <c r="L10" s="329">
        <v>0</v>
      </c>
      <c r="M10" s="330">
        <v>0</v>
      </c>
    </row>
    <row r="11" spans="2:13" ht="12.75" customHeight="1" x14ac:dyDescent="0.25">
      <c r="B11" s="324"/>
      <c r="C11" s="325"/>
      <c r="D11" s="326"/>
      <c r="E11" s="321">
        <v>5210</v>
      </c>
      <c r="F11" s="322" t="s">
        <v>497</v>
      </c>
      <c r="G11" s="327">
        <v>0</v>
      </c>
      <c r="H11" s="328">
        <v>0</v>
      </c>
      <c r="I11" s="328">
        <v>25000</v>
      </c>
      <c r="J11" s="328">
        <v>0</v>
      </c>
      <c r="K11" s="328">
        <v>0</v>
      </c>
      <c r="L11" s="329">
        <v>0</v>
      </c>
      <c r="M11" s="330">
        <v>0</v>
      </c>
    </row>
    <row r="12" spans="2:13" ht="26.25" customHeight="1" x14ac:dyDescent="0.25">
      <c r="B12" s="324" t="s">
        <v>498</v>
      </c>
      <c r="C12" s="325"/>
      <c r="D12" s="326" t="s">
        <v>499</v>
      </c>
      <c r="E12" s="321">
        <v>5150</v>
      </c>
      <c r="F12" s="322" t="s">
        <v>504</v>
      </c>
      <c r="G12" s="327">
        <v>0</v>
      </c>
      <c r="H12" s="328">
        <v>0</v>
      </c>
      <c r="I12" s="328">
        <v>155000</v>
      </c>
      <c r="J12" s="328">
        <v>0</v>
      </c>
      <c r="K12" s="328">
        <v>0</v>
      </c>
      <c r="L12" s="329">
        <v>0</v>
      </c>
      <c r="M12" s="330">
        <v>0</v>
      </c>
    </row>
    <row r="13" spans="2:13" ht="12.75" customHeight="1" x14ac:dyDescent="0.25">
      <c r="B13" s="324"/>
      <c r="C13" s="325"/>
      <c r="D13" s="326"/>
      <c r="E13" s="321">
        <v>5190</v>
      </c>
      <c r="F13" s="322" t="s">
        <v>503</v>
      </c>
      <c r="G13" s="327">
        <v>0</v>
      </c>
      <c r="H13" s="328">
        <v>0</v>
      </c>
      <c r="I13" s="328">
        <v>408000</v>
      </c>
      <c r="J13" s="328">
        <v>0</v>
      </c>
      <c r="K13" s="328">
        <v>0</v>
      </c>
      <c r="L13" s="329">
        <v>0</v>
      </c>
      <c r="M13" s="330">
        <v>0</v>
      </c>
    </row>
    <row r="14" spans="2:13" ht="24" customHeight="1" x14ac:dyDescent="0.25">
      <c r="B14" s="324"/>
      <c r="C14" s="325"/>
      <c r="D14" s="326"/>
      <c r="E14" s="321">
        <v>5660</v>
      </c>
      <c r="F14" s="322" t="s">
        <v>500</v>
      </c>
      <c r="G14" s="327">
        <v>0</v>
      </c>
      <c r="H14" s="328">
        <v>0</v>
      </c>
      <c r="I14" s="328">
        <v>26000</v>
      </c>
      <c r="J14" s="328">
        <v>0</v>
      </c>
      <c r="K14" s="328">
        <v>0</v>
      </c>
      <c r="L14" s="329">
        <v>0</v>
      </c>
      <c r="M14" s="330">
        <v>0</v>
      </c>
    </row>
    <row r="15" spans="2:13" ht="25.5" customHeight="1" x14ac:dyDescent="0.25">
      <c r="B15" s="324" t="s">
        <v>501</v>
      </c>
      <c r="C15" s="325"/>
      <c r="D15" s="326" t="s">
        <v>502</v>
      </c>
      <c r="E15" s="321">
        <v>5150</v>
      </c>
      <c r="F15" s="322" t="s">
        <v>504</v>
      </c>
      <c r="G15" s="327">
        <v>0</v>
      </c>
      <c r="H15" s="328">
        <v>0</v>
      </c>
      <c r="I15" s="328">
        <v>980000</v>
      </c>
      <c r="J15" s="328">
        <v>0</v>
      </c>
      <c r="K15" s="328">
        <v>0</v>
      </c>
      <c r="L15" s="329">
        <v>0</v>
      </c>
      <c r="M15" s="330">
        <v>0</v>
      </c>
    </row>
    <row r="16" spans="2:13" x14ac:dyDescent="0.25">
      <c r="B16" s="324"/>
      <c r="C16" s="325"/>
      <c r="D16" s="326"/>
      <c r="E16" s="331"/>
      <c r="F16" s="332"/>
      <c r="G16" s="336"/>
      <c r="H16" s="336"/>
      <c r="I16" s="336"/>
      <c r="J16" s="336"/>
      <c r="K16" s="336"/>
      <c r="L16" s="333"/>
      <c r="M16" s="334"/>
    </row>
    <row r="17" spans="2:13" x14ac:dyDescent="0.25">
      <c r="B17" s="324"/>
      <c r="C17" s="325"/>
      <c r="D17" s="319"/>
      <c r="E17" s="335"/>
      <c r="F17" s="319"/>
      <c r="G17" s="319"/>
      <c r="H17" s="319"/>
      <c r="I17" s="319"/>
      <c r="J17" s="319"/>
      <c r="K17" s="319"/>
      <c r="L17" s="319"/>
      <c r="M17" s="320"/>
    </row>
    <row r="18" spans="2:13" x14ac:dyDescent="0.25">
      <c r="B18" s="467" t="s">
        <v>477</v>
      </c>
      <c r="C18" s="468"/>
      <c r="D18" s="468"/>
      <c r="E18" s="468"/>
      <c r="F18" s="468"/>
      <c r="G18" s="295">
        <v>0</v>
      </c>
      <c r="H18" s="295">
        <v>0</v>
      </c>
      <c r="I18" s="295">
        <v>1677000</v>
      </c>
      <c r="J18" s="295">
        <v>0</v>
      </c>
      <c r="K18" s="295">
        <v>0</v>
      </c>
      <c r="L18" s="296">
        <v>0</v>
      </c>
      <c r="M18" s="297">
        <v>0</v>
      </c>
    </row>
    <row r="19" spans="2:13" x14ac:dyDescent="0.25">
      <c r="B19" s="324"/>
      <c r="C19" s="325"/>
      <c r="D19" s="319"/>
      <c r="E19" s="335"/>
      <c r="F19" s="319"/>
      <c r="G19" s="319"/>
      <c r="H19" s="319"/>
      <c r="I19" s="319"/>
      <c r="J19" s="319"/>
      <c r="K19" s="319"/>
      <c r="L19" s="319"/>
      <c r="M19" s="320"/>
    </row>
    <row r="20" spans="2:13" x14ac:dyDescent="0.25">
      <c r="B20" s="469" t="s">
        <v>478</v>
      </c>
      <c r="C20" s="466"/>
      <c r="D20" s="466"/>
      <c r="E20" s="313"/>
      <c r="F20" s="318"/>
      <c r="G20" s="319"/>
      <c r="H20" s="319"/>
      <c r="I20" s="319"/>
      <c r="J20" s="319"/>
      <c r="K20" s="319"/>
      <c r="L20" s="319"/>
      <c r="M20" s="320"/>
    </row>
    <row r="21" spans="2:13" x14ac:dyDescent="0.25">
      <c r="B21" s="317"/>
      <c r="C21" s="466" t="s">
        <v>479</v>
      </c>
      <c r="D21" s="466"/>
      <c r="E21" s="313"/>
      <c r="F21" s="318"/>
      <c r="G21" s="319"/>
      <c r="H21" s="319"/>
      <c r="I21" s="319"/>
      <c r="J21" s="319"/>
      <c r="K21" s="319"/>
      <c r="L21" s="319"/>
      <c r="M21" s="320"/>
    </row>
    <row r="22" spans="2:13" x14ac:dyDescent="0.25">
      <c r="B22" s="337"/>
      <c r="C22" s="338"/>
      <c r="D22" s="338"/>
      <c r="E22" s="331"/>
      <c r="F22" s="338"/>
      <c r="G22" s="319"/>
      <c r="H22" s="319"/>
      <c r="I22" s="319"/>
      <c r="J22" s="319"/>
      <c r="K22" s="319"/>
      <c r="L22" s="319"/>
      <c r="M22" s="320"/>
    </row>
    <row r="23" spans="2:13" x14ac:dyDescent="0.25">
      <c r="B23" s="324"/>
      <c r="C23" s="325"/>
      <c r="D23" s="319"/>
      <c r="E23" s="335"/>
      <c r="F23" s="319"/>
      <c r="G23" s="336"/>
      <c r="H23" s="336"/>
      <c r="I23" s="336"/>
      <c r="J23" s="336"/>
      <c r="K23" s="336"/>
      <c r="L23" s="333"/>
      <c r="M23" s="334"/>
    </row>
    <row r="24" spans="2:13" x14ac:dyDescent="0.25">
      <c r="B24" s="339"/>
      <c r="C24" s="340"/>
      <c r="D24" s="341"/>
      <c r="E24" s="342"/>
      <c r="F24" s="341"/>
      <c r="G24" s="341"/>
      <c r="H24" s="341"/>
      <c r="I24" s="341"/>
      <c r="J24" s="341"/>
      <c r="K24" s="341"/>
      <c r="L24" s="341"/>
      <c r="M24" s="343"/>
    </row>
    <row r="25" spans="2:13" x14ac:dyDescent="0.25">
      <c r="B25" s="467" t="s">
        <v>480</v>
      </c>
      <c r="C25" s="468"/>
      <c r="D25" s="468"/>
      <c r="E25" s="468"/>
      <c r="F25" s="468"/>
      <c r="G25" s="295" t="e">
        <v>#REF!</v>
      </c>
      <c r="H25" s="295" t="e">
        <v>#REF!</v>
      </c>
      <c r="I25" s="295" t="e">
        <v>#REF!</v>
      </c>
      <c r="J25" s="295" t="e">
        <v>#REF!</v>
      </c>
      <c r="K25" s="295" t="e">
        <v>#REF!</v>
      </c>
      <c r="L25" s="296">
        <v>0</v>
      </c>
      <c r="M25" s="297">
        <v>0</v>
      </c>
    </row>
    <row r="26" spans="2:13" x14ac:dyDescent="0.25">
      <c r="B26" s="289"/>
      <c r="C26" s="290"/>
      <c r="D26" s="287"/>
      <c r="E26" s="294"/>
      <c r="F26" s="287"/>
      <c r="G26" s="287"/>
      <c r="H26" s="287"/>
      <c r="I26" s="287"/>
      <c r="J26" s="287"/>
      <c r="K26" s="287"/>
      <c r="L26" s="287"/>
      <c r="M26" s="288"/>
    </row>
    <row r="27" spans="2:13" x14ac:dyDescent="0.25">
      <c r="B27" s="454" t="s">
        <v>481</v>
      </c>
      <c r="C27" s="455"/>
      <c r="D27" s="455"/>
      <c r="E27" s="455"/>
      <c r="F27" s="455"/>
      <c r="G27" s="291" t="e">
        <v>#REF!</v>
      </c>
      <c r="H27" s="291" t="e">
        <v>#REF!</v>
      </c>
      <c r="I27" s="291" t="e">
        <v>#REF!</v>
      </c>
      <c r="J27" s="291" t="e">
        <v>#REF!</v>
      </c>
      <c r="K27" s="291" t="e">
        <v>#REF!</v>
      </c>
      <c r="L27" s="292">
        <v>0</v>
      </c>
      <c r="M27" s="293">
        <v>0</v>
      </c>
    </row>
    <row r="28" spans="2:13" x14ac:dyDescent="0.25">
      <c r="B28" s="306"/>
      <c r="C28" s="307"/>
      <c r="D28" s="307"/>
      <c r="E28" s="308"/>
      <c r="F28" s="307"/>
      <c r="G28" s="307"/>
      <c r="H28" s="307"/>
      <c r="I28" s="307"/>
      <c r="J28" s="307"/>
      <c r="K28" s="307"/>
      <c r="L28" s="307"/>
      <c r="M28" s="309"/>
    </row>
    <row r="29" spans="2:13" x14ac:dyDescent="0.25">
      <c r="B29" s="310" t="s">
        <v>411</v>
      </c>
      <c r="C29" s="310"/>
      <c r="D29" s="311"/>
      <c r="E29" s="312"/>
      <c r="F29" s="311"/>
      <c r="G29" s="311"/>
      <c r="H29" s="311"/>
      <c r="I29" s="243"/>
      <c r="J29" s="243"/>
      <c r="K29" s="243"/>
      <c r="L29" s="243"/>
      <c r="M29" s="243"/>
    </row>
    <row r="34" spans="4:12" x14ac:dyDescent="0.25">
      <c r="D34" s="400" t="s">
        <v>462</v>
      </c>
      <c r="E34" s="400"/>
      <c r="F34" s="239"/>
      <c r="G34" s="239"/>
      <c r="H34" s="239"/>
      <c r="I34" s="425" t="s">
        <v>392</v>
      </c>
      <c r="J34" s="425"/>
      <c r="K34" s="425"/>
      <c r="L34" s="425"/>
    </row>
    <row r="35" spans="4:12" x14ac:dyDescent="0.25">
      <c r="D35" s="362" t="s">
        <v>391</v>
      </c>
      <c r="E35" s="362"/>
      <c r="F35" s="238"/>
      <c r="G35" s="238"/>
      <c r="H35" s="238"/>
      <c r="I35" s="401" t="s">
        <v>410</v>
      </c>
      <c r="J35" s="401"/>
      <c r="K35" s="401"/>
      <c r="L35" s="401"/>
    </row>
    <row r="36" spans="4:12" x14ac:dyDescent="0.25">
      <c r="D36" s="418" t="s">
        <v>394</v>
      </c>
      <c r="E36" s="418"/>
      <c r="F36" s="240"/>
      <c r="G36" s="240"/>
      <c r="H36" s="240"/>
      <c r="I36" s="419" t="s">
        <v>434</v>
      </c>
      <c r="J36" s="419"/>
      <c r="K36" s="419"/>
      <c r="L36" s="419"/>
    </row>
  </sheetData>
  <protectedRanges>
    <protectedRange sqref="K34:L36 D34:I36" name="Rango1"/>
  </protectedRanges>
  <mergeCells count="28">
    <mergeCell ref="D34:E34"/>
    <mergeCell ref="D35:E35"/>
    <mergeCell ref="D36:E36"/>
    <mergeCell ref="I35:L35"/>
    <mergeCell ref="I36:L36"/>
    <mergeCell ref="I34:L34"/>
    <mergeCell ref="B27:F27"/>
    <mergeCell ref="K3:K5"/>
    <mergeCell ref="L3:M3"/>
    <mergeCell ref="L4:L5"/>
    <mergeCell ref="M4:M5"/>
    <mergeCell ref="B6:D6"/>
    <mergeCell ref="J6:K6"/>
    <mergeCell ref="C7:D7"/>
    <mergeCell ref="B18:F18"/>
    <mergeCell ref="B20:D20"/>
    <mergeCell ref="C21:D21"/>
    <mergeCell ref="B25:F25"/>
    <mergeCell ref="B1:M1"/>
    <mergeCell ref="B2:C5"/>
    <mergeCell ref="D2:D5"/>
    <mergeCell ref="E2:E5"/>
    <mergeCell ref="F2:F5"/>
    <mergeCell ref="G2:M2"/>
    <mergeCell ref="G3:G5"/>
    <mergeCell ref="H3:H5"/>
    <mergeCell ref="I3:I5"/>
    <mergeCell ref="J3:J5"/>
  </mergeCells>
  <printOptions horizontalCentered="1"/>
  <pageMargins left="0.70866141732283472" right="0.70866141732283472" top="0.74803149606299213" bottom="0.74803149606299213" header="0.31496062992125984" footer="0.31496062992125984"/>
  <pageSetup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B1"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70"/>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2"/>
    </row>
    <row r="2" spans="1:30" ht="19.5" customHeight="1" x14ac:dyDescent="0.25">
      <c r="B2" s="473" t="s">
        <v>435</v>
      </c>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5"/>
    </row>
    <row r="3" spans="1:30" x14ac:dyDescent="0.25">
      <c r="B3" s="476" t="s">
        <v>0</v>
      </c>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8"/>
    </row>
    <row r="4" spans="1:30" x14ac:dyDescent="0.25">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8"/>
    </row>
    <row r="5" spans="1:30" x14ac:dyDescent="0.25">
      <c r="B5" s="479" t="s">
        <v>505</v>
      </c>
      <c r="C5" s="480"/>
      <c r="D5" s="480"/>
      <c r="E5" s="480"/>
      <c r="F5" s="480"/>
      <c r="G5" s="480"/>
      <c r="H5" s="480"/>
      <c r="I5" s="480"/>
      <c r="J5" s="480"/>
      <c r="K5" s="480"/>
      <c r="L5" s="480"/>
      <c r="M5" s="480"/>
      <c r="N5" s="480"/>
      <c r="O5" s="480"/>
      <c r="P5" s="480"/>
      <c r="Q5" s="480"/>
      <c r="R5" s="480"/>
      <c r="S5" s="480"/>
      <c r="T5" s="480"/>
      <c r="U5" s="480"/>
      <c r="V5" s="480"/>
      <c r="W5" s="480"/>
      <c r="X5" s="480"/>
      <c r="Y5" s="480"/>
      <c r="Z5" s="205"/>
      <c r="AA5" s="205"/>
      <c r="AB5" s="205"/>
      <c r="AC5" s="205"/>
      <c r="AD5" s="206"/>
    </row>
    <row r="6" spans="1:30" s="2" customFormat="1" ht="35.1" customHeight="1" x14ac:dyDescent="0.25">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2926846.16</v>
      </c>
      <c r="AA16" s="17">
        <v>2996846.16</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590722.26</v>
      </c>
      <c r="AA17" s="17">
        <v>590722.26</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1253972.8</v>
      </c>
      <c r="AA18" s="17">
        <v>1503972.8</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6894188.6600000001</v>
      </c>
      <c r="AA19" s="17">
        <v>6964188.6600000001</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42936951.299999997</v>
      </c>
      <c r="AA29" s="17">
        <v>43738401.299999997</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13196943.52</v>
      </c>
      <c r="AA30" s="17">
        <v>16163943.52</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2"/>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3603299.14</v>
      </c>
      <c r="AA44" s="17">
        <v>3861934.14</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765362.9</v>
      </c>
      <c r="AA45" s="17">
        <v>940362.9</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949368.4</v>
      </c>
      <c r="AA46" s="17">
        <v>949368.4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399047.44</v>
      </c>
      <c r="AA47" s="17">
        <v>399047.44</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363286.04</v>
      </c>
      <c r="AA48" s="28">
        <v>363286.04</v>
      </c>
      <c r="AD48" s="18"/>
    </row>
    <row r="49" spans="2:30" ht="75" x14ac:dyDescent="0.25">
      <c r="B49" s="8"/>
      <c r="C49" s="11"/>
      <c r="D49" s="10"/>
      <c r="E49" s="10"/>
      <c r="F49" s="25" t="s">
        <v>395</v>
      </c>
      <c r="G49" s="10"/>
      <c r="H49" s="11"/>
      <c r="I49" s="11"/>
      <c r="J49" s="11"/>
      <c r="K49" s="11"/>
      <c r="L49" s="12"/>
      <c r="M49" s="13"/>
      <c r="N49" s="13"/>
      <c r="O49" s="13"/>
      <c r="P49" s="11"/>
      <c r="Q49" s="11"/>
      <c r="R49" s="11"/>
      <c r="S49" s="11"/>
      <c r="T49" s="11"/>
      <c r="U49" s="12"/>
      <c r="V49" s="12"/>
      <c r="W49" s="11"/>
      <c r="X49" s="13"/>
      <c r="Y49" s="13"/>
      <c r="Z49" s="17">
        <v>1778852.7</v>
      </c>
      <c r="AA49" s="17">
        <v>1778852.7</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732090.46</v>
      </c>
      <c r="AA58" s="17">
        <v>732090.46</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1001805</v>
      </c>
      <c r="AA59" s="17">
        <v>1001805</v>
      </c>
      <c r="AB59" s="17"/>
      <c r="AC59" s="11"/>
      <c r="AD59" s="18"/>
    </row>
    <row r="60" spans="2:30" x14ac:dyDescent="0.25">
      <c r="U60" s="27"/>
      <c r="V60" s="27"/>
    </row>
    <row r="61" spans="2:30" x14ac:dyDescent="0.25">
      <c r="B61" s="26" t="s">
        <v>203</v>
      </c>
      <c r="U61" s="27"/>
      <c r="V61" s="27"/>
      <c r="Y61" s="91"/>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483" t="s">
        <v>191</v>
      </c>
      <c r="H67" s="483"/>
      <c r="I67" s="483"/>
      <c r="U67" s="27"/>
      <c r="V67" s="27"/>
      <c r="Y67" s="482" t="s">
        <v>191</v>
      </c>
      <c r="Z67" s="482"/>
      <c r="AA67" s="482"/>
      <c r="AB67" s="482"/>
    </row>
    <row r="68" spans="7:28" x14ac:dyDescent="0.25">
      <c r="G68" s="362" t="s">
        <v>391</v>
      </c>
      <c r="H68" s="362"/>
      <c r="I68" s="362"/>
      <c r="U68" s="27"/>
      <c r="V68" s="27"/>
      <c r="Y68" s="401" t="s">
        <v>410</v>
      </c>
      <c r="Z68" s="401"/>
      <c r="AA68" s="401"/>
      <c r="AB68" s="401"/>
    </row>
    <row r="69" spans="7:28" x14ac:dyDescent="0.25">
      <c r="G69" s="362" t="s">
        <v>394</v>
      </c>
      <c r="H69" s="362"/>
      <c r="I69" s="362"/>
      <c r="U69" s="27"/>
      <c r="V69" s="27"/>
      <c r="Y69" s="401" t="s">
        <v>434</v>
      </c>
      <c r="Z69" s="401"/>
      <c r="AA69" s="401"/>
      <c r="AB69" s="401"/>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workbookViewId="0">
      <selection activeCell="L23" sqref="L23"/>
    </sheetView>
  </sheetViews>
  <sheetFormatPr baseColWidth="10" defaultRowHeight="15" x14ac:dyDescent="0.25"/>
  <cols>
    <col min="3" max="3" width="56.28515625" customWidth="1"/>
    <col min="4" max="9" width="15" customWidth="1"/>
  </cols>
  <sheetData>
    <row r="1" spans="2:9" ht="33.75" customHeight="1" x14ac:dyDescent="0.25">
      <c r="B1" s="344" t="s">
        <v>483</v>
      </c>
      <c r="C1" s="345"/>
      <c r="D1" s="345"/>
      <c r="E1" s="345"/>
      <c r="F1" s="345"/>
      <c r="G1" s="345"/>
      <c r="H1" s="345"/>
      <c r="I1" s="346"/>
    </row>
    <row r="2" spans="2:9" x14ac:dyDescent="0.25">
      <c r="B2" s="368" t="s">
        <v>431</v>
      </c>
      <c r="C2" s="369"/>
      <c r="D2" s="353" t="s">
        <v>383</v>
      </c>
      <c r="E2" s="353"/>
      <c r="F2" s="353"/>
      <c r="G2" s="353"/>
      <c r="H2" s="353"/>
      <c r="I2" s="354" t="s">
        <v>289</v>
      </c>
    </row>
    <row r="3" spans="2:9" ht="22.5" x14ac:dyDescent="0.25">
      <c r="B3" s="370"/>
      <c r="C3" s="371"/>
      <c r="D3" s="86" t="s">
        <v>232</v>
      </c>
      <c r="E3" s="152" t="s">
        <v>290</v>
      </c>
      <c r="F3" s="152" t="s">
        <v>198</v>
      </c>
      <c r="G3" s="152" t="s">
        <v>199</v>
      </c>
      <c r="H3" s="88" t="s">
        <v>291</v>
      </c>
      <c r="I3" s="355"/>
    </row>
    <row r="4" spans="2:9" x14ac:dyDescent="0.25">
      <c r="B4" s="372"/>
      <c r="C4" s="373"/>
      <c r="D4" s="89" t="s">
        <v>292</v>
      </c>
      <c r="E4" s="90" t="s">
        <v>293</v>
      </c>
      <c r="F4" s="90" t="s">
        <v>384</v>
      </c>
      <c r="G4" s="90" t="s">
        <v>294</v>
      </c>
      <c r="H4" s="90" t="s">
        <v>73</v>
      </c>
      <c r="I4" s="90" t="s">
        <v>385</v>
      </c>
    </row>
    <row r="5" spans="2:9" x14ac:dyDescent="0.25">
      <c r="B5" s="374" t="s">
        <v>432</v>
      </c>
      <c r="C5" s="375"/>
      <c r="D5" s="178"/>
      <c r="E5" s="178"/>
      <c r="F5" s="178"/>
      <c r="G5" s="178"/>
      <c r="H5" s="178"/>
      <c r="I5" s="178"/>
    </row>
    <row r="6" spans="2:9" x14ac:dyDescent="0.25">
      <c r="B6" s="376"/>
      <c r="C6" s="377"/>
      <c r="D6" s="173"/>
      <c r="E6" s="173"/>
      <c r="F6" s="173"/>
      <c r="G6" s="173"/>
      <c r="H6" s="173"/>
      <c r="I6" s="173"/>
    </row>
    <row r="7" spans="2:9" x14ac:dyDescent="0.25">
      <c r="B7" s="376"/>
      <c r="C7" s="377"/>
      <c r="D7" s="173"/>
      <c r="E7" s="173"/>
      <c r="F7" s="173"/>
      <c r="G7" s="173"/>
      <c r="H7" s="173"/>
      <c r="I7" s="173"/>
    </row>
    <row r="8" spans="2:9" x14ac:dyDescent="0.25">
      <c r="B8" s="376"/>
      <c r="C8" s="377"/>
      <c r="D8" s="173"/>
      <c r="E8" s="173"/>
      <c r="F8" s="173"/>
      <c r="G8" s="173"/>
      <c r="H8" s="173"/>
      <c r="I8" s="173"/>
    </row>
    <row r="9" spans="2:9" x14ac:dyDescent="0.25">
      <c r="B9" s="376"/>
      <c r="C9" s="377"/>
      <c r="D9" s="173"/>
      <c r="E9" s="173"/>
      <c r="F9" s="173"/>
      <c r="G9" s="173"/>
      <c r="H9" s="173"/>
      <c r="I9" s="173"/>
    </row>
    <row r="10" spans="2:9" x14ac:dyDescent="0.25">
      <c r="B10" s="376"/>
      <c r="C10" s="377"/>
      <c r="D10" s="173"/>
      <c r="E10" s="173"/>
      <c r="F10" s="173"/>
      <c r="G10" s="173"/>
      <c r="H10" s="173"/>
      <c r="I10" s="173"/>
    </row>
    <row r="11" spans="2:9" x14ac:dyDescent="0.25">
      <c r="B11" s="179"/>
      <c r="C11" s="180"/>
      <c r="D11" s="173"/>
      <c r="E11" s="173"/>
      <c r="F11" s="173"/>
      <c r="G11" s="173"/>
      <c r="H11" s="173"/>
      <c r="I11" s="173"/>
    </row>
    <row r="12" spans="2:9" x14ac:dyDescent="0.25">
      <c r="B12" s="366" t="s">
        <v>433</v>
      </c>
      <c r="C12" s="367"/>
      <c r="D12" s="212">
        <v>44189444</v>
      </c>
      <c r="E12" s="196">
        <v>0</v>
      </c>
      <c r="F12" s="173">
        <f>D12+E12</f>
        <v>44189444</v>
      </c>
      <c r="G12" s="251">
        <v>9168711</v>
      </c>
      <c r="H12" s="252">
        <v>9168711</v>
      </c>
      <c r="I12" s="173">
        <f>H12-D12</f>
        <v>-35020733</v>
      </c>
    </row>
    <row r="13" spans="2:9" x14ac:dyDescent="0.25">
      <c r="B13" s="366"/>
      <c r="C13" s="367"/>
      <c r="D13" s="173"/>
      <c r="E13" s="173"/>
      <c r="F13" s="173"/>
      <c r="G13" s="173"/>
      <c r="H13" s="173"/>
      <c r="I13" s="173"/>
    </row>
    <row r="14" spans="2:9" x14ac:dyDescent="0.25">
      <c r="B14" s="366"/>
      <c r="C14" s="367"/>
      <c r="D14" s="173"/>
      <c r="E14" s="173"/>
      <c r="F14" s="173"/>
      <c r="G14" s="173"/>
      <c r="H14" s="173"/>
      <c r="I14" s="173"/>
    </row>
    <row r="15" spans="2:9" x14ac:dyDescent="0.25">
      <c r="B15" s="366"/>
      <c r="C15" s="367"/>
      <c r="D15" s="173"/>
      <c r="E15" s="173"/>
      <c r="F15" s="173"/>
      <c r="G15" s="173"/>
      <c r="H15" s="173"/>
      <c r="I15" s="173"/>
    </row>
    <row r="16" spans="2:9" x14ac:dyDescent="0.25">
      <c r="B16" s="366"/>
      <c r="C16" s="367"/>
      <c r="D16" s="173"/>
      <c r="E16" s="173"/>
      <c r="F16" s="173"/>
      <c r="G16" s="173"/>
      <c r="H16" s="173"/>
      <c r="I16" s="173"/>
    </row>
    <row r="17" spans="2:9" x14ac:dyDescent="0.25">
      <c r="B17" s="366"/>
      <c r="C17" s="367"/>
      <c r="D17" s="173"/>
      <c r="E17" s="173"/>
      <c r="F17" s="173"/>
      <c r="G17" s="173"/>
      <c r="H17" s="173"/>
      <c r="I17" s="173"/>
    </row>
    <row r="18" spans="2:9" x14ac:dyDescent="0.25">
      <c r="B18" s="181"/>
      <c r="C18" s="182"/>
      <c r="D18" s="173"/>
      <c r="E18" s="173"/>
      <c r="F18" s="173"/>
      <c r="G18" s="173"/>
      <c r="H18" s="173"/>
      <c r="I18" s="173"/>
    </row>
    <row r="19" spans="2:9" x14ac:dyDescent="0.25">
      <c r="B19" s="181"/>
      <c r="C19" s="182"/>
      <c r="D19" s="173"/>
      <c r="E19" s="173"/>
      <c r="F19" s="173"/>
      <c r="G19" s="173"/>
      <c r="H19" s="173"/>
      <c r="I19" s="173"/>
    </row>
    <row r="20" spans="2:9" x14ac:dyDescent="0.25">
      <c r="B20" s="183"/>
      <c r="C20" s="182"/>
      <c r="D20" s="184"/>
      <c r="E20" s="184"/>
      <c r="F20" s="184"/>
      <c r="G20" s="184"/>
      <c r="H20" s="184"/>
      <c r="I20" s="184"/>
    </row>
    <row r="21" spans="2:9" x14ac:dyDescent="0.25">
      <c r="B21" s="185"/>
      <c r="C21" s="186" t="s">
        <v>302</v>
      </c>
      <c r="D21" s="187">
        <f>D9+D12+D17+D18+D19+D16</f>
        <v>44189444</v>
      </c>
      <c r="E21" s="187">
        <f>E9+E12+E17+E18+E19+E16</f>
        <v>0</v>
      </c>
      <c r="F21" s="187">
        <f>F9+F12+F17+F18+F19+F16</f>
        <v>44189444</v>
      </c>
      <c r="G21" s="187">
        <f>G9+G12+G17+G18+G19+G16</f>
        <v>9168711</v>
      </c>
      <c r="H21" s="187">
        <f>H9+H12+H17+H18+H19+H16</f>
        <v>9168711</v>
      </c>
      <c r="I21" s="188">
        <v>0</v>
      </c>
    </row>
    <row r="22" spans="2:9" x14ac:dyDescent="0.25">
      <c r="B22" s="189"/>
      <c r="C22" s="190"/>
      <c r="D22" s="191"/>
      <c r="E22" s="191"/>
      <c r="F22" s="192"/>
      <c r="G22" s="193" t="s">
        <v>386</v>
      </c>
      <c r="H22" s="194"/>
      <c r="I22" s="184"/>
    </row>
    <row r="23" spans="2:9" x14ac:dyDescent="0.25">
      <c r="B23" s="182" t="s">
        <v>203</v>
      </c>
      <c r="C23" s="182"/>
      <c r="D23" s="182"/>
      <c r="E23" s="182"/>
      <c r="F23" s="182"/>
      <c r="G23" s="182"/>
      <c r="H23" s="182"/>
      <c r="I23" s="182"/>
    </row>
    <row r="24" spans="2:9" x14ac:dyDescent="0.25">
      <c r="B24" s="182"/>
      <c r="C24" s="182"/>
      <c r="D24" s="182"/>
      <c r="E24" s="182"/>
      <c r="F24" s="182"/>
      <c r="G24" s="182"/>
      <c r="H24" s="182"/>
      <c r="I24" s="182"/>
    </row>
    <row r="25" spans="2:9" x14ac:dyDescent="0.25">
      <c r="B25" s="182"/>
      <c r="C25" s="182"/>
      <c r="D25" s="182"/>
      <c r="E25" s="182"/>
      <c r="F25" s="182"/>
      <c r="G25" s="182"/>
      <c r="H25" s="182"/>
      <c r="I25" s="182"/>
    </row>
    <row r="26" spans="2:9" x14ac:dyDescent="0.25">
      <c r="B26" s="182"/>
      <c r="C26" s="182"/>
      <c r="D26" s="182"/>
      <c r="E26" s="182"/>
      <c r="F26" s="182"/>
      <c r="G26" s="182"/>
      <c r="H26" s="182"/>
      <c r="I26" s="182"/>
    </row>
    <row r="27" spans="2:9" x14ac:dyDescent="0.25">
      <c r="B27" s="182"/>
      <c r="C27" s="182"/>
      <c r="D27" s="182"/>
      <c r="E27" s="182"/>
      <c r="F27" s="182"/>
      <c r="G27" s="182"/>
      <c r="H27" s="182"/>
      <c r="I27" s="182"/>
    </row>
    <row r="28" spans="2:9" x14ac:dyDescent="0.25">
      <c r="B28" s="182"/>
      <c r="C28" s="182"/>
      <c r="D28" s="182"/>
      <c r="E28" s="182"/>
      <c r="F28" s="182"/>
      <c r="G28" s="182"/>
      <c r="H28" s="182"/>
      <c r="I28" s="182"/>
    </row>
    <row r="29" spans="2:9" x14ac:dyDescent="0.25">
      <c r="B29" s="182"/>
      <c r="C29" s="362" t="s">
        <v>389</v>
      </c>
      <c r="D29" s="362"/>
      <c r="E29" s="182"/>
      <c r="F29" s="378"/>
      <c r="G29" s="378"/>
      <c r="H29" s="378"/>
      <c r="I29" s="182"/>
    </row>
    <row r="30" spans="2:9" x14ac:dyDescent="0.25">
      <c r="B30" s="182"/>
      <c r="C30" s="362" t="s">
        <v>391</v>
      </c>
      <c r="D30" s="362"/>
      <c r="E30" s="182"/>
      <c r="F30" s="362" t="s">
        <v>410</v>
      </c>
      <c r="G30" s="362"/>
      <c r="H30" s="362"/>
      <c r="I30" s="182"/>
    </row>
    <row r="31" spans="2:9" x14ac:dyDescent="0.25">
      <c r="B31" s="182"/>
      <c r="C31" s="362" t="s">
        <v>394</v>
      </c>
      <c r="D31" s="362"/>
      <c r="E31" s="182"/>
      <c r="F31" s="362" t="s">
        <v>434</v>
      </c>
      <c r="G31" s="362"/>
      <c r="H31" s="362"/>
      <c r="I31" s="182"/>
    </row>
  </sheetData>
  <mergeCells count="12">
    <mergeCell ref="C29:D29"/>
    <mergeCell ref="C30:D30"/>
    <mergeCell ref="C31:D31"/>
    <mergeCell ref="F30:H30"/>
    <mergeCell ref="F31:H31"/>
    <mergeCell ref="F29:H29"/>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9"/>
  <sheetViews>
    <sheetView showGridLines="0" workbookViewId="0">
      <selection activeCell="K28" sqref="K28"/>
    </sheetView>
  </sheetViews>
  <sheetFormatPr baseColWidth="10" defaultColWidth="11.42578125" defaultRowHeight="11.25" x14ac:dyDescent="0.2"/>
  <cols>
    <col min="1" max="1" width="1.140625" style="53" customWidth="1"/>
    <col min="2" max="2" width="69" style="53" customWidth="1"/>
    <col min="3" max="8" width="15.7109375" style="53" customWidth="1"/>
    <col min="9" max="16384" width="11.42578125" style="53"/>
  </cols>
  <sheetData>
    <row r="1" spans="1:8" ht="45" customHeight="1" x14ac:dyDescent="0.2">
      <c r="A1" s="390" t="s">
        <v>484</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62"/>
      <c r="B5" s="63"/>
      <c r="C5" s="64"/>
      <c r="D5" s="64"/>
      <c r="E5" s="64"/>
      <c r="F5" s="64"/>
      <c r="G5" s="64"/>
      <c r="H5" s="64"/>
    </row>
    <row r="6" spans="1:8" x14ac:dyDescent="0.2">
      <c r="A6" s="65"/>
      <c r="B6" s="66" t="s">
        <v>412</v>
      </c>
      <c r="C6" s="213">
        <v>9585128.1199999992</v>
      </c>
      <c r="D6" s="253">
        <v>174000</v>
      </c>
      <c r="E6" s="57">
        <f>C6+D6</f>
        <v>9759128.1199999992</v>
      </c>
      <c r="F6" s="254">
        <v>1592257.65</v>
      </c>
      <c r="G6" s="255">
        <v>1592257.65</v>
      </c>
      <c r="H6" s="57">
        <f>E6-F6</f>
        <v>8166870.4699999988</v>
      </c>
    </row>
    <row r="7" spans="1:8" x14ac:dyDescent="0.2">
      <c r="A7" s="65"/>
      <c r="B7" s="66" t="s">
        <v>413</v>
      </c>
      <c r="C7" s="213">
        <v>56300977.299999997</v>
      </c>
      <c r="D7" s="253">
        <v>941450</v>
      </c>
      <c r="E7" s="57">
        <f t="shared" ref="E7:E12" si="0">C7+D7</f>
        <v>57242427.299999997</v>
      </c>
      <c r="F7" s="254">
        <v>12650959.939999999</v>
      </c>
      <c r="G7" s="255">
        <v>12650959.939999999</v>
      </c>
      <c r="H7" s="57">
        <f t="shared" ref="H7:H12" si="1">E7-F7</f>
        <v>44591467.359999999</v>
      </c>
    </row>
    <row r="8" spans="1:8" x14ac:dyDescent="0.2">
      <c r="A8" s="65"/>
      <c r="B8" s="66" t="s">
        <v>414</v>
      </c>
      <c r="C8" s="213">
        <v>5318030.4400000004</v>
      </c>
      <c r="D8" s="253">
        <v>433635</v>
      </c>
      <c r="E8" s="57">
        <f t="shared" si="0"/>
        <v>5751665.4400000004</v>
      </c>
      <c r="F8" s="254">
        <v>960357.36</v>
      </c>
      <c r="G8" s="255">
        <v>960357.36</v>
      </c>
      <c r="H8" s="57">
        <f t="shared" si="1"/>
        <v>4791308.08</v>
      </c>
    </row>
    <row r="9" spans="1:8" x14ac:dyDescent="0.2">
      <c r="A9" s="65"/>
      <c r="B9" s="66" t="s">
        <v>415</v>
      </c>
      <c r="C9" s="213">
        <v>32766605.059999999</v>
      </c>
      <c r="D9" s="253">
        <v>3585123</v>
      </c>
      <c r="E9" s="57">
        <f t="shared" si="0"/>
        <v>36351728.060000002</v>
      </c>
      <c r="F9" s="254">
        <v>4175409.22</v>
      </c>
      <c r="G9" s="255">
        <v>4175409.22</v>
      </c>
      <c r="H9" s="57">
        <f t="shared" si="1"/>
        <v>32176318.840000004</v>
      </c>
    </row>
    <row r="10" spans="1:8" x14ac:dyDescent="0.2">
      <c r="A10" s="65"/>
      <c r="B10" s="66" t="s">
        <v>416</v>
      </c>
      <c r="C10" s="213">
        <v>1308914.6399999999</v>
      </c>
      <c r="D10" s="201">
        <v>0</v>
      </c>
      <c r="E10" s="57">
        <f t="shared" si="0"/>
        <v>1308914.6399999999</v>
      </c>
      <c r="F10" s="254">
        <v>279802.73</v>
      </c>
      <c r="G10" s="255">
        <v>279802.73</v>
      </c>
      <c r="H10" s="57">
        <f t="shared" si="1"/>
        <v>1029111.9099999999</v>
      </c>
    </row>
    <row r="11" spans="1:8" x14ac:dyDescent="0.2">
      <c r="A11" s="65"/>
      <c r="B11" s="66" t="s">
        <v>370</v>
      </c>
      <c r="C11" s="57">
        <v>0</v>
      </c>
      <c r="D11" s="201">
        <v>0</v>
      </c>
      <c r="E11" s="57">
        <f t="shared" si="0"/>
        <v>0</v>
      </c>
      <c r="F11" s="202">
        <v>0</v>
      </c>
      <c r="G11" s="203">
        <v>0</v>
      </c>
      <c r="H11" s="57">
        <f t="shared" si="1"/>
        <v>0</v>
      </c>
    </row>
    <row r="12" spans="1:8" x14ac:dyDescent="0.2">
      <c r="A12" s="65"/>
      <c r="B12" s="66" t="s">
        <v>371</v>
      </c>
      <c r="C12" s="57">
        <v>0</v>
      </c>
      <c r="D12" s="201">
        <v>0</v>
      </c>
      <c r="E12" s="57">
        <f t="shared" si="0"/>
        <v>0</v>
      </c>
      <c r="F12" s="202">
        <v>0</v>
      </c>
      <c r="G12" s="203">
        <v>0</v>
      </c>
      <c r="H12" s="57">
        <f t="shared" si="1"/>
        <v>0</v>
      </c>
    </row>
    <row r="13" spans="1:8" x14ac:dyDescent="0.2">
      <c r="A13" s="65"/>
      <c r="B13" s="66"/>
      <c r="C13" s="57"/>
      <c r="D13" s="57"/>
      <c r="E13" s="57"/>
      <c r="F13" s="57"/>
      <c r="G13" s="57"/>
      <c r="H13" s="57"/>
    </row>
    <row r="14" spans="1:8" x14ac:dyDescent="0.2">
      <c r="A14" s="67"/>
      <c r="B14" s="140" t="s">
        <v>202</v>
      </c>
      <c r="C14" s="69">
        <f t="shared" ref="C14:H14" si="2">SUM(C6:C13)</f>
        <v>105279655.56</v>
      </c>
      <c r="D14" s="69">
        <f t="shared" si="2"/>
        <v>5134208</v>
      </c>
      <c r="E14" s="69">
        <f t="shared" si="2"/>
        <v>110413863.56</v>
      </c>
      <c r="F14" s="69">
        <f t="shared" si="2"/>
        <v>19658786.899999999</v>
      </c>
      <c r="G14" s="69">
        <f t="shared" si="2"/>
        <v>19658786.899999999</v>
      </c>
      <c r="H14" s="69">
        <f t="shared" si="2"/>
        <v>90755076.659999996</v>
      </c>
    </row>
    <row r="17" spans="1:8" ht="45" customHeight="1" x14ac:dyDescent="0.2">
      <c r="A17" s="385" t="s">
        <v>485</v>
      </c>
      <c r="B17" s="386"/>
      <c r="C17" s="386"/>
      <c r="D17" s="386"/>
      <c r="E17" s="386"/>
      <c r="F17" s="386"/>
      <c r="G17" s="386"/>
      <c r="H17" s="387"/>
    </row>
    <row r="18" spans="1:8" x14ac:dyDescent="0.2">
      <c r="A18" s="379" t="s">
        <v>204</v>
      </c>
      <c r="B18" s="380"/>
      <c r="C18" s="385" t="s">
        <v>194</v>
      </c>
      <c r="D18" s="386"/>
      <c r="E18" s="386"/>
      <c r="F18" s="386"/>
      <c r="G18" s="387"/>
      <c r="H18" s="388" t="s">
        <v>195</v>
      </c>
    </row>
    <row r="19" spans="1:8" ht="22.5" x14ac:dyDescent="0.2">
      <c r="A19" s="381"/>
      <c r="B19" s="382"/>
      <c r="C19" s="54" t="s">
        <v>196</v>
      </c>
      <c r="D19" s="54" t="s">
        <v>197</v>
      </c>
      <c r="E19" s="54" t="s">
        <v>198</v>
      </c>
      <c r="F19" s="54" t="s">
        <v>199</v>
      </c>
      <c r="G19" s="54" t="s">
        <v>200</v>
      </c>
      <c r="H19" s="389"/>
    </row>
    <row r="20" spans="1:8" x14ac:dyDescent="0.2">
      <c r="A20" s="383"/>
      <c r="B20" s="384"/>
      <c r="C20" s="55">
        <v>1</v>
      </c>
      <c r="D20" s="55">
        <v>2</v>
      </c>
      <c r="E20" s="55" t="s">
        <v>201</v>
      </c>
      <c r="F20" s="55">
        <v>4</v>
      </c>
      <c r="G20" s="55">
        <v>5</v>
      </c>
      <c r="H20" s="55" t="s">
        <v>305</v>
      </c>
    </row>
    <row r="21" spans="1:8" x14ac:dyDescent="0.2">
      <c r="A21" s="65"/>
      <c r="B21" s="93" t="s">
        <v>396</v>
      </c>
      <c r="C21" s="57">
        <v>0</v>
      </c>
      <c r="D21" s="57">
        <v>0</v>
      </c>
      <c r="E21" s="57">
        <f>C21+D21</f>
        <v>0</v>
      </c>
      <c r="F21" s="57">
        <v>0</v>
      </c>
      <c r="G21" s="57">
        <v>0</v>
      </c>
      <c r="H21" s="57">
        <f>E21-F21</f>
        <v>0</v>
      </c>
    </row>
    <row r="22" spans="1:8" x14ac:dyDescent="0.2">
      <c r="A22" s="65"/>
      <c r="B22" s="93" t="s">
        <v>397</v>
      </c>
      <c r="C22" s="393" t="s">
        <v>436</v>
      </c>
      <c r="D22" s="394"/>
      <c r="E22" s="394"/>
      <c r="F22" s="394"/>
      <c r="G22" s="395"/>
      <c r="H22" s="57">
        <f t="shared" ref="H22:H24" si="3">E22-F22</f>
        <v>0</v>
      </c>
    </row>
    <row r="23" spans="1:8" x14ac:dyDescent="0.2">
      <c r="A23" s="65"/>
      <c r="B23" s="93" t="s">
        <v>398</v>
      </c>
      <c r="C23" s="393"/>
      <c r="D23" s="394"/>
      <c r="E23" s="394"/>
      <c r="F23" s="394"/>
      <c r="G23" s="395"/>
      <c r="H23" s="57">
        <f t="shared" si="3"/>
        <v>0</v>
      </c>
    </row>
    <row r="24" spans="1:8" x14ac:dyDescent="0.2">
      <c r="A24" s="65"/>
      <c r="B24" s="93" t="s">
        <v>417</v>
      </c>
      <c r="C24" s="57">
        <v>0</v>
      </c>
      <c r="D24" s="57">
        <v>0</v>
      </c>
      <c r="E24" s="57">
        <f t="shared" ref="E24" si="4">C24+D24</f>
        <v>0</v>
      </c>
      <c r="F24" s="57">
        <v>0</v>
      </c>
      <c r="G24" s="57">
        <v>0</v>
      </c>
      <c r="H24" s="57">
        <f t="shared" si="3"/>
        <v>0</v>
      </c>
    </row>
    <row r="25" spans="1:8" x14ac:dyDescent="0.2">
      <c r="A25" s="67"/>
      <c r="B25" s="140"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385" t="s">
        <v>486</v>
      </c>
      <c r="B28" s="386"/>
      <c r="C28" s="386"/>
      <c r="D28" s="386"/>
      <c r="E28" s="386"/>
      <c r="F28" s="386"/>
      <c r="G28" s="386"/>
      <c r="H28" s="387"/>
    </row>
    <row r="29" spans="1:8" x14ac:dyDescent="0.2">
      <c r="A29" s="379" t="s">
        <v>204</v>
      </c>
      <c r="B29" s="380"/>
      <c r="C29" s="385" t="s">
        <v>194</v>
      </c>
      <c r="D29" s="386"/>
      <c r="E29" s="386"/>
      <c r="F29" s="386"/>
      <c r="G29" s="387"/>
      <c r="H29" s="388" t="s">
        <v>195</v>
      </c>
    </row>
    <row r="30" spans="1:8" ht="22.5" x14ac:dyDescent="0.2">
      <c r="A30" s="381"/>
      <c r="B30" s="382"/>
      <c r="C30" s="54" t="s">
        <v>196</v>
      </c>
      <c r="D30" s="54" t="s">
        <v>197</v>
      </c>
      <c r="E30" s="54" t="s">
        <v>198</v>
      </c>
      <c r="F30" s="54" t="s">
        <v>199</v>
      </c>
      <c r="G30" s="54" t="s">
        <v>200</v>
      </c>
      <c r="H30" s="389"/>
    </row>
    <row r="31" spans="1:8" x14ac:dyDescent="0.2">
      <c r="A31" s="383"/>
      <c r="B31" s="384"/>
      <c r="C31" s="55">
        <v>1</v>
      </c>
      <c r="D31" s="55">
        <v>2</v>
      </c>
      <c r="E31" s="55" t="s">
        <v>201</v>
      </c>
      <c r="F31" s="55">
        <v>4</v>
      </c>
      <c r="G31" s="55">
        <v>5</v>
      </c>
      <c r="H31" s="55" t="s">
        <v>305</v>
      </c>
    </row>
    <row r="32" spans="1:8" x14ac:dyDescent="0.2">
      <c r="A32" s="65"/>
      <c r="B32" s="70" t="s">
        <v>372</v>
      </c>
      <c r="C32" s="214">
        <v>105279655.56</v>
      </c>
      <c r="D32" s="256">
        <v>5134208</v>
      </c>
      <c r="E32" s="57">
        <f t="shared" ref="E32:E38" si="6">C32+D32</f>
        <v>110413863.56</v>
      </c>
      <c r="F32" s="257">
        <v>19658786.899999999</v>
      </c>
      <c r="G32" s="258">
        <v>19658786.899999999</v>
      </c>
      <c r="H32" s="57">
        <f t="shared" ref="H32:H38" si="7">E32-F32</f>
        <v>90755076.659999996</v>
      </c>
    </row>
    <row r="33" spans="1:8" x14ac:dyDescent="0.2">
      <c r="A33" s="65"/>
      <c r="B33" s="70" t="s">
        <v>373</v>
      </c>
      <c r="C33" s="57">
        <v>0</v>
      </c>
      <c r="D33" s="57">
        <v>0</v>
      </c>
      <c r="E33" s="57">
        <f t="shared" si="6"/>
        <v>0</v>
      </c>
      <c r="F33" s="57">
        <v>0</v>
      </c>
      <c r="G33" s="57">
        <v>0</v>
      </c>
      <c r="H33" s="57">
        <f t="shared" si="7"/>
        <v>0</v>
      </c>
    </row>
    <row r="34" spans="1:8" x14ac:dyDescent="0.2">
      <c r="A34" s="65"/>
      <c r="B34" s="70" t="s">
        <v>374</v>
      </c>
      <c r="C34" s="57">
        <v>0</v>
      </c>
      <c r="D34" s="57">
        <v>0</v>
      </c>
      <c r="E34" s="57">
        <f t="shared" si="6"/>
        <v>0</v>
      </c>
      <c r="F34" s="57">
        <v>0</v>
      </c>
      <c r="G34" s="57">
        <v>0</v>
      </c>
      <c r="H34" s="57">
        <f t="shared" si="7"/>
        <v>0</v>
      </c>
    </row>
    <row r="35" spans="1:8" x14ac:dyDescent="0.2">
      <c r="A35" s="65"/>
      <c r="B35" s="70" t="s">
        <v>375</v>
      </c>
      <c r="C35" s="57">
        <v>0</v>
      </c>
      <c r="D35" s="57">
        <v>0</v>
      </c>
      <c r="E35" s="57">
        <f t="shared" si="6"/>
        <v>0</v>
      </c>
      <c r="F35" s="57">
        <v>0</v>
      </c>
      <c r="G35" s="57">
        <v>0</v>
      </c>
      <c r="H35" s="57">
        <f t="shared" si="7"/>
        <v>0</v>
      </c>
    </row>
    <row r="36" spans="1:8" ht="11.25" customHeight="1" x14ac:dyDescent="0.2">
      <c r="A36" s="65"/>
      <c r="B36" s="70" t="s">
        <v>376</v>
      </c>
      <c r="C36" s="57">
        <v>0</v>
      </c>
      <c r="D36" s="57">
        <v>0</v>
      </c>
      <c r="E36" s="57">
        <f t="shared" si="6"/>
        <v>0</v>
      </c>
      <c r="F36" s="57">
        <v>0</v>
      </c>
      <c r="G36" s="57">
        <v>0</v>
      </c>
      <c r="H36" s="57">
        <f t="shared" si="7"/>
        <v>0</v>
      </c>
    </row>
    <row r="37" spans="1:8" x14ac:dyDescent="0.2">
      <c r="A37" s="65"/>
      <c r="B37" s="70" t="s">
        <v>377</v>
      </c>
      <c r="C37" s="57">
        <v>0</v>
      </c>
      <c r="D37" s="57">
        <v>0</v>
      </c>
      <c r="E37" s="57">
        <f t="shared" si="6"/>
        <v>0</v>
      </c>
      <c r="F37" s="57">
        <v>0</v>
      </c>
      <c r="G37" s="57">
        <v>0</v>
      </c>
      <c r="H37" s="57">
        <f t="shared" si="7"/>
        <v>0</v>
      </c>
    </row>
    <row r="38" spans="1:8" x14ac:dyDescent="0.2">
      <c r="A38" s="65"/>
      <c r="B38" s="70" t="s">
        <v>378</v>
      </c>
      <c r="C38" s="57">
        <v>0</v>
      </c>
      <c r="D38" s="57">
        <v>0</v>
      </c>
      <c r="E38" s="57">
        <f t="shared" si="6"/>
        <v>0</v>
      </c>
      <c r="F38" s="57">
        <v>0</v>
      </c>
      <c r="G38" s="57">
        <v>0</v>
      </c>
      <c r="H38" s="57">
        <f t="shared" si="7"/>
        <v>0</v>
      </c>
    </row>
    <row r="39" spans="1:8" x14ac:dyDescent="0.2">
      <c r="A39" s="67"/>
      <c r="B39" s="140" t="s">
        <v>202</v>
      </c>
      <c r="C39" s="69">
        <f t="shared" ref="C39:H39" si="8">SUM(C32:C38)</f>
        <v>105279655.56</v>
      </c>
      <c r="D39" s="69">
        <f t="shared" si="8"/>
        <v>5134208</v>
      </c>
      <c r="E39" s="69">
        <f t="shared" si="8"/>
        <v>110413863.56</v>
      </c>
      <c r="F39" s="69">
        <f t="shared" si="8"/>
        <v>19658786.899999999</v>
      </c>
      <c r="G39" s="69">
        <f t="shared" si="8"/>
        <v>19658786.899999999</v>
      </c>
      <c r="H39" s="69">
        <f t="shared" si="8"/>
        <v>90755076.659999996</v>
      </c>
    </row>
    <row r="41" spans="1:8" x14ac:dyDescent="0.2">
      <c r="A41" s="53" t="s">
        <v>411</v>
      </c>
    </row>
    <row r="47" spans="1:8" x14ac:dyDescent="0.2">
      <c r="B47" s="362" t="s">
        <v>418</v>
      </c>
      <c r="C47" s="362"/>
      <c r="E47" s="365"/>
      <c r="F47" s="365"/>
      <c r="G47" s="365"/>
    </row>
    <row r="48" spans="1:8" ht="14.45" customHeight="1" x14ac:dyDescent="0.2">
      <c r="B48" s="362" t="s">
        <v>390</v>
      </c>
      <c r="C48" s="362"/>
      <c r="E48" s="362" t="s">
        <v>410</v>
      </c>
      <c r="F48" s="362"/>
      <c r="G48" s="362"/>
    </row>
    <row r="49" spans="2:8" ht="14.45" customHeight="1" x14ac:dyDescent="0.2">
      <c r="B49" s="362" t="s">
        <v>394</v>
      </c>
      <c r="C49" s="362"/>
      <c r="E49" s="362" t="s">
        <v>434</v>
      </c>
      <c r="F49" s="362"/>
      <c r="G49" s="362"/>
      <c r="H49" s="198"/>
    </row>
  </sheetData>
  <sheetProtection formatCells="0" formatColumns="0" formatRows="0" insertRows="0" deleteRows="0" autoFilter="0"/>
  <mergeCells count="19">
    <mergeCell ref="C22:G23"/>
    <mergeCell ref="B48:C48"/>
    <mergeCell ref="B49:C49"/>
    <mergeCell ref="A28:H28"/>
    <mergeCell ref="A29:B31"/>
    <mergeCell ref="C29:G29"/>
    <mergeCell ref="H29:H30"/>
    <mergeCell ref="B47:C47"/>
    <mergeCell ref="E48:G48"/>
    <mergeCell ref="E49:G49"/>
    <mergeCell ref="E47:G47"/>
    <mergeCell ref="A18:B20"/>
    <mergeCell ref="C18:G18"/>
    <mergeCell ref="H18:H19"/>
    <mergeCell ref="A1:H1"/>
    <mergeCell ref="A2:B4"/>
    <mergeCell ref="C2:G2"/>
    <mergeCell ref="H2:H3"/>
    <mergeCell ref="A17:H17"/>
  </mergeCells>
  <printOptions horizontalCentered="1"/>
  <pageMargins left="0.70866141732283472" right="0.70866141732283472" top="0.39370078740157483" bottom="0.74803149606299213" header="0.31496062992125984" footer="0.31496062992125984"/>
  <pageSetup paperSize="141"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7F509-3C7B-46A7-9BD1-F1B1D2404634}">
  <sheetPr>
    <pageSetUpPr fitToPage="1"/>
  </sheetPr>
  <dimension ref="A1:H86"/>
  <sheetViews>
    <sheetView workbookViewId="0">
      <selection activeCell="K21" sqref="K21"/>
    </sheetView>
  </sheetViews>
  <sheetFormatPr baseColWidth="10" defaultRowHeight="15" x14ac:dyDescent="0.25"/>
  <cols>
    <col min="1" max="1" width="2.140625" customWidth="1"/>
    <col min="2" max="2" width="52.5703125" customWidth="1"/>
    <col min="3" max="8" width="18.28515625" customWidth="1"/>
  </cols>
  <sheetData>
    <row r="1" spans="1:8" ht="50.25" customHeight="1" x14ac:dyDescent="0.25">
      <c r="A1" s="385" t="s">
        <v>490</v>
      </c>
      <c r="B1" s="386"/>
      <c r="C1" s="386"/>
      <c r="D1" s="386"/>
      <c r="E1" s="386"/>
      <c r="F1" s="386"/>
      <c r="G1" s="386"/>
      <c r="H1" s="387"/>
    </row>
    <row r="2" spans="1:8" x14ac:dyDescent="0.25">
      <c r="A2" s="379" t="s">
        <v>204</v>
      </c>
      <c r="B2" s="380"/>
      <c r="C2" s="385" t="s">
        <v>194</v>
      </c>
      <c r="D2" s="386"/>
      <c r="E2" s="386"/>
      <c r="F2" s="386"/>
      <c r="G2" s="387"/>
      <c r="H2" s="388" t="s">
        <v>195</v>
      </c>
    </row>
    <row r="3" spans="1:8" ht="22.5" x14ac:dyDescent="0.25">
      <c r="A3" s="381"/>
      <c r="B3" s="382"/>
      <c r="C3" s="271" t="s">
        <v>196</v>
      </c>
      <c r="D3" s="271" t="s">
        <v>197</v>
      </c>
      <c r="E3" s="271" t="s">
        <v>198</v>
      </c>
      <c r="F3" s="271" t="s">
        <v>199</v>
      </c>
      <c r="G3" s="271" t="s">
        <v>200</v>
      </c>
      <c r="H3" s="389"/>
    </row>
    <row r="4" spans="1:8" x14ac:dyDescent="0.25">
      <c r="A4" s="383"/>
      <c r="B4" s="384"/>
      <c r="C4" s="272">
        <v>1</v>
      </c>
      <c r="D4" s="272">
        <v>2</v>
      </c>
      <c r="E4" s="272" t="s">
        <v>201</v>
      </c>
      <c r="F4" s="272">
        <v>4</v>
      </c>
      <c r="G4" s="272">
        <v>5</v>
      </c>
      <c r="H4" s="272" t="s">
        <v>305</v>
      </c>
    </row>
    <row r="5" spans="1:8" x14ac:dyDescent="0.25">
      <c r="A5" s="277" t="s">
        <v>281</v>
      </c>
      <c r="B5" s="269"/>
      <c r="C5" s="280">
        <v>82429143.210000008</v>
      </c>
      <c r="D5" s="280">
        <v>105000</v>
      </c>
      <c r="E5" s="280">
        <v>82534143.210000008</v>
      </c>
      <c r="F5" s="280">
        <v>18542445.969999999</v>
      </c>
      <c r="G5" s="280">
        <v>18542445.969999999</v>
      </c>
      <c r="H5" s="280">
        <v>63991697.24000001</v>
      </c>
    </row>
    <row r="6" spans="1:8" x14ac:dyDescent="0.25">
      <c r="A6" s="276">
        <v>1100</v>
      </c>
      <c r="B6" s="273" t="s">
        <v>306</v>
      </c>
      <c r="C6" s="275">
        <v>15729703.76</v>
      </c>
      <c r="D6" s="275">
        <v>0</v>
      </c>
      <c r="E6" s="275">
        <v>15729703.76</v>
      </c>
      <c r="F6" s="275">
        <v>3403564.04</v>
      </c>
      <c r="G6" s="275">
        <v>3403564.04</v>
      </c>
      <c r="H6" s="275">
        <v>12326139.719999999</v>
      </c>
    </row>
    <row r="7" spans="1:8" x14ac:dyDescent="0.25">
      <c r="A7" s="276">
        <v>1200</v>
      </c>
      <c r="B7" s="273" t="s">
        <v>282</v>
      </c>
      <c r="C7" s="275">
        <v>25013508.23</v>
      </c>
      <c r="D7" s="275">
        <v>105000</v>
      </c>
      <c r="E7" s="275">
        <v>25118508.23</v>
      </c>
      <c r="F7" s="275">
        <v>6302725.04</v>
      </c>
      <c r="G7" s="275">
        <v>6302725.04</v>
      </c>
      <c r="H7" s="275">
        <v>18815783.190000001</v>
      </c>
    </row>
    <row r="8" spans="1:8" x14ac:dyDescent="0.25">
      <c r="A8" s="276">
        <v>1300</v>
      </c>
      <c r="B8" s="273" t="s">
        <v>307</v>
      </c>
      <c r="C8" s="275">
        <v>9333138.9800000004</v>
      </c>
      <c r="D8" s="275">
        <v>0</v>
      </c>
      <c r="E8" s="275">
        <v>9333138.9800000004</v>
      </c>
      <c r="F8" s="275">
        <v>1464.32</v>
      </c>
      <c r="G8" s="275">
        <v>1464.32</v>
      </c>
      <c r="H8" s="275">
        <v>9331674.6600000001</v>
      </c>
    </row>
    <row r="9" spans="1:8" x14ac:dyDescent="0.25">
      <c r="A9" s="276">
        <v>1400</v>
      </c>
      <c r="B9" s="273" t="s">
        <v>308</v>
      </c>
      <c r="C9" s="275">
        <v>15720286.060000001</v>
      </c>
      <c r="D9" s="275">
        <v>0</v>
      </c>
      <c r="E9" s="275">
        <v>15720286.060000001</v>
      </c>
      <c r="F9" s="275">
        <v>4518952.76</v>
      </c>
      <c r="G9" s="275">
        <v>4518952.76</v>
      </c>
      <c r="H9" s="275">
        <v>11201333.300000001</v>
      </c>
    </row>
    <row r="10" spans="1:8" x14ac:dyDescent="0.25">
      <c r="A10" s="276">
        <v>1500</v>
      </c>
      <c r="B10" s="273" t="s">
        <v>309</v>
      </c>
      <c r="C10" s="275">
        <v>15852506.18</v>
      </c>
      <c r="D10" s="275">
        <v>0</v>
      </c>
      <c r="E10" s="275">
        <v>15852506.18</v>
      </c>
      <c r="F10" s="275">
        <v>3560496.27</v>
      </c>
      <c r="G10" s="275">
        <v>3560496.27</v>
      </c>
      <c r="H10" s="275">
        <v>12292009.91</v>
      </c>
    </row>
    <row r="11" spans="1:8" x14ac:dyDescent="0.25">
      <c r="A11" s="276">
        <v>1600</v>
      </c>
      <c r="B11" s="273" t="s">
        <v>310</v>
      </c>
      <c r="C11" s="275">
        <v>0</v>
      </c>
      <c r="D11" s="275">
        <v>0</v>
      </c>
      <c r="E11" s="275">
        <v>0</v>
      </c>
      <c r="F11" s="275">
        <v>0</v>
      </c>
      <c r="G11" s="275">
        <v>0</v>
      </c>
      <c r="H11" s="275">
        <v>0</v>
      </c>
    </row>
    <row r="12" spans="1:8" x14ac:dyDescent="0.25">
      <c r="A12" s="276">
        <v>1700</v>
      </c>
      <c r="B12" s="273" t="s">
        <v>311</v>
      </c>
      <c r="C12" s="275">
        <v>780000</v>
      </c>
      <c r="D12" s="275">
        <v>0</v>
      </c>
      <c r="E12" s="275">
        <v>780000</v>
      </c>
      <c r="F12" s="275">
        <v>755243.54</v>
      </c>
      <c r="G12" s="275">
        <v>755243.54</v>
      </c>
      <c r="H12" s="275">
        <v>24756.459999999963</v>
      </c>
    </row>
    <row r="13" spans="1:8" x14ac:dyDescent="0.25">
      <c r="A13" s="277" t="s">
        <v>312</v>
      </c>
      <c r="B13" s="269"/>
      <c r="C13" s="281">
        <v>2891748.72</v>
      </c>
      <c r="D13" s="281">
        <v>323450</v>
      </c>
      <c r="E13" s="281">
        <v>3215198.72</v>
      </c>
      <c r="F13" s="281">
        <v>70965.5</v>
      </c>
      <c r="G13" s="281">
        <v>70965.5</v>
      </c>
      <c r="H13" s="281">
        <v>3144233.22</v>
      </c>
    </row>
    <row r="14" spans="1:8" x14ac:dyDescent="0.25">
      <c r="A14" s="276">
        <v>2100</v>
      </c>
      <c r="B14" s="273" t="s">
        <v>313</v>
      </c>
      <c r="C14" s="275">
        <v>839061.66</v>
      </c>
      <c r="D14" s="275">
        <v>9879.75</v>
      </c>
      <c r="E14" s="275">
        <v>848941.41</v>
      </c>
      <c r="F14" s="275">
        <v>6376.08</v>
      </c>
      <c r="G14" s="275">
        <v>6376.08</v>
      </c>
      <c r="H14" s="275">
        <v>842565.33000000007</v>
      </c>
    </row>
    <row r="15" spans="1:8" x14ac:dyDescent="0.25">
      <c r="A15" s="276">
        <v>2200</v>
      </c>
      <c r="B15" s="273" t="s">
        <v>314</v>
      </c>
      <c r="C15" s="275">
        <v>88172.7</v>
      </c>
      <c r="D15" s="275">
        <v>23620</v>
      </c>
      <c r="E15" s="275">
        <v>111792.7</v>
      </c>
      <c r="F15" s="275">
        <v>1334.6</v>
      </c>
      <c r="G15" s="275">
        <v>1334.6</v>
      </c>
      <c r="H15" s="275">
        <v>110458.09999999999</v>
      </c>
    </row>
    <row r="16" spans="1:8" x14ac:dyDescent="0.25">
      <c r="A16" s="276">
        <v>2300</v>
      </c>
      <c r="B16" s="273" t="s">
        <v>315</v>
      </c>
      <c r="C16" s="275">
        <v>0</v>
      </c>
      <c r="D16" s="275">
        <v>0</v>
      </c>
      <c r="E16" s="275">
        <v>0</v>
      </c>
      <c r="F16" s="275">
        <v>0</v>
      </c>
      <c r="G16" s="275">
        <v>0</v>
      </c>
      <c r="H16" s="275">
        <v>0</v>
      </c>
    </row>
    <row r="17" spans="1:8" x14ac:dyDescent="0.25">
      <c r="A17" s="276">
        <v>2400</v>
      </c>
      <c r="B17" s="273" t="s">
        <v>316</v>
      </c>
      <c r="C17" s="275">
        <v>485267.98</v>
      </c>
      <c r="D17" s="275">
        <v>23500</v>
      </c>
      <c r="E17" s="275">
        <v>508767.98</v>
      </c>
      <c r="F17" s="275">
        <v>5580.76</v>
      </c>
      <c r="G17" s="275">
        <v>5580.76</v>
      </c>
      <c r="H17" s="275">
        <v>503187.22</v>
      </c>
    </row>
    <row r="18" spans="1:8" x14ac:dyDescent="0.25">
      <c r="A18" s="276">
        <v>2500</v>
      </c>
      <c r="B18" s="273" t="s">
        <v>317</v>
      </c>
      <c r="C18" s="275">
        <v>136309.34</v>
      </c>
      <c r="D18" s="275">
        <v>5000.25</v>
      </c>
      <c r="E18" s="275">
        <v>141309.59</v>
      </c>
      <c r="F18" s="275">
        <v>2290.91</v>
      </c>
      <c r="G18" s="275">
        <v>2290.91</v>
      </c>
      <c r="H18" s="275">
        <v>139018.68</v>
      </c>
    </row>
    <row r="19" spans="1:8" x14ac:dyDescent="0.25">
      <c r="A19" s="276">
        <v>2600</v>
      </c>
      <c r="B19" s="273" t="s">
        <v>283</v>
      </c>
      <c r="C19" s="275">
        <v>1042322.56</v>
      </c>
      <c r="D19" s="275">
        <v>7000</v>
      </c>
      <c r="E19" s="275">
        <v>1049322.56</v>
      </c>
      <c r="F19" s="275">
        <v>43941.78</v>
      </c>
      <c r="G19" s="275">
        <v>43941.78</v>
      </c>
      <c r="H19" s="275">
        <v>1005380.78</v>
      </c>
    </row>
    <row r="20" spans="1:8" x14ac:dyDescent="0.25">
      <c r="A20" s="276">
        <v>2700</v>
      </c>
      <c r="B20" s="273" t="s">
        <v>318</v>
      </c>
      <c r="C20" s="275">
        <v>104588.2</v>
      </c>
      <c r="D20" s="275">
        <v>0</v>
      </c>
      <c r="E20" s="275">
        <v>104588.2</v>
      </c>
      <c r="F20" s="275">
        <v>0</v>
      </c>
      <c r="G20" s="275">
        <v>0</v>
      </c>
      <c r="H20" s="275">
        <v>104588.2</v>
      </c>
    </row>
    <row r="21" spans="1:8" x14ac:dyDescent="0.25">
      <c r="A21" s="276">
        <v>2800</v>
      </c>
      <c r="B21" s="273" t="s">
        <v>319</v>
      </c>
      <c r="C21" s="275">
        <v>0</v>
      </c>
      <c r="D21" s="275">
        <v>0</v>
      </c>
      <c r="E21" s="275">
        <v>0</v>
      </c>
      <c r="F21" s="275">
        <v>0</v>
      </c>
      <c r="G21" s="275">
        <v>0</v>
      </c>
      <c r="H21" s="275">
        <v>0</v>
      </c>
    </row>
    <row r="22" spans="1:8" x14ac:dyDescent="0.25">
      <c r="A22" s="276">
        <v>2900</v>
      </c>
      <c r="B22" s="273" t="s">
        <v>320</v>
      </c>
      <c r="C22" s="275">
        <v>196026.28</v>
      </c>
      <c r="D22" s="275">
        <v>254450</v>
      </c>
      <c r="E22" s="275">
        <v>450476.28</v>
      </c>
      <c r="F22" s="275">
        <v>11441.37</v>
      </c>
      <c r="G22" s="275">
        <v>11441.37</v>
      </c>
      <c r="H22" s="275">
        <v>439034.91000000003</v>
      </c>
    </row>
    <row r="23" spans="1:8" x14ac:dyDescent="0.25">
      <c r="A23" s="277" t="s">
        <v>284</v>
      </c>
      <c r="B23" s="269"/>
      <c r="C23" s="281">
        <v>19358763.630000003</v>
      </c>
      <c r="D23" s="281">
        <v>3028758</v>
      </c>
      <c r="E23" s="281">
        <v>22387521.630000003</v>
      </c>
      <c r="F23" s="281">
        <v>952375.43000000017</v>
      </c>
      <c r="G23" s="281">
        <v>952375.43000000017</v>
      </c>
      <c r="H23" s="281">
        <v>21435146.200000003</v>
      </c>
    </row>
    <row r="24" spans="1:8" x14ac:dyDescent="0.25">
      <c r="A24" s="276">
        <v>3100</v>
      </c>
      <c r="B24" s="273" t="s">
        <v>285</v>
      </c>
      <c r="C24" s="275">
        <v>2117102.2000000002</v>
      </c>
      <c r="D24" s="275">
        <v>0</v>
      </c>
      <c r="E24" s="275">
        <v>2117102.2000000002</v>
      </c>
      <c r="F24" s="275">
        <v>357355.49</v>
      </c>
      <c r="G24" s="275">
        <v>357355.49</v>
      </c>
      <c r="H24" s="275">
        <v>1759746.7100000002</v>
      </c>
    </row>
    <row r="25" spans="1:8" x14ac:dyDescent="0.25">
      <c r="A25" s="276">
        <v>3200</v>
      </c>
      <c r="B25" s="273" t="s">
        <v>321</v>
      </c>
      <c r="C25" s="275">
        <v>713788</v>
      </c>
      <c r="D25" s="275">
        <v>13931.76</v>
      </c>
      <c r="E25" s="275">
        <v>727719.76</v>
      </c>
      <c r="F25" s="275">
        <v>0</v>
      </c>
      <c r="G25" s="275">
        <v>0</v>
      </c>
      <c r="H25" s="275">
        <v>727719.76</v>
      </c>
    </row>
    <row r="26" spans="1:8" x14ac:dyDescent="0.25">
      <c r="A26" s="276">
        <v>3300</v>
      </c>
      <c r="B26" s="273" t="s">
        <v>322</v>
      </c>
      <c r="C26" s="275">
        <v>5110408.8899999997</v>
      </c>
      <c r="D26" s="275">
        <v>436560</v>
      </c>
      <c r="E26" s="275">
        <v>5546968.8899999997</v>
      </c>
      <c r="F26" s="275">
        <v>51231.16</v>
      </c>
      <c r="G26" s="275">
        <v>51231.16</v>
      </c>
      <c r="H26" s="275">
        <v>5495737.7299999995</v>
      </c>
    </row>
    <row r="27" spans="1:8" x14ac:dyDescent="0.25">
      <c r="A27" s="276">
        <v>3400</v>
      </c>
      <c r="B27" s="273" t="s">
        <v>323</v>
      </c>
      <c r="C27" s="275">
        <v>795909.52</v>
      </c>
      <c r="D27" s="275">
        <v>13123</v>
      </c>
      <c r="E27" s="275">
        <v>809032.52</v>
      </c>
      <c r="F27" s="275">
        <v>15261.77</v>
      </c>
      <c r="G27" s="275">
        <v>15261.77</v>
      </c>
      <c r="H27" s="275">
        <v>793770.75</v>
      </c>
    </row>
    <row r="28" spans="1:8" x14ac:dyDescent="0.25">
      <c r="A28" s="276">
        <v>3500</v>
      </c>
      <c r="B28" s="273" t="s">
        <v>324</v>
      </c>
      <c r="C28" s="275">
        <v>6888501.3700000001</v>
      </c>
      <c r="D28" s="275">
        <v>1949993.24</v>
      </c>
      <c r="E28" s="275">
        <v>8838494.6099999994</v>
      </c>
      <c r="F28" s="275">
        <v>73685.91</v>
      </c>
      <c r="G28" s="275">
        <v>73685.91</v>
      </c>
      <c r="H28" s="275">
        <v>8764808.6999999993</v>
      </c>
    </row>
    <row r="29" spans="1:8" x14ac:dyDescent="0.25">
      <c r="A29" s="276">
        <v>3600</v>
      </c>
      <c r="B29" s="273" t="s">
        <v>325</v>
      </c>
      <c r="C29" s="275">
        <v>344499.72</v>
      </c>
      <c r="D29" s="275">
        <v>0</v>
      </c>
      <c r="E29" s="275">
        <v>344499.72</v>
      </c>
      <c r="F29" s="275">
        <v>0</v>
      </c>
      <c r="G29" s="275">
        <v>0</v>
      </c>
      <c r="H29" s="275">
        <v>344499.72</v>
      </c>
    </row>
    <row r="30" spans="1:8" x14ac:dyDescent="0.25">
      <c r="A30" s="276">
        <v>3700</v>
      </c>
      <c r="B30" s="273" t="s">
        <v>326</v>
      </c>
      <c r="C30" s="275">
        <v>226015.74</v>
      </c>
      <c r="D30" s="275">
        <v>172000</v>
      </c>
      <c r="E30" s="275">
        <v>398015.74</v>
      </c>
      <c r="F30" s="275">
        <v>22515.65</v>
      </c>
      <c r="G30" s="275">
        <v>22515.65</v>
      </c>
      <c r="H30" s="275">
        <v>375500.08999999997</v>
      </c>
    </row>
    <row r="31" spans="1:8" x14ac:dyDescent="0.25">
      <c r="A31" s="276">
        <v>3800</v>
      </c>
      <c r="B31" s="273" t="s">
        <v>286</v>
      </c>
      <c r="C31" s="275">
        <v>67599.179999999993</v>
      </c>
      <c r="D31" s="275">
        <v>220000</v>
      </c>
      <c r="E31" s="275">
        <v>287599.18</v>
      </c>
      <c r="F31" s="275">
        <v>0</v>
      </c>
      <c r="G31" s="275">
        <v>0</v>
      </c>
      <c r="H31" s="275">
        <v>287599.18</v>
      </c>
    </row>
    <row r="32" spans="1:8" x14ac:dyDescent="0.25">
      <c r="A32" s="276">
        <v>3900</v>
      </c>
      <c r="B32" s="273" t="s">
        <v>257</v>
      </c>
      <c r="C32" s="275">
        <v>3094939.01</v>
      </c>
      <c r="D32" s="275">
        <v>223150</v>
      </c>
      <c r="E32" s="275">
        <v>3318089.01</v>
      </c>
      <c r="F32" s="275">
        <v>432325.45</v>
      </c>
      <c r="G32" s="275">
        <v>432325.45</v>
      </c>
      <c r="H32" s="275">
        <v>2885763.5599999996</v>
      </c>
    </row>
    <row r="33" spans="1:8" x14ac:dyDescent="0.25">
      <c r="A33" s="277" t="s">
        <v>327</v>
      </c>
      <c r="B33" s="269"/>
      <c r="C33" s="281">
        <v>600000</v>
      </c>
      <c r="D33" s="281">
        <v>0</v>
      </c>
      <c r="E33" s="281">
        <v>600000</v>
      </c>
      <c r="F33" s="281">
        <v>93000</v>
      </c>
      <c r="G33" s="281">
        <v>93000</v>
      </c>
      <c r="H33" s="281">
        <v>507000</v>
      </c>
    </row>
    <row r="34" spans="1:8" x14ac:dyDescent="0.25">
      <c r="A34" s="276">
        <v>4100</v>
      </c>
      <c r="B34" s="273" t="s">
        <v>328</v>
      </c>
      <c r="C34" s="275">
        <v>0</v>
      </c>
      <c r="D34" s="275">
        <v>0</v>
      </c>
      <c r="E34" s="275">
        <v>0</v>
      </c>
      <c r="F34" s="275">
        <v>0</v>
      </c>
      <c r="G34" s="275">
        <v>0</v>
      </c>
      <c r="H34" s="275">
        <v>0</v>
      </c>
    </row>
    <row r="35" spans="1:8" x14ac:dyDescent="0.25">
      <c r="A35" s="276">
        <v>4200</v>
      </c>
      <c r="B35" s="273" t="s">
        <v>329</v>
      </c>
      <c r="C35" s="275">
        <v>0</v>
      </c>
      <c r="D35" s="275">
        <v>0</v>
      </c>
      <c r="E35" s="275">
        <v>0</v>
      </c>
      <c r="F35" s="275">
        <v>0</v>
      </c>
      <c r="G35" s="275">
        <v>0</v>
      </c>
      <c r="H35" s="275">
        <v>0</v>
      </c>
    </row>
    <row r="36" spans="1:8" x14ac:dyDescent="0.25">
      <c r="A36" s="276">
        <v>4300</v>
      </c>
      <c r="B36" s="273" t="s">
        <v>287</v>
      </c>
      <c r="C36" s="275">
        <v>0</v>
      </c>
      <c r="D36" s="275">
        <v>0</v>
      </c>
      <c r="E36" s="275">
        <v>0</v>
      </c>
      <c r="F36" s="275">
        <v>0</v>
      </c>
      <c r="G36" s="275">
        <v>0</v>
      </c>
      <c r="H36" s="275">
        <v>0</v>
      </c>
    </row>
    <row r="37" spans="1:8" x14ac:dyDescent="0.25">
      <c r="A37" s="276">
        <v>4400</v>
      </c>
      <c r="B37" s="273" t="s">
        <v>330</v>
      </c>
      <c r="C37" s="275">
        <v>600000</v>
      </c>
      <c r="D37" s="275">
        <v>0</v>
      </c>
      <c r="E37" s="275">
        <v>600000</v>
      </c>
      <c r="F37" s="275">
        <v>93000</v>
      </c>
      <c r="G37" s="275">
        <v>93000</v>
      </c>
      <c r="H37" s="275">
        <v>507000</v>
      </c>
    </row>
    <row r="38" spans="1:8" x14ac:dyDescent="0.25">
      <c r="A38" s="276">
        <v>4500</v>
      </c>
      <c r="B38" s="273" t="s">
        <v>331</v>
      </c>
      <c r="C38" s="275">
        <v>0</v>
      </c>
      <c r="D38" s="275">
        <v>0</v>
      </c>
      <c r="E38" s="275">
        <v>0</v>
      </c>
      <c r="F38" s="275">
        <v>0</v>
      </c>
      <c r="G38" s="275">
        <v>0</v>
      </c>
      <c r="H38" s="275">
        <v>0</v>
      </c>
    </row>
    <row r="39" spans="1:8" x14ac:dyDescent="0.25">
      <c r="A39" s="276">
        <v>4600</v>
      </c>
      <c r="B39" s="273" t="s">
        <v>332</v>
      </c>
      <c r="C39" s="275">
        <v>0</v>
      </c>
      <c r="D39" s="275">
        <v>0</v>
      </c>
      <c r="E39" s="275">
        <v>0</v>
      </c>
      <c r="F39" s="275">
        <v>0</v>
      </c>
      <c r="G39" s="275">
        <v>0</v>
      </c>
      <c r="H39" s="275">
        <v>0</v>
      </c>
    </row>
    <row r="40" spans="1:8" x14ac:dyDescent="0.25">
      <c r="A40" s="276">
        <v>4700</v>
      </c>
      <c r="B40" s="273" t="s">
        <v>333</v>
      </c>
      <c r="C40" s="275">
        <v>0</v>
      </c>
      <c r="D40" s="275">
        <v>0</v>
      </c>
      <c r="E40" s="275">
        <v>0</v>
      </c>
      <c r="F40" s="275">
        <v>0</v>
      </c>
      <c r="G40" s="275">
        <v>0</v>
      </c>
      <c r="H40" s="275">
        <v>0</v>
      </c>
    </row>
    <row r="41" spans="1:8" x14ac:dyDescent="0.25">
      <c r="A41" s="276">
        <v>4800</v>
      </c>
      <c r="B41" s="273" t="s">
        <v>334</v>
      </c>
      <c r="C41" s="275">
        <v>0</v>
      </c>
      <c r="D41" s="275">
        <v>0</v>
      </c>
      <c r="E41" s="275">
        <v>0</v>
      </c>
      <c r="F41" s="275">
        <v>0</v>
      </c>
      <c r="G41" s="275">
        <v>0</v>
      </c>
      <c r="H41" s="275">
        <v>0</v>
      </c>
    </row>
    <row r="42" spans="1:8" x14ac:dyDescent="0.25">
      <c r="A42" s="276">
        <v>4900</v>
      </c>
      <c r="B42" s="273" t="s">
        <v>335</v>
      </c>
      <c r="C42" s="275">
        <v>0</v>
      </c>
      <c r="D42" s="275">
        <v>0</v>
      </c>
      <c r="E42" s="275">
        <v>0</v>
      </c>
      <c r="F42" s="275">
        <v>0</v>
      </c>
      <c r="G42" s="275">
        <v>0</v>
      </c>
      <c r="H42" s="275">
        <v>0</v>
      </c>
    </row>
    <row r="43" spans="1:8" x14ac:dyDescent="0.25">
      <c r="A43" s="277" t="s">
        <v>336</v>
      </c>
      <c r="B43" s="269"/>
      <c r="C43" s="281">
        <v>0</v>
      </c>
      <c r="D43" s="281">
        <v>1677000</v>
      </c>
      <c r="E43" s="281">
        <v>1677000</v>
      </c>
      <c r="F43" s="281">
        <v>0</v>
      </c>
      <c r="G43" s="281">
        <v>0</v>
      </c>
      <c r="H43" s="281">
        <v>1677000</v>
      </c>
    </row>
    <row r="44" spans="1:8" x14ac:dyDescent="0.25">
      <c r="A44" s="276">
        <v>5100</v>
      </c>
      <c r="B44" s="273" t="s">
        <v>337</v>
      </c>
      <c r="C44" s="275">
        <v>0</v>
      </c>
      <c r="D44" s="275">
        <v>1626000</v>
      </c>
      <c r="E44" s="275">
        <v>1626000</v>
      </c>
      <c r="F44" s="275">
        <v>0</v>
      </c>
      <c r="G44" s="275">
        <v>0</v>
      </c>
      <c r="H44" s="275">
        <v>1626000</v>
      </c>
    </row>
    <row r="45" spans="1:8" x14ac:dyDescent="0.25">
      <c r="A45" s="276">
        <v>5200</v>
      </c>
      <c r="B45" s="273" t="s">
        <v>338</v>
      </c>
      <c r="C45" s="275">
        <v>0</v>
      </c>
      <c r="D45" s="275">
        <v>25000</v>
      </c>
      <c r="E45" s="275">
        <v>25000</v>
      </c>
      <c r="F45" s="275">
        <v>0</v>
      </c>
      <c r="G45" s="275">
        <v>0</v>
      </c>
      <c r="H45" s="275">
        <v>25000</v>
      </c>
    </row>
    <row r="46" spans="1:8" x14ac:dyDescent="0.25">
      <c r="A46" s="276">
        <v>5300</v>
      </c>
      <c r="B46" s="273" t="s">
        <v>339</v>
      </c>
      <c r="C46" s="275">
        <v>0</v>
      </c>
      <c r="D46" s="275">
        <v>0</v>
      </c>
      <c r="E46" s="275">
        <v>0</v>
      </c>
      <c r="F46" s="275">
        <v>0</v>
      </c>
      <c r="G46" s="275">
        <v>0</v>
      </c>
      <c r="H46" s="275">
        <v>0</v>
      </c>
    </row>
    <row r="47" spans="1:8" x14ac:dyDescent="0.25">
      <c r="A47" s="276">
        <v>5400</v>
      </c>
      <c r="B47" s="273" t="s">
        <v>340</v>
      </c>
      <c r="C47" s="275">
        <v>0</v>
      </c>
      <c r="D47" s="275">
        <v>0</v>
      </c>
      <c r="E47" s="275">
        <v>0</v>
      </c>
      <c r="F47" s="275">
        <v>0</v>
      </c>
      <c r="G47" s="275">
        <v>0</v>
      </c>
      <c r="H47" s="275">
        <v>0</v>
      </c>
    </row>
    <row r="48" spans="1:8" x14ac:dyDescent="0.25">
      <c r="A48" s="276">
        <v>5500</v>
      </c>
      <c r="B48" s="273" t="s">
        <v>341</v>
      </c>
      <c r="C48" s="275">
        <v>0</v>
      </c>
      <c r="D48" s="275">
        <v>0</v>
      </c>
      <c r="E48" s="275">
        <v>0</v>
      </c>
      <c r="F48" s="275">
        <v>0</v>
      </c>
      <c r="G48" s="275">
        <v>0</v>
      </c>
      <c r="H48" s="275">
        <v>0</v>
      </c>
    </row>
    <row r="49" spans="1:8" x14ac:dyDescent="0.25">
      <c r="A49" s="276">
        <v>5600</v>
      </c>
      <c r="B49" s="273" t="s">
        <v>342</v>
      </c>
      <c r="C49" s="275">
        <v>0</v>
      </c>
      <c r="D49" s="275">
        <v>26000</v>
      </c>
      <c r="E49" s="275">
        <v>26000</v>
      </c>
      <c r="F49" s="275">
        <v>0</v>
      </c>
      <c r="G49" s="275">
        <v>0</v>
      </c>
      <c r="H49" s="275">
        <v>26000</v>
      </c>
    </row>
    <row r="50" spans="1:8" x14ac:dyDescent="0.25">
      <c r="A50" s="276">
        <v>5700</v>
      </c>
      <c r="B50" s="273" t="s">
        <v>343</v>
      </c>
      <c r="C50" s="275">
        <v>0</v>
      </c>
      <c r="D50" s="275">
        <v>0</v>
      </c>
      <c r="E50" s="275">
        <v>0</v>
      </c>
      <c r="F50" s="275">
        <v>0</v>
      </c>
      <c r="G50" s="275">
        <v>0</v>
      </c>
      <c r="H50" s="275">
        <v>0</v>
      </c>
    </row>
    <row r="51" spans="1:8" x14ac:dyDescent="0.25">
      <c r="A51" s="276">
        <v>5800</v>
      </c>
      <c r="B51" s="273" t="s">
        <v>344</v>
      </c>
      <c r="C51" s="275">
        <v>0</v>
      </c>
      <c r="D51" s="275">
        <v>0</v>
      </c>
      <c r="E51" s="275">
        <v>0</v>
      </c>
      <c r="F51" s="275">
        <v>0</v>
      </c>
      <c r="G51" s="275">
        <v>0</v>
      </c>
      <c r="H51" s="275">
        <v>0</v>
      </c>
    </row>
    <row r="52" spans="1:8" x14ac:dyDescent="0.25">
      <c r="A52" s="276">
        <v>5900</v>
      </c>
      <c r="B52" s="273" t="s">
        <v>345</v>
      </c>
      <c r="C52" s="275">
        <v>0</v>
      </c>
      <c r="D52" s="275">
        <v>0</v>
      </c>
      <c r="E52" s="275">
        <v>0</v>
      </c>
      <c r="F52" s="275">
        <v>0</v>
      </c>
      <c r="G52" s="275">
        <v>0</v>
      </c>
      <c r="H52" s="275">
        <v>0</v>
      </c>
    </row>
    <row r="53" spans="1:8" x14ac:dyDescent="0.25">
      <c r="A53" s="277" t="s">
        <v>346</v>
      </c>
      <c r="B53" s="269"/>
      <c r="C53" s="281">
        <v>0</v>
      </c>
      <c r="D53" s="281">
        <v>0</v>
      </c>
      <c r="E53" s="281">
        <v>0</v>
      </c>
      <c r="F53" s="281">
        <v>0</v>
      </c>
      <c r="G53" s="281">
        <v>0</v>
      </c>
      <c r="H53" s="281">
        <v>0</v>
      </c>
    </row>
    <row r="54" spans="1:8" x14ac:dyDescent="0.25">
      <c r="A54" s="276">
        <v>6100</v>
      </c>
      <c r="B54" s="273" t="s">
        <v>347</v>
      </c>
      <c r="C54" s="275">
        <v>0</v>
      </c>
      <c r="D54" s="275">
        <v>0</v>
      </c>
      <c r="E54" s="275">
        <v>0</v>
      </c>
      <c r="F54" s="275">
        <v>0</v>
      </c>
      <c r="G54" s="275">
        <v>0</v>
      </c>
      <c r="H54" s="275">
        <v>0</v>
      </c>
    </row>
    <row r="55" spans="1:8" hidden="1" x14ac:dyDescent="0.25">
      <c r="A55" s="276">
        <v>6200</v>
      </c>
      <c r="B55" s="273" t="s">
        <v>348</v>
      </c>
      <c r="C55" s="275">
        <v>0</v>
      </c>
      <c r="D55" s="275">
        <v>0</v>
      </c>
      <c r="E55" s="275">
        <v>0</v>
      </c>
      <c r="F55" s="275">
        <v>0</v>
      </c>
      <c r="G55" s="275">
        <v>0</v>
      </c>
      <c r="H55" s="275">
        <v>0</v>
      </c>
    </row>
    <row r="56" spans="1:8" hidden="1" x14ac:dyDescent="0.25">
      <c r="A56" s="276">
        <v>6300</v>
      </c>
      <c r="B56" s="273" t="s">
        <v>349</v>
      </c>
      <c r="C56" s="275">
        <v>0</v>
      </c>
      <c r="D56" s="275">
        <v>0</v>
      </c>
      <c r="E56" s="275">
        <v>0</v>
      </c>
      <c r="F56" s="275">
        <v>0</v>
      </c>
      <c r="G56" s="275">
        <v>0</v>
      </c>
      <c r="H56" s="275">
        <v>0</v>
      </c>
    </row>
    <row r="57" spans="1:8" x14ac:dyDescent="0.25">
      <c r="A57" s="277" t="s">
        <v>350</v>
      </c>
      <c r="B57" s="269"/>
      <c r="C57" s="281">
        <v>0</v>
      </c>
      <c r="D57" s="281">
        <v>0</v>
      </c>
      <c r="E57" s="281">
        <v>0</v>
      </c>
      <c r="F57" s="281">
        <v>0</v>
      </c>
      <c r="G57" s="281">
        <v>0</v>
      </c>
      <c r="H57" s="281">
        <v>0</v>
      </c>
    </row>
    <row r="58" spans="1:8" hidden="1" x14ac:dyDescent="0.25">
      <c r="A58" s="276">
        <v>7100</v>
      </c>
      <c r="B58" s="273" t="s">
        <v>351</v>
      </c>
      <c r="C58" s="275">
        <v>0</v>
      </c>
      <c r="D58" s="275">
        <v>0</v>
      </c>
      <c r="E58" s="275">
        <v>0</v>
      </c>
      <c r="F58" s="275">
        <v>0</v>
      </c>
      <c r="G58" s="275">
        <v>0</v>
      </c>
      <c r="H58" s="275">
        <v>0</v>
      </c>
    </row>
    <row r="59" spans="1:8" hidden="1" x14ac:dyDescent="0.25">
      <c r="A59" s="276">
        <v>7200</v>
      </c>
      <c r="B59" s="273" t="s">
        <v>352</v>
      </c>
      <c r="C59" s="275">
        <v>0</v>
      </c>
      <c r="D59" s="275">
        <v>0</v>
      </c>
      <c r="E59" s="275">
        <v>0</v>
      </c>
      <c r="F59" s="275">
        <v>0</v>
      </c>
      <c r="G59" s="275">
        <v>0</v>
      </c>
      <c r="H59" s="275">
        <v>0</v>
      </c>
    </row>
    <row r="60" spans="1:8" hidden="1" x14ac:dyDescent="0.25">
      <c r="A60" s="276">
        <v>7300</v>
      </c>
      <c r="B60" s="273" t="s">
        <v>353</v>
      </c>
      <c r="C60" s="275">
        <v>0</v>
      </c>
      <c r="D60" s="275">
        <v>0</v>
      </c>
      <c r="E60" s="275">
        <v>0</v>
      </c>
      <c r="F60" s="275">
        <v>0</v>
      </c>
      <c r="G60" s="275">
        <v>0</v>
      </c>
      <c r="H60" s="275">
        <v>0</v>
      </c>
    </row>
    <row r="61" spans="1:8" hidden="1" x14ac:dyDescent="0.25">
      <c r="A61" s="276">
        <v>7400</v>
      </c>
      <c r="B61" s="273" t="s">
        <v>354</v>
      </c>
      <c r="C61" s="275">
        <v>0</v>
      </c>
      <c r="D61" s="275">
        <v>0</v>
      </c>
      <c r="E61" s="275">
        <v>0</v>
      </c>
      <c r="F61" s="275">
        <v>0</v>
      </c>
      <c r="G61" s="275">
        <v>0</v>
      </c>
      <c r="H61" s="275">
        <v>0</v>
      </c>
    </row>
    <row r="62" spans="1:8" hidden="1" x14ac:dyDescent="0.25">
      <c r="A62" s="276">
        <v>7500</v>
      </c>
      <c r="B62" s="273" t="s">
        <v>355</v>
      </c>
      <c r="C62" s="275">
        <v>0</v>
      </c>
      <c r="D62" s="275">
        <v>0</v>
      </c>
      <c r="E62" s="275">
        <v>0</v>
      </c>
      <c r="F62" s="275">
        <v>0</v>
      </c>
      <c r="G62" s="275">
        <v>0</v>
      </c>
      <c r="H62" s="275">
        <v>0</v>
      </c>
    </row>
    <row r="63" spans="1:8" hidden="1" x14ac:dyDescent="0.25">
      <c r="A63" s="276">
        <v>7600</v>
      </c>
      <c r="B63" s="273" t="s">
        <v>356</v>
      </c>
      <c r="C63" s="275">
        <v>0</v>
      </c>
      <c r="D63" s="275">
        <v>0</v>
      </c>
      <c r="E63" s="275">
        <v>0</v>
      </c>
      <c r="F63" s="275">
        <v>0</v>
      </c>
      <c r="G63" s="275">
        <v>0</v>
      </c>
      <c r="H63" s="275">
        <v>0</v>
      </c>
    </row>
    <row r="64" spans="1:8" x14ac:dyDescent="0.25">
      <c r="A64" s="276">
        <v>7900</v>
      </c>
      <c r="B64" s="273" t="s">
        <v>357</v>
      </c>
      <c r="C64" s="275">
        <v>0</v>
      </c>
      <c r="D64" s="275">
        <v>0</v>
      </c>
      <c r="E64" s="275">
        <v>0</v>
      </c>
      <c r="F64" s="275">
        <v>0</v>
      </c>
      <c r="G64" s="275">
        <v>0</v>
      </c>
      <c r="H64" s="275">
        <v>0</v>
      </c>
    </row>
    <row r="65" spans="1:8" x14ac:dyDescent="0.25">
      <c r="A65" s="277" t="s">
        <v>358</v>
      </c>
      <c r="B65" s="269"/>
      <c r="C65" s="281">
        <v>0</v>
      </c>
      <c r="D65" s="281">
        <v>0</v>
      </c>
      <c r="E65" s="281">
        <v>0</v>
      </c>
      <c r="F65" s="281">
        <v>0</v>
      </c>
      <c r="G65" s="281">
        <v>0</v>
      </c>
      <c r="H65" s="281">
        <v>0</v>
      </c>
    </row>
    <row r="66" spans="1:8" x14ac:dyDescent="0.25">
      <c r="A66" s="276">
        <v>8100</v>
      </c>
      <c r="B66" s="273" t="s">
        <v>359</v>
      </c>
      <c r="C66" s="275">
        <v>0</v>
      </c>
      <c r="D66" s="275">
        <v>0</v>
      </c>
      <c r="E66" s="275">
        <v>0</v>
      </c>
      <c r="F66" s="275">
        <v>0</v>
      </c>
      <c r="G66" s="275">
        <v>0</v>
      </c>
      <c r="H66" s="275">
        <v>0</v>
      </c>
    </row>
    <row r="67" spans="1:8" hidden="1" x14ac:dyDescent="0.25">
      <c r="A67" s="276">
        <v>8300</v>
      </c>
      <c r="B67" s="273" t="s">
        <v>360</v>
      </c>
      <c r="C67" s="275">
        <v>0</v>
      </c>
      <c r="D67" s="275">
        <v>0</v>
      </c>
      <c r="E67" s="275">
        <v>0</v>
      </c>
      <c r="F67" s="275">
        <v>0</v>
      </c>
      <c r="G67" s="275">
        <v>0</v>
      </c>
      <c r="H67" s="275">
        <v>0</v>
      </c>
    </row>
    <row r="68" spans="1:8" hidden="1" x14ac:dyDescent="0.25">
      <c r="A68" s="276">
        <v>8500</v>
      </c>
      <c r="B68" s="273" t="s">
        <v>361</v>
      </c>
      <c r="C68" s="275">
        <v>0</v>
      </c>
      <c r="D68" s="275">
        <v>0</v>
      </c>
      <c r="E68" s="275">
        <v>0</v>
      </c>
      <c r="F68" s="275">
        <v>0</v>
      </c>
      <c r="G68" s="275">
        <v>0</v>
      </c>
      <c r="H68" s="275">
        <v>0</v>
      </c>
    </row>
    <row r="69" spans="1:8" x14ac:dyDescent="0.25">
      <c r="A69" s="277" t="s">
        <v>362</v>
      </c>
      <c r="B69" s="269"/>
      <c r="C69" s="281">
        <v>0</v>
      </c>
      <c r="D69" s="281">
        <v>0</v>
      </c>
      <c r="E69" s="281">
        <v>0</v>
      </c>
      <c r="F69" s="281">
        <v>0</v>
      </c>
      <c r="G69" s="281">
        <v>0</v>
      </c>
      <c r="H69" s="281">
        <v>0</v>
      </c>
    </row>
    <row r="70" spans="1:8" hidden="1" x14ac:dyDescent="0.25">
      <c r="A70" s="276">
        <v>9100</v>
      </c>
      <c r="B70" s="273" t="s">
        <v>363</v>
      </c>
      <c r="C70" s="275">
        <v>0</v>
      </c>
      <c r="D70" s="275">
        <v>0</v>
      </c>
      <c r="E70" s="275">
        <v>0</v>
      </c>
      <c r="F70" s="275">
        <v>0</v>
      </c>
      <c r="G70" s="275">
        <v>0</v>
      </c>
      <c r="H70" s="275">
        <v>0</v>
      </c>
    </row>
    <row r="71" spans="1:8" hidden="1" x14ac:dyDescent="0.25">
      <c r="A71" s="276">
        <v>9200</v>
      </c>
      <c r="B71" s="273" t="s">
        <v>364</v>
      </c>
      <c r="C71" s="275">
        <v>0</v>
      </c>
      <c r="D71" s="275">
        <v>0</v>
      </c>
      <c r="E71" s="275">
        <v>0</v>
      </c>
      <c r="F71" s="275">
        <v>0</v>
      </c>
      <c r="G71" s="275">
        <v>0</v>
      </c>
      <c r="H71" s="275">
        <v>0</v>
      </c>
    </row>
    <row r="72" spans="1:8" hidden="1" x14ac:dyDescent="0.25">
      <c r="A72" s="276">
        <v>9300</v>
      </c>
      <c r="B72" s="273" t="s">
        <v>365</v>
      </c>
      <c r="C72" s="275">
        <v>0</v>
      </c>
      <c r="D72" s="275">
        <v>0</v>
      </c>
      <c r="E72" s="275">
        <v>0</v>
      </c>
      <c r="F72" s="275">
        <v>0</v>
      </c>
      <c r="G72" s="275">
        <v>0</v>
      </c>
      <c r="H72" s="275">
        <v>0</v>
      </c>
    </row>
    <row r="73" spans="1:8" hidden="1" x14ac:dyDescent="0.25">
      <c r="A73" s="276">
        <v>9400</v>
      </c>
      <c r="B73" s="273" t="s">
        <v>366</v>
      </c>
      <c r="C73" s="275">
        <v>0</v>
      </c>
      <c r="D73" s="275">
        <v>0</v>
      </c>
      <c r="E73" s="275">
        <v>0</v>
      </c>
      <c r="F73" s="275">
        <v>0</v>
      </c>
      <c r="G73" s="275">
        <v>0</v>
      </c>
      <c r="H73" s="275">
        <v>0</v>
      </c>
    </row>
    <row r="74" spans="1:8" hidden="1" x14ac:dyDescent="0.25">
      <c r="A74" s="276">
        <v>9500</v>
      </c>
      <c r="B74" s="273" t="s">
        <v>367</v>
      </c>
      <c r="C74" s="275">
        <v>0</v>
      </c>
      <c r="D74" s="275">
        <v>0</v>
      </c>
      <c r="E74" s="275">
        <v>0</v>
      </c>
      <c r="F74" s="275">
        <v>0</v>
      </c>
      <c r="G74" s="275">
        <v>0</v>
      </c>
      <c r="H74" s="275">
        <v>0</v>
      </c>
    </row>
    <row r="75" spans="1:8" hidden="1" x14ac:dyDescent="0.25">
      <c r="A75" s="276">
        <v>9600</v>
      </c>
      <c r="B75" s="273" t="s">
        <v>368</v>
      </c>
      <c r="C75" s="275">
        <v>0</v>
      </c>
      <c r="D75" s="275">
        <v>0</v>
      </c>
      <c r="E75" s="275">
        <v>0</v>
      </c>
      <c r="F75" s="275">
        <v>0</v>
      </c>
      <c r="G75" s="275">
        <v>0</v>
      </c>
      <c r="H75" s="275">
        <v>0</v>
      </c>
    </row>
    <row r="76" spans="1:8" x14ac:dyDescent="0.25">
      <c r="A76" s="279">
        <v>9900</v>
      </c>
      <c r="B76" s="274" t="s">
        <v>369</v>
      </c>
      <c r="C76" s="282">
        <v>0</v>
      </c>
      <c r="D76" s="282">
        <v>0</v>
      </c>
      <c r="E76" s="282">
        <v>0</v>
      </c>
      <c r="F76" s="282">
        <v>0</v>
      </c>
      <c r="G76" s="282">
        <v>0</v>
      </c>
      <c r="H76" s="282">
        <v>0</v>
      </c>
    </row>
    <row r="77" spans="1:8" x14ac:dyDescent="0.25">
      <c r="A77" s="270"/>
      <c r="B77" s="278" t="s">
        <v>202</v>
      </c>
      <c r="C77" s="283">
        <v>105279655.56</v>
      </c>
      <c r="D77" s="283">
        <v>5134208</v>
      </c>
      <c r="E77" s="283">
        <v>110413863.56</v>
      </c>
      <c r="F77" s="283">
        <v>19658786.899999999</v>
      </c>
      <c r="G77" s="283">
        <v>19658786.899999999</v>
      </c>
      <c r="H77" s="283">
        <v>90755076.660000011</v>
      </c>
    </row>
    <row r="79" spans="1:8" x14ac:dyDescent="0.25">
      <c r="A79" s="268" t="s">
        <v>411</v>
      </c>
      <c r="B79" s="267"/>
      <c r="C79" s="267"/>
      <c r="D79" s="267"/>
      <c r="E79" s="267"/>
      <c r="F79" s="267"/>
      <c r="G79" s="267"/>
      <c r="H79" s="267"/>
    </row>
    <row r="84" spans="2:7" x14ac:dyDescent="0.25">
      <c r="B84" s="362" t="s">
        <v>418</v>
      </c>
      <c r="C84" s="362"/>
      <c r="D84" s="53"/>
      <c r="E84" s="365"/>
      <c r="F84" s="365"/>
      <c r="G84" s="365"/>
    </row>
    <row r="85" spans="2:7" x14ac:dyDescent="0.25">
      <c r="B85" s="362" t="s">
        <v>390</v>
      </c>
      <c r="C85" s="362"/>
      <c r="D85" s="53"/>
      <c r="E85" s="362" t="s">
        <v>410</v>
      </c>
      <c r="F85" s="362"/>
      <c r="G85" s="362"/>
    </row>
    <row r="86" spans="2:7" x14ac:dyDescent="0.25">
      <c r="B86" s="362" t="s">
        <v>394</v>
      </c>
      <c r="C86" s="362"/>
      <c r="D86" s="53"/>
      <c r="E86" s="362" t="s">
        <v>434</v>
      </c>
      <c r="F86" s="362"/>
      <c r="G86" s="362"/>
    </row>
  </sheetData>
  <mergeCells count="10">
    <mergeCell ref="B85:C85"/>
    <mergeCell ref="E85:G85"/>
    <mergeCell ref="B86:C86"/>
    <mergeCell ref="E86:G86"/>
    <mergeCell ref="A1:H1"/>
    <mergeCell ref="C2:G2"/>
    <mergeCell ref="H2:H3"/>
    <mergeCell ref="A2:B4"/>
    <mergeCell ref="B84:C84"/>
    <mergeCell ref="E84:G84"/>
  </mergeCells>
  <printOptions horizontalCentered="1"/>
  <pageMargins left="0.70866141732283472" right="0.70866141732283472" top="0.74803149606299213" bottom="0.74803149606299213" header="0.31496062992125984" footer="0.31496062992125984"/>
  <pageSetup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7"/>
  <sheetViews>
    <sheetView showGridLines="0" workbookViewId="0">
      <selection activeCell="M32" sqref="M32"/>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390" t="s">
        <v>487</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15">
        <v>105279655.56</v>
      </c>
      <c r="D6" s="259">
        <v>3457208</v>
      </c>
      <c r="E6" s="73">
        <f>C6+D6</f>
        <v>108736863.56</v>
      </c>
      <c r="F6" s="260">
        <v>19658786.899999999</v>
      </c>
      <c r="G6" s="261">
        <v>19658786.899999999</v>
      </c>
      <c r="H6" s="73">
        <f>E6-F6</f>
        <v>89078076.659999996</v>
      </c>
    </row>
    <row r="7" spans="1:8" x14ac:dyDescent="0.2">
      <c r="A7" s="56"/>
      <c r="B7" s="71"/>
      <c r="C7" s="208"/>
      <c r="D7" s="259"/>
      <c r="E7" s="73"/>
      <c r="F7" s="204"/>
      <c r="G7" s="204"/>
      <c r="H7" s="73"/>
    </row>
    <row r="8" spans="1:8" x14ac:dyDescent="0.2">
      <c r="A8" s="56"/>
      <c r="B8" s="71" t="s">
        <v>280</v>
      </c>
      <c r="C8" s="208">
        <v>0</v>
      </c>
      <c r="D8" s="259">
        <v>1677000</v>
      </c>
      <c r="E8" s="73">
        <f>C8+D8</f>
        <v>1677000</v>
      </c>
      <c r="F8" s="204">
        <v>0</v>
      </c>
      <c r="G8" s="204">
        <v>0</v>
      </c>
      <c r="H8" s="73">
        <f>E8-F8</f>
        <v>1677000</v>
      </c>
    </row>
    <row r="9" spans="1:8" x14ac:dyDescent="0.2">
      <c r="A9" s="56"/>
      <c r="B9" s="71"/>
      <c r="C9" s="73"/>
      <c r="D9" s="143"/>
      <c r="E9" s="73"/>
      <c r="F9" s="73"/>
      <c r="G9" s="73"/>
      <c r="H9" s="73"/>
    </row>
    <row r="10" spans="1:8" x14ac:dyDescent="0.2">
      <c r="A10" s="56"/>
      <c r="B10" s="71" t="s">
        <v>379</v>
      </c>
      <c r="C10" s="73"/>
      <c r="D10" s="73"/>
      <c r="E10" s="73"/>
      <c r="F10" s="73"/>
      <c r="G10" s="73"/>
      <c r="H10" s="73"/>
    </row>
    <row r="11" spans="1:8" x14ac:dyDescent="0.2">
      <c r="A11" s="56"/>
      <c r="B11" s="71"/>
      <c r="C11" s="73"/>
      <c r="D11" s="73"/>
      <c r="E11" s="73"/>
      <c r="F11" s="73"/>
      <c r="G11" s="73"/>
      <c r="H11" s="73"/>
    </row>
    <row r="12" spans="1:8" x14ac:dyDescent="0.2">
      <c r="A12" s="56"/>
      <c r="B12" s="71" t="s">
        <v>331</v>
      </c>
      <c r="C12" s="73"/>
      <c r="D12" s="73"/>
      <c r="E12" s="73"/>
      <c r="F12" s="73"/>
      <c r="G12" s="73"/>
      <c r="H12" s="73"/>
    </row>
    <row r="13" spans="1:8" x14ac:dyDescent="0.2">
      <c r="A13" s="56"/>
      <c r="B13" s="71"/>
      <c r="C13" s="73"/>
      <c r="D13" s="73"/>
      <c r="E13" s="73"/>
      <c r="F13" s="73"/>
      <c r="G13" s="73"/>
      <c r="H13" s="73"/>
    </row>
    <row r="14" spans="1:8" x14ac:dyDescent="0.2">
      <c r="A14" s="56"/>
      <c r="B14" s="71" t="s">
        <v>359</v>
      </c>
      <c r="C14" s="73"/>
      <c r="D14" s="73"/>
      <c r="E14" s="73"/>
      <c r="F14" s="73"/>
      <c r="G14" s="73"/>
      <c r="H14" s="73"/>
    </row>
    <row r="15" spans="1:8" x14ac:dyDescent="0.2">
      <c r="A15" s="58"/>
      <c r="B15" s="74"/>
      <c r="C15" s="145"/>
      <c r="D15" s="145"/>
      <c r="E15" s="145"/>
      <c r="F15" s="145"/>
      <c r="G15" s="145"/>
      <c r="H15" s="145"/>
    </row>
    <row r="16" spans="1:8" x14ac:dyDescent="0.2">
      <c r="A16" s="75"/>
      <c r="B16" s="59" t="s">
        <v>202</v>
      </c>
      <c r="C16" s="60">
        <f>C6+C8</f>
        <v>105279655.56</v>
      </c>
      <c r="D16" s="60">
        <f>D6+D8</f>
        <v>5134208</v>
      </c>
      <c r="E16" s="60">
        <f t="shared" ref="E16:H16" si="0">E6+E8</f>
        <v>110413863.56</v>
      </c>
      <c r="F16" s="60">
        <f t="shared" si="0"/>
        <v>19658786.899999999</v>
      </c>
      <c r="G16" s="60">
        <f t="shared" si="0"/>
        <v>19658786.899999999</v>
      </c>
      <c r="H16" s="60">
        <f t="shared" si="0"/>
        <v>90755076.659999996</v>
      </c>
    </row>
    <row r="18" spans="1:8" x14ac:dyDescent="0.2">
      <c r="A18" s="61" t="s">
        <v>203</v>
      </c>
      <c r="B18" s="61"/>
      <c r="C18" s="61"/>
      <c r="D18" s="61"/>
      <c r="E18" s="61"/>
      <c r="F18" s="61"/>
      <c r="G18" s="61"/>
      <c r="H18" s="61"/>
    </row>
    <row r="25" spans="1:8" x14ac:dyDescent="0.2">
      <c r="B25" s="396" t="s">
        <v>388</v>
      </c>
      <c r="C25" s="396"/>
      <c r="E25" s="365"/>
      <c r="F25" s="365"/>
      <c r="G25" s="365"/>
    </row>
    <row r="26" spans="1:8" x14ac:dyDescent="0.2">
      <c r="B26" s="362" t="s">
        <v>391</v>
      </c>
      <c r="C26" s="362"/>
      <c r="E26" s="197"/>
      <c r="F26" s="200" t="s">
        <v>410</v>
      </c>
      <c r="G26" s="200"/>
    </row>
    <row r="27" spans="1:8" ht="14.45" customHeight="1" x14ac:dyDescent="0.2">
      <c r="B27" s="362" t="s">
        <v>394</v>
      </c>
      <c r="C27" s="362"/>
      <c r="E27" s="397" t="s">
        <v>434</v>
      </c>
      <c r="F27" s="397"/>
      <c r="G27" s="397"/>
      <c r="H27" s="199"/>
    </row>
  </sheetData>
  <sheetProtection formatCells="0" formatColumns="0" formatRows="0" autoFilter="0"/>
  <mergeCells count="9">
    <mergeCell ref="B27:C27"/>
    <mergeCell ref="B25:C25"/>
    <mergeCell ref="E27:G27"/>
    <mergeCell ref="A1:H1"/>
    <mergeCell ref="A2:B4"/>
    <mergeCell ref="C2:G2"/>
    <mergeCell ref="H2:H3"/>
    <mergeCell ref="B26:C26"/>
    <mergeCell ref="E25:G25"/>
  </mergeCells>
  <printOptions horizontalCentered="1"/>
  <pageMargins left="0.70866141732283472" right="0.70866141732283472" top="0.74803149606299213" bottom="0.74803149606299213" header="0.31496062992125984" footer="0.31496062992125984"/>
  <pageSetup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6"/>
  <sheetViews>
    <sheetView showGridLines="0" workbookViewId="0">
      <selection activeCell="K30" sqref="K30"/>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6384" width="10.28515625" style="76"/>
  </cols>
  <sheetData>
    <row r="1" spans="1:8" ht="50.1" customHeight="1" x14ac:dyDescent="0.2">
      <c r="A1" s="390" t="s">
        <v>488</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77"/>
      <c r="B5" s="78"/>
      <c r="C5" s="141">
        <f>SUM(C6:C13)</f>
        <v>1308914.6399999999</v>
      </c>
      <c r="D5" s="141">
        <f t="shared" ref="D5:H5" si="0">SUM(D6:D13)</f>
        <v>0</v>
      </c>
      <c r="E5" s="141">
        <f t="shared" si="0"/>
        <v>1308914.6399999999</v>
      </c>
      <c r="F5" s="141">
        <f t="shared" si="0"/>
        <v>279802.73</v>
      </c>
      <c r="G5" s="141">
        <f t="shared" si="0"/>
        <v>279802.73</v>
      </c>
      <c r="H5" s="141">
        <f t="shared" si="0"/>
        <v>1029111.9099999999</v>
      </c>
    </row>
    <row r="6" spans="1:8" x14ac:dyDescent="0.2">
      <c r="A6" s="79" t="s">
        <v>250</v>
      </c>
      <c r="B6" s="80"/>
      <c r="C6" s="57"/>
      <c r="D6" s="57"/>
      <c r="E6" s="57"/>
      <c r="F6" s="57"/>
      <c r="G6" s="57"/>
      <c r="H6" s="57"/>
    </row>
    <row r="7" spans="1:8" x14ac:dyDescent="0.2">
      <c r="A7" s="81"/>
      <c r="B7" s="82" t="s">
        <v>251</v>
      </c>
      <c r="C7" s="57"/>
      <c r="D7" s="57"/>
      <c r="E7" s="57"/>
      <c r="F7" s="57"/>
      <c r="G7" s="57"/>
      <c r="H7" s="57"/>
    </row>
    <row r="8" spans="1:8" x14ac:dyDescent="0.2">
      <c r="A8" s="81"/>
      <c r="B8" s="82" t="s">
        <v>252</v>
      </c>
      <c r="C8" s="57"/>
      <c r="D8" s="57"/>
      <c r="E8" s="57"/>
      <c r="F8" s="57"/>
      <c r="G8" s="57"/>
      <c r="H8" s="57"/>
    </row>
    <row r="9" spans="1:8" x14ac:dyDescent="0.2">
      <c r="A9" s="81"/>
      <c r="B9" s="82" t="s">
        <v>380</v>
      </c>
      <c r="C9" s="216">
        <v>1308914.6399999999</v>
      </c>
      <c r="D9" s="174">
        <v>0</v>
      </c>
      <c r="E9" s="57">
        <f>+C9+D9</f>
        <v>1308914.6399999999</v>
      </c>
      <c r="F9" s="265">
        <v>279802.73</v>
      </c>
      <c r="G9" s="266">
        <v>279802.73</v>
      </c>
      <c r="H9" s="57">
        <f>+E9-G9</f>
        <v>1029111.9099999999</v>
      </c>
    </row>
    <row r="10" spans="1:8" x14ac:dyDescent="0.2">
      <c r="A10" s="81"/>
      <c r="B10" s="82" t="s">
        <v>253</v>
      </c>
      <c r="C10" s="57"/>
      <c r="D10" s="57"/>
      <c r="E10" s="57"/>
      <c r="F10" s="57"/>
      <c r="G10" s="57"/>
      <c r="H10" s="57"/>
    </row>
    <row r="11" spans="1:8" x14ac:dyDescent="0.2">
      <c r="A11" s="81"/>
      <c r="B11" s="82" t="s">
        <v>254</v>
      </c>
      <c r="C11" s="57"/>
      <c r="D11" s="57"/>
      <c r="E11" s="57"/>
      <c r="F11" s="57"/>
      <c r="G11" s="57"/>
      <c r="H11" s="57"/>
    </row>
    <row r="12" spans="1:8" x14ac:dyDescent="0.2">
      <c r="A12" s="81"/>
      <c r="B12" s="82" t="s">
        <v>255</v>
      </c>
      <c r="C12" s="57"/>
      <c r="D12" s="57"/>
      <c r="E12" s="57"/>
      <c r="F12" s="57"/>
      <c r="G12" s="57"/>
      <c r="H12" s="57"/>
    </row>
    <row r="13" spans="1:8" x14ac:dyDescent="0.2">
      <c r="A13" s="81"/>
      <c r="B13" s="82" t="s">
        <v>256</v>
      </c>
      <c r="C13" s="57"/>
      <c r="D13" s="57"/>
      <c r="E13" s="57"/>
      <c r="F13" s="57"/>
      <c r="G13" s="57"/>
      <c r="H13" s="57"/>
    </row>
    <row r="14" spans="1:8" x14ac:dyDescent="0.2">
      <c r="A14" s="81"/>
      <c r="B14" s="82" t="s">
        <v>257</v>
      </c>
      <c r="C14" s="57"/>
      <c r="D14" s="57"/>
      <c r="E14" s="57"/>
      <c r="F14" s="57"/>
      <c r="G14" s="57"/>
      <c r="H14" s="57"/>
    </row>
    <row r="15" spans="1:8" x14ac:dyDescent="0.2">
      <c r="A15" s="83"/>
      <c r="B15" s="82"/>
      <c r="C15" s="57"/>
      <c r="D15" s="57"/>
      <c r="E15" s="57"/>
      <c r="F15" s="57"/>
      <c r="G15" s="57"/>
      <c r="H15" s="57"/>
    </row>
    <row r="16" spans="1:8" x14ac:dyDescent="0.2">
      <c r="A16" s="79" t="s">
        <v>258</v>
      </c>
      <c r="B16" s="84"/>
      <c r="C16" s="142">
        <f>SUM(C17:C21)</f>
        <v>103970740.92</v>
      </c>
      <c r="D16" s="142">
        <f t="shared" ref="D16:H16" si="1">SUM(D17:D21)</f>
        <v>5134208</v>
      </c>
      <c r="E16" s="142">
        <f t="shared" si="1"/>
        <v>109104948.92</v>
      </c>
      <c r="F16" s="142">
        <f t="shared" si="1"/>
        <v>19378984.170000002</v>
      </c>
      <c r="G16" s="142">
        <f t="shared" si="1"/>
        <v>19378984.170000002</v>
      </c>
      <c r="H16" s="142">
        <f t="shared" si="1"/>
        <v>89725964.75</v>
      </c>
    </row>
    <row r="17" spans="1:8" x14ac:dyDescent="0.2">
      <c r="A17" s="81"/>
      <c r="B17" s="82" t="s">
        <v>259</v>
      </c>
      <c r="C17" s="57"/>
      <c r="D17" s="57"/>
      <c r="E17" s="57"/>
      <c r="F17" s="57"/>
      <c r="G17" s="57"/>
      <c r="H17" s="57"/>
    </row>
    <row r="18" spans="1:8" x14ac:dyDescent="0.2">
      <c r="A18" s="81"/>
      <c r="B18" s="82" t="s">
        <v>260</v>
      </c>
      <c r="C18" s="57"/>
      <c r="D18" s="57"/>
      <c r="E18" s="57"/>
      <c r="F18" s="57"/>
      <c r="G18" s="57"/>
      <c r="H18" s="57"/>
    </row>
    <row r="19" spans="1:8" x14ac:dyDescent="0.2">
      <c r="A19" s="81"/>
      <c r="B19" s="82" t="s">
        <v>261</v>
      </c>
      <c r="C19" s="57"/>
      <c r="D19" s="57"/>
      <c r="E19" s="57"/>
      <c r="F19" s="57"/>
      <c r="G19" s="57"/>
      <c r="H19" s="57"/>
    </row>
    <row r="20" spans="1:8" x14ac:dyDescent="0.2">
      <c r="A20" s="81"/>
      <c r="B20" s="82" t="s">
        <v>262</v>
      </c>
      <c r="C20" s="57"/>
      <c r="D20" s="57"/>
      <c r="E20" s="195"/>
      <c r="F20" s="57"/>
      <c r="G20" s="57"/>
      <c r="H20" s="57"/>
    </row>
    <row r="21" spans="1:8" x14ac:dyDescent="0.2">
      <c r="A21" s="81"/>
      <c r="B21" s="82" t="s">
        <v>263</v>
      </c>
      <c r="C21" s="217">
        <v>103970740.92</v>
      </c>
      <c r="D21" s="262">
        <v>5134208</v>
      </c>
      <c r="E21" s="195">
        <f>+C21+D21</f>
        <v>109104948.92</v>
      </c>
      <c r="F21" s="263">
        <v>19378984.170000002</v>
      </c>
      <c r="G21" s="264">
        <v>19378984.170000002</v>
      </c>
      <c r="H21" s="57">
        <f>+E21-G21</f>
        <v>89725964.75</v>
      </c>
    </row>
    <row r="22" spans="1:8" ht="12.75" x14ac:dyDescent="0.2">
      <c r="A22" s="81"/>
      <c r="B22" s="82" t="s">
        <v>264</v>
      </c>
      <c r="C22" s="144"/>
      <c r="D22" s="144"/>
      <c r="E22" s="144"/>
      <c r="F22" s="147"/>
      <c r="G22" s="144"/>
      <c r="H22" s="144"/>
    </row>
    <row r="23" spans="1:8" x14ac:dyDescent="0.2">
      <c r="A23" s="81"/>
      <c r="B23" s="82" t="s">
        <v>265</v>
      </c>
      <c r="C23" s="57"/>
      <c r="D23" s="57"/>
      <c r="E23" s="57"/>
      <c r="F23" s="57"/>
      <c r="G23" s="57"/>
      <c r="H23" s="57"/>
    </row>
    <row r="24" spans="1:8" x14ac:dyDescent="0.2">
      <c r="A24" s="83"/>
      <c r="B24" s="82"/>
      <c r="C24" s="57"/>
      <c r="D24" s="57"/>
      <c r="E24" s="57"/>
      <c r="F24" s="57"/>
      <c r="G24" s="57"/>
      <c r="H24" s="57"/>
    </row>
    <row r="25" spans="1:8" x14ac:dyDescent="0.2">
      <c r="A25" s="79" t="s">
        <v>266</v>
      </c>
      <c r="B25" s="84"/>
      <c r="C25" s="57"/>
      <c r="D25" s="57"/>
      <c r="E25" s="57"/>
      <c r="F25" s="57"/>
      <c r="G25" s="57"/>
      <c r="H25" s="57"/>
    </row>
    <row r="26" spans="1:8" x14ac:dyDescent="0.2">
      <c r="A26" s="81"/>
      <c r="B26" s="82" t="s">
        <v>267</v>
      </c>
      <c r="C26" s="57"/>
      <c r="D26" s="57"/>
      <c r="E26" s="57"/>
      <c r="F26" s="57"/>
      <c r="G26" s="57"/>
      <c r="H26" s="57"/>
    </row>
    <row r="27" spans="1:8" x14ac:dyDescent="0.2">
      <c r="A27" s="81"/>
      <c r="B27" s="82" t="s">
        <v>268</v>
      </c>
      <c r="C27" s="57"/>
      <c r="D27" s="57"/>
      <c r="E27" s="57"/>
      <c r="F27" s="57"/>
      <c r="G27" s="57"/>
      <c r="H27" s="57"/>
    </row>
    <row r="28" spans="1:8" x14ac:dyDescent="0.2">
      <c r="A28" s="81"/>
      <c r="B28" s="82" t="s">
        <v>269</v>
      </c>
      <c r="C28" s="57"/>
      <c r="D28" s="57"/>
      <c r="E28" s="57"/>
      <c r="F28" s="57"/>
      <c r="G28" s="57"/>
      <c r="H28" s="57"/>
    </row>
    <row r="29" spans="1:8" x14ac:dyDescent="0.2">
      <c r="A29" s="81"/>
      <c r="B29" s="82" t="s">
        <v>270</v>
      </c>
      <c r="C29" s="57"/>
      <c r="D29" s="57"/>
      <c r="E29" s="57"/>
      <c r="F29" s="57"/>
      <c r="G29" s="57"/>
      <c r="H29" s="57"/>
    </row>
    <row r="30" spans="1:8" x14ac:dyDescent="0.2">
      <c r="A30" s="81"/>
      <c r="B30" s="82" t="s">
        <v>271</v>
      </c>
      <c r="C30" s="57"/>
      <c r="D30" s="57"/>
      <c r="E30" s="57"/>
      <c r="F30" s="57"/>
      <c r="G30" s="57"/>
      <c r="H30" s="57"/>
    </row>
    <row r="31" spans="1:8" x14ac:dyDescent="0.2">
      <c r="A31" s="81"/>
      <c r="B31" s="82" t="s">
        <v>272</v>
      </c>
      <c r="C31" s="57"/>
      <c r="D31" s="57"/>
      <c r="E31" s="57"/>
      <c r="F31" s="57"/>
      <c r="G31" s="57"/>
      <c r="H31" s="57"/>
    </row>
    <row r="32" spans="1:8" x14ac:dyDescent="0.2">
      <c r="A32" s="81"/>
      <c r="B32" s="82" t="s">
        <v>273</v>
      </c>
      <c r="C32" s="57"/>
      <c r="D32" s="57"/>
      <c r="E32" s="57"/>
      <c r="F32" s="57"/>
      <c r="G32" s="57"/>
      <c r="H32" s="57"/>
    </row>
    <row r="33" spans="1:8" x14ac:dyDescent="0.2">
      <c r="A33" s="81"/>
      <c r="B33" s="82" t="s">
        <v>274</v>
      </c>
      <c r="C33" s="57"/>
      <c r="D33" s="57"/>
      <c r="E33" s="57"/>
      <c r="F33" s="57"/>
      <c r="G33" s="57"/>
      <c r="H33" s="57"/>
    </row>
    <row r="34" spans="1:8" x14ac:dyDescent="0.2">
      <c r="A34" s="81"/>
      <c r="B34" s="82" t="s">
        <v>275</v>
      </c>
      <c r="C34" s="57"/>
      <c r="D34" s="57"/>
      <c r="E34" s="57"/>
      <c r="F34" s="57"/>
      <c r="G34" s="57"/>
      <c r="H34" s="57"/>
    </row>
    <row r="35" spans="1:8" x14ac:dyDescent="0.2">
      <c r="A35" s="83"/>
      <c r="B35" s="82"/>
      <c r="C35" s="57"/>
      <c r="D35" s="57"/>
      <c r="E35" s="57"/>
      <c r="F35" s="57"/>
      <c r="G35" s="57"/>
      <c r="H35" s="57"/>
    </row>
    <row r="36" spans="1:8" x14ac:dyDescent="0.2">
      <c r="A36" s="79" t="s">
        <v>276</v>
      </c>
      <c r="B36" s="84"/>
      <c r="C36" s="57"/>
      <c r="D36" s="57"/>
      <c r="E36" s="57"/>
      <c r="F36" s="57"/>
      <c r="G36" s="57"/>
      <c r="H36" s="57"/>
    </row>
    <row r="37" spans="1:8" x14ac:dyDescent="0.2">
      <c r="A37" s="81"/>
      <c r="B37" s="82" t="s">
        <v>381</v>
      </c>
      <c r="C37" s="57"/>
      <c r="D37" s="57"/>
      <c r="E37" s="57"/>
      <c r="F37" s="57"/>
      <c r="G37" s="57"/>
      <c r="H37" s="57"/>
    </row>
    <row r="38" spans="1:8" ht="22.5" x14ac:dyDescent="0.2">
      <c r="A38" s="81"/>
      <c r="B38" s="82" t="s">
        <v>382</v>
      </c>
      <c r="C38" s="57"/>
      <c r="D38" s="57"/>
      <c r="E38" s="57"/>
      <c r="F38" s="57"/>
      <c r="G38" s="57"/>
      <c r="H38" s="57"/>
    </row>
    <row r="39" spans="1:8" x14ac:dyDescent="0.2">
      <c r="A39" s="81"/>
      <c r="B39" s="82" t="s">
        <v>277</v>
      </c>
      <c r="C39" s="57"/>
      <c r="D39" s="57"/>
      <c r="E39" s="57"/>
      <c r="F39" s="57"/>
      <c r="G39" s="57"/>
      <c r="H39" s="57"/>
    </row>
    <row r="40" spans="1:8" x14ac:dyDescent="0.2">
      <c r="A40" s="81"/>
      <c r="B40" s="82" t="s">
        <v>278</v>
      </c>
      <c r="C40" s="57"/>
      <c r="D40" s="57"/>
      <c r="E40" s="57"/>
      <c r="F40" s="57"/>
      <c r="G40" s="57"/>
      <c r="H40" s="57"/>
    </row>
    <row r="41" spans="1:8" x14ac:dyDescent="0.2">
      <c r="A41" s="83"/>
      <c r="B41" s="82"/>
      <c r="C41" s="57"/>
      <c r="D41" s="57"/>
      <c r="E41" s="57"/>
      <c r="F41" s="57"/>
      <c r="G41" s="57"/>
      <c r="H41" s="57"/>
    </row>
    <row r="42" spans="1:8" ht="12.75" x14ac:dyDescent="0.2">
      <c r="A42" s="85"/>
      <c r="B42" s="68" t="s">
        <v>202</v>
      </c>
      <c r="C42" s="146">
        <f>C5+C16</f>
        <v>105279655.56</v>
      </c>
      <c r="D42" s="146">
        <f t="shared" ref="D42:H42" si="2">D5+D16</f>
        <v>5134208</v>
      </c>
      <c r="E42" s="146">
        <f t="shared" si="2"/>
        <v>110413863.56</v>
      </c>
      <c r="F42" s="146">
        <f t="shared" si="2"/>
        <v>19658786.900000002</v>
      </c>
      <c r="G42" s="146">
        <f t="shared" si="2"/>
        <v>19658786.900000002</v>
      </c>
      <c r="H42" s="146">
        <f t="shared" si="2"/>
        <v>90755076.659999996</v>
      </c>
    </row>
    <row r="43" spans="1:8" x14ac:dyDescent="0.2">
      <c r="A43" s="61"/>
      <c r="B43" s="61"/>
      <c r="C43" s="61"/>
      <c r="D43" s="61"/>
      <c r="E43" s="61"/>
      <c r="F43" s="61"/>
      <c r="G43" s="61"/>
      <c r="H43" s="61"/>
    </row>
    <row r="44" spans="1:8" x14ac:dyDescent="0.2">
      <c r="A44" s="61" t="s">
        <v>203</v>
      </c>
      <c r="B44" s="61"/>
      <c r="C44" s="61"/>
      <c r="D44" s="61"/>
      <c r="E44" s="61"/>
      <c r="F44" s="61"/>
      <c r="G44" s="61"/>
      <c r="H44" s="61"/>
    </row>
    <row r="45" spans="1:8" x14ac:dyDescent="0.2">
      <c r="A45" s="61"/>
      <c r="B45" s="61"/>
      <c r="C45" s="61"/>
      <c r="D45" s="61"/>
      <c r="E45" s="61"/>
      <c r="F45" s="61"/>
      <c r="G45" s="61"/>
      <c r="H45" s="61"/>
    </row>
    <row r="54" spans="2:7" x14ac:dyDescent="0.2">
      <c r="B54" s="396" t="s">
        <v>388</v>
      </c>
      <c r="C54" s="396"/>
      <c r="F54" s="365"/>
      <c r="G54" s="365"/>
    </row>
    <row r="55" spans="2:7" x14ac:dyDescent="0.2">
      <c r="B55" s="362" t="s">
        <v>391</v>
      </c>
      <c r="C55" s="362"/>
      <c r="F55" s="398" t="s">
        <v>410</v>
      </c>
      <c r="G55" s="398"/>
    </row>
    <row r="56" spans="2:7" x14ac:dyDescent="0.2">
      <c r="B56" s="362" t="s">
        <v>394</v>
      </c>
      <c r="C56" s="362"/>
      <c r="F56" s="362" t="s">
        <v>434</v>
      </c>
      <c r="G56" s="362"/>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N29" sqref="N29"/>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399" t="s">
        <v>193</v>
      </c>
      <c r="C1" s="399"/>
      <c r="D1" s="399"/>
      <c r="E1" s="399"/>
      <c r="F1" s="399"/>
      <c r="G1" s="399"/>
      <c r="H1" s="399"/>
      <c r="I1" s="399"/>
    </row>
    <row r="2" spans="1:9" x14ac:dyDescent="0.2">
      <c r="A2" s="43"/>
      <c r="B2" s="413" t="s">
        <v>231</v>
      </c>
      <c r="C2" s="413"/>
      <c r="D2" s="413"/>
      <c r="E2" s="413"/>
      <c r="F2" s="413"/>
      <c r="G2" s="413"/>
      <c r="H2" s="413"/>
      <c r="I2" s="413"/>
    </row>
    <row r="3" spans="1:9" x14ac:dyDescent="0.2">
      <c r="A3" s="43"/>
      <c r="B3" s="413" t="s">
        <v>249</v>
      </c>
      <c r="C3" s="413"/>
      <c r="D3" s="413"/>
      <c r="E3" s="413"/>
      <c r="F3" s="413"/>
      <c r="G3" s="413"/>
      <c r="H3" s="413"/>
      <c r="I3" s="413"/>
    </row>
    <row r="4" spans="1:9" x14ac:dyDescent="0.2">
      <c r="A4" s="43"/>
      <c r="B4" s="413" t="s">
        <v>489</v>
      </c>
      <c r="C4" s="413"/>
      <c r="D4" s="413"/>
      <c r="E4" s="413"/>
      <c r="F4" s="413"/>
      <c r="G4" s="413"/>
      <c r="H4" s="413"/>
      <c r="I4" s="413"/>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12" t="s">
        <v>237</v>
      </c>
      <c r="C7" s="412"/>
      <c r="D7" s="412" t="s">
        <v>238</v>
      </c>
      <c r="E7" s="412"/>
      <c r="F7" s="412" t="s">
        <v>239</v>
      </c>
      <c r="G7" s="412"/>
      <c r="H7" s="412" t="s">
        <v>240</v>
      </c>
      <c r="I7" s="412"/>
    </row>
    <row r="8" spans="1:9" x14ac:dyDescent="0.2">
      <c r="A8" s="43"/>
      <c r="B8" s="412"/>
      <c r="C8" s="412"/>
      <c r="D8" s="412" t="s">
        <v>241</v>
      </c>
      <c r="E8" s="412"/>
      <c r="F8" s="412" t="s">
        <v>242</v>
      </c>
      <c r="G8" s="412"/>
      <c r="H8" s="412" t="s">
        <v>243</v>
      </c>
      <c r="I8" s="412"/>
    </row>
    <row r="9" spans="1:9" x14ac:dyDescent="0.2">
      <c r="A9" s="43"/>
      <c r="B9" s="409" t="s">
        <v>244</v>
      </c>
      <c r="C9" s="410"/>
      <c r="D9" s="410"/>
      <c r="E9" s="410"/>
      <c r="F9" s="410"/>
      <c r="G9" s="410"/>
      <c r="H9" s="410"/>
      <c r="I9" s="411"/>
    </row>
    <row r="10" spans="1:9" x14ac:dyDescent="0.2">
      <c r="A10" s="43"/>
      <c r="B10" s="403"/>
      <c r="C10" s="403"/>
      <c r="D10" s="403"/>
      <c r="E10" s="403"/>
      <c r="F10" s="403"/>
      <c r="G10" s="403"/>
      <c r="H10" s="407">
        <f>+D10-F10</f>
        <v>0</v>
      </c>
      <c r="I10" s="408"/>
    </row>
    <row r="11" spans="1:9" x14ac:dyDescent="0.2">
      <c r="A11" s="43"/>
      <c r="B11" s="403"/>
      <c r="C11" s="403"/>
      <c r="D11" s="404"/>
      <c r="E11" s="404"/>
      <c r="F11" s="404"/>
      <c r="G11" s="404"/>
      <c r="H11" s="407">
        <f t="shared" ref="H11:H19" si="0">+D11-F11</f>
        <v>0</v>
      </c>
      <c r="I11" s="408"/>
    </row>
    <row r="12" spans="1:9" x14ac:dyDescent="0.2">
      <c r="A12" s="43"/>
      <c r="B12" s="403"/>
      <c r="C12" s="403"/>
      <c r="D12" s="404"/>
      <c r="E12" s="404"/>
      <c r="F12" s="404"/>
      <c r="G12" s="404"/>
      <c r="H12" s="407">
        <f t="shared" si="0"/>
        <v>0</v>
      </c>
      <c r="I12" s="408"/>
    </row>
    <row r="13" spans="1:9" x14ac:dyDescent="0.2">
      <c r="A13" s="43"/>
      <c r="B13" s="403"/>
      <c r="C13" s="403"/>
      <c r="D13" s="404"/>
      <c r="E13" s="404"/>
      <c r="F13" s="404"/>
      <c r="G13" s="404"/>
      <c r="H13" s="407">
        <f t="shared" si="0"/>
        <v>0</v>
      </c>
      <c r="I13" s="408"/>
    </row>
    <row r="14" spans="1:9" x14ac:dyDescent="0.2">
      <c r="A14" s="43"/>
      <c r="B14" s="403"/>
      <c r="C14" s="403"/>
      <c r="D14" s="404"/>
      <c r="E14" s="404"/>
      <c r="F14" s="404"/>
      <c r="G14" s="404"/>
      <c r="H14" s="407">
        <f t="shared" si="0"/>
        <v>0</v>
      </c>
      <c r="I14" s="408"/>
    </row>
    <row r="15" spans="1:9" x14ac:dyDescent="0.2">
      <c r="A15" s="43"/>
      <c r="B15" s="403"/>
      <c r="C15" s="403"/>
      <c r="D15" s="404"/>
      <c r="E15" s="404"/>
      <c r="F15" s="404"/>
      <c r="G15" s="404"/>
      <c r="H15" s="407">
        <f t="shared" si="0"/>
        <v>0</v>
      </c>
      <c r="I15" s="408"/>
    </row>
    <row r="16" spans="1:9" x14ac:dyDescent="0.2">
      <c r="A16" s="43"/>
      <c r="B16" s="403"/>
      <c r="C16" s="403"/>
      <c r="D16" s="404"/>
      <c r="E16" s="404"/>
      <c r="F16" s="404"/>
      <c r="G16" s="404"/>
      <c r="H16" s="407">
        <f t="shared" si="0"/>
        <v>0</v>
      </c>
      <c r="I16" s="408"/>
    </row>
    <row r="17" spans="1:9" x14ac:dyDescent="0.2">
      <c r="A17" s="43"/>
      <c r="B17" s="403"/>
      <c r="C17" s="403"/>
      <c r="D17" s="404"/>
      <c r="E17" s="404"/>
      <c r="F17" s="404"/>
      <c r="G17" s="404"/>
      <c r="H17" s="407">
        <f t="shared" si="0"/>
        <v>0</v>
      </c>
      <c r="I17" s="408"/>
    </row>
    <row r="18" spans="1:9" x14ac:dyDescent="0.2">
      <c r="A18" s="43"/>
      <c r="B18" s="403"/>
      <c r="C18" s="403"/>
      <c r="D18" s="404"/>
      <c r="E18" s="404"/>
      <c r="F18" s="404"/>
      <c r="G18" s="404"/>
      <c r="H18" s="407">
        <f t="shared" si="0"/>
        <v>0</v>
      </c>
      <c r="I18" s="408"/>
    </row>
    <row r="19" spans="1:9" x14ac:dyDescent="0.2">
      <c r="A19" s="43"/>
      <c r="B19" s="403" t="s">
        <v>245</v>
      </c>
      <c r="C19" s="403"/>
      <c r="D19" s="404">
        <f>SUM(D10:E18)</f>
        <v>0</v>
      </c>
      <c r="E19" s="404"/>
      <c r="F19" s="404">
        <f>SUM(F10:G18)</f>
        <v>0</v>
      </c>
      <c r="G19" s="404"/>
      <c r="H19" s="407">
        <f t="shared" si="0"/>
        <v>0</v>
      </c>
      <c r="I19" s="408"/>
    </row>
    <row r="20" spans="1:9" x14ac:dyDescent="0.2">
      <c r="A20" s="43"/>
      <c r="B20" s="403"/>
      <c r="C20" s="403"/>
      <c r="D20" s="403"/>
      <c r="E20" s="403"/>
      <c r="F20" s="403"/>
      <c r="G20" s="403"/>
      <c r="H20" s="403"/>
      <c r="I20" s="403"/>
    </row>
    <row r="21" spans="1:9" x14ac:dyDescent="0.2">
      <c r="A21" s="43"/>
      <c r="B21" s="409" t="s">
        <v>246</v>
      </c>
      <c r="C21" s="410"/>
      <c r="D21" s="410"/>
      <c r="E21" s="410"/>
      <c r="F21" s="410"/>
      <c r="G21" s="410"/>
      <c r="H21" s="410"/>
      <c r="I21" s="411"/>
    </row>
    <row r="22" spans="1:9" x14ac:dyDescent="0.2">
      <c r="A22" s="43"/>
      <c r="B22" s="403"/>
      <c r="C22" s="403"/>
      <c r="D22" s="403"/>
      <c r="E22" s="403"/>
      <c r="F22" s="403"/>
      <c r="G22" s="403"/>
      <c r="H22" s="403"/>
      <c r="I22" s="403"/>
    </row>
    <row r="23" spans="1:9" x14ac:dyDescent="0.2">
      <c r="A23" s="43"/>
      <c r="B23" s="403"/>
      <c r="C23" s="403"/>
      <c r="D23" s="404"/>
      <c r="E23" s="404"/>
      <c r="F23" s="404"/>
      <c r="G23" s="404"/>
      <c r="H23" s="407">
        <f>+D23-F23</f>
        <v>0</v>
      </c>
      <c r="I23" s="408"/>
    </row>
    <row r="24" spans="1:9" x14ac:dyDescent="0.2">
      <c r="A24" s="43"/>
      <c r="B24" s="403"/>
      <c r="C24" s="403"/>
      <c r="D24" s="404"/>
      <c r="E24" s="404"/>
      <c r="F24" s="404"/>
      <c r="G24" s="404"/>
      <c r="H24" s="407">
        <f>+D24-F24</f>
        <v>0</v>
      </c>
      <c r="I24" s="408"/>
    </row>
    <row r="25" spans="1:9" x14ac:dyDescent="0.2">
      <c r="A25" s="43"/>
      <c r="B25" s="403"/>
      <c r="C25" s="403"/>
      <c r="D25" s="404"/>
      <c r="E25" s="404"/>
      <c r="F25" s="404"/>
      <c r="G25" s="404"/>
      <c r="H25" s="407">
        <f t="shared" ref="H25:H30" si="1">+D25-F25</f>
        <v>0</v>
      </c>
      <c r="I25" s="408"/>
    </row>
    <row r="26" spans="1:9" x14ac:dyDescent="0.2">
      <c r="A26" s="43"/>
      <c r="B26" s="403"/>
      <c r="C26" s="403"/>
      <c r="D26" s="404"/>
      <c r="E26" s="404"/>
      <c r="F26" s="404"/>
      <c r="G26" s="404"/>
      <c r="H26" s="407">
        <f t="shared" si="1"/>
        <v>0</v>
      </c>
      <c r="I26" s="408"/>
    </row>
    <row r="27" spans="1:9" x14ac:dyDescent="0.2">
      <c r="A27" s="43"/>
      <c r="B27" s="403"/>
      <c r="C27" s="403"/>
      <c r="D27" s="404"/>
      <c r="E27" s="404"/>
      <c r="F27" s="404"/>
      <c r="G27" s="404"/>
      <c r="H27" s="407">
        <f t="shared" si="1"/>
        <v>0</v>
      </c>
      <c r="I27" s="408"/>
    </row>
    <row r="28" spans="1:9" x14ac:dyDescent="0.2">
      <c r="A28" s="43"/>
      <c r="B28" s="403"/>
      <c r="C28" s="403"/>
      <c r="D28" s="404"/>
      <c r="E28" s="404"/>
      <c r="F28" s="404"/>
      <c r="G28" s="404"/>
      <c r="H28" s="407">
        <f t="shared" si="1"/>
        <v>0</v>
      </c>
      <c r="I28" s="408"/>
    </row>
    <row r="29" spans="1:9" x14ac:dyDescent="0.2">
      <c r="A29" s="43"/>
      <c r="B29" s="403"/>
      <c r="C29" s="403"/>
      <c r="D29" s="404"/>
      <c r="E29" s="404"/>
      <c r="F29" s="404"/>
      <c r="G29" s="404"/>
      <c r="H29" s="407">
        <f t="shared" si="1"/>
        <v>0</v>
      </c>
      <c r="I29" s="408"/>
    </row>
    <row r="30" spans="1:9" x14ac:dyDescent="0.2">
      <c r="A30" s="43"/>
      <c r="B30" s="403"/>
      <c r="C30" s="403"/>
      <c r="D30" s="404"/>
      <c r="E30" s="404"/>
      <c r="F30" s="404"/>
      <c r="G30" s="404"/>
      <c r="H30" s="407">
        <f t="shared" si="1"/>
        <v>0</v>
      </c>
      <c r="I30" s="408"/>
    </row>
    <row r="31" spans="1:9" x14ac:dyDescent="0.2">
      <c r="A31" s="43"/>
      <c r="B31" s="403" t="s">
        <v>247</v>
      </c>
      <c r="C31" s="403"/>
      <c r="D31" s="404">
        <f>SUM(D22:E30)</f>
        <v>0</v>
      </c>
      <c r="E31" s="404"/>
      <c r="F31" s="404">
        <f>SUM(F22:G30)</f>
        <v>0</v>
      </c>
      <c r="G31" s="404"/>
      <c r="H31" s="404">
        <f>+D31-F31</f>
        <v>0</v>
      </c>
      <c r="I31" s="404"/>
    </row>
    <row r="32" spans="1:9" x14ac:dyDescent="0.2">
      <c r="A32" s="43"/>
      <c r="B32" s="403"/>
      <c r="C32" s="403"/>
      <c r="D32" s="404"/>
      <c r="E32" s="404"/>
      <c r="F32" s="404"/>
      <c r="G32" s="404"/>
      <c r="H32" s="404"/>
      <c r="I32" s="404"/>
    </row>
    <row r="33" spans="1:11" x14ac:dyDescent="0.2">
      <c r="A33" s="43"/>
      <c r="B33" s="405" t="s">
        <v>248</v>
      </c>
      <c r="C33" s="406"/>
      <c r="D33" s="407">
        <f>+D19+D31</f>
        <v>0</v>
      </c>
      <c r="E33" s="408"/>
      <c r="F33" s="407">
        <f>+F19+F31</f>
        <v>0</v>
      </c>
      <c r="G33" s="408"/>
      <c r="H33" s="407">
        <f>+H19+H31</f>
        <v>0</v>
      </c>
      <c r="I33" s="40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00" t="s">
        <v>392</v>
      </c>
      <c r="C40" s="400"/>
      <c r="D40" s="400"/>
      <c r="F40" s="400" t="s">
        <v>393</v>
      </c>
      <c r="G40" s="400"/>
      <c r="H40" s="400"/>
      <c r="I40" s="400"/>
    </row>
    <row r="41" spans="1:11" x14ac:dyDescent="0.2">
      <c r="B41" s="362" t="s">
        <v>391</v>
      </c>
      <c r="C41" s="362"/>
      <c r="F41" s="401" t="s">
        <v>410</v>
      </c>
      <c r="G41" s="401"/>
      <c r="H41" s="401"/>
      <c r="I41" s="401"/>
      <c r="J41" s="51"/>
      <c r="K41" s="51"/>
    </row>
    <row r="42" spans="1:11" x14ac:dyDescent="0.2">
      <c r="B42" s="362" t="s">
        <v>394</v>
      </c>
      <c r="C42" s="362"/>
      <c r="D42" s="50"/>
      <c r="F42" s="402" t="s">
        <v>434</v>
      </c>
      <c r="G42" s="402"/>
      <c r="H42" s="402"/>
      <c r="I42" s="402"/>
      <c r="J42" s="52"/>
      <c r="K42" s="52"/>
    </row>
  </sheetData>
  <mergeCells count="112">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1:I1"/>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s>
  <printOptions horizontalCentered="1"/>
  <pageMargins left="0.70866141732283472" right="0.70866141732283472" top="0.74803149606299213" bottom="0.74803149606299213" header="0.31496062992125984" footer="0.31496062992125984"/>
  <pageSetup scale="8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M25" sqref="M25"/>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14" t="s">
        <v>193</v>
      </c>
      <c r="C1" s="414"/>
      <c r="D1" s="414"/>
      <c r="E1" s="414"/>
      <c r="F1" s="414"/>
      <c r="G1" s="414"/>
      <c r="H1" s="414"/>
      <c r="I1" s="414"/>
    </row>
    <row r="2" spans="1:9" x14ac:dyDescent="0.2">
      <c r="A2" s="43"/>
      <c r="B2" s="417" t="s">
        <v>231</v>
      </c>
      <c r="C2" s="417"/>
      <c r="D2" s="417"/>
      <c r="E2" s="417"/>
      <c r="F2" s="417"/>
      <c r="G2" s="417"/>
      <c r="H2" s="417"/>
      <c r="I2" s="417"/>
    </row>
    <row r="3" spans="1:9" x14ac:dyDescent="0.2">
      <c r="A3" s="43"/>
      <c r="B3" s="417" t="s">
        <v>236</v>
      </c>
      <c r="C3" s="417"/>
      <c r="D3" s="417"/>
      <c r="E3" s="417"/>
      <c r="F3" s="417"/>
      <c r="G3" s="417"/>
      <c r="H3" s="417"/>
      <c r="I3" s="417"/>
    </row>
    <row r="4" spans="1:9" x14ac:dyDescent="0.2">
      <c r="A4" s="43"/>
      <c r="B4" s="417" t="s">
        <v>489</v>
      </c>
      <c r="C4" s="417"/>
      <c r="D4" s="417"/>
      <c r="E4" s="417"/>
      <c r="F4" s="417"/>
      <c r="G4" s="417"/>
      <c r="H4" s="417"/>
      <c r="I4" s="417"/>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12" t="s">
        <v>237</v>
      </c>
      <c r="C7" s="412"/>
      <c r="D7" s="412" t="s">
        <v>238</v>
      </c>
      <c r="E7" s="412"/>
      <c r="F7" s="412" t="s">
        <v>239</v>
      </c>
      <c r="G7" s="412"/>
      <c r="H7" s="412" t="s">
        <v>240</v>
      </c>
      <c r="I7" s="412"/>
    </row>
    <row r="8" spans="1:9" x14ac:dyDescent="0.2">
      <c r="A8" s="43"/>
      <c r="B8" s="412"/>
      <c r="C8" s="412"/>
      <c r="D8" s="412" t="s">
        <v>241</v>
      </c>
      <c r="E8" s="412"/>
      <c r="F8" s="412" t="s">
        <v>242</v>
      </c>
      <c r="G8" s="412"/>
      <c r="H8" s="412" t="s">
        <v>243</v>
      </c>
      <c r="I8" s="412"/>
    </row>
    <row r="9" spans="1:9" x14ac:dyDescent="0.2">
      <c r="A9" s="43"/>
      <c r="B9" s="409" t="s">
        <v>244</v>
      </c>
      <c r="C9" s="410"/>
      <c r="D9" s="410"/>
      <c r="E9" s="410"/>
      <c r="F9" s="410"/>
      <c r="G9" s="410"/>
      <c r="H9" s="410"/>
      <c r="I9" s="411"/>
    </row>
    <row r="10" spans="1:9" x14ac:dyDescent="0.2">
      <c r="A10" s="43"/>
      <c r="B10" s="403"/>
      <c r="C10" s="403"/>
      <c r="D10" s="403"/>
      <c r="E10" s="403"/>
      <c r="F10" s="403"/>
      <c r="G10" s="403"/>
      <c r="H10" s="407">
        <f>+D10-F10</f>
        <v>0</v>
      </c>
      <c r="I10" s="408"/>
    </row>
    <row r="11" spans="1:9" x14ac:dyDescent="0.2">
      <c r="A11" s="43"/>
      <c r="B11" s="403"/>
      <c r="C11" s="403"/>
      <c r="D11" s="404"/>
      <c r="E11" s="404"/>
      <c r="F11" s="404"/>
      <c r="G11" s="404"/>
      <c r="H11" s="407">
        <f t="shared" ref="H11:H19" si="0">+D11-F11</f>
        <v>0</v>
      </c>
      <c r="I11" s="408"/>
    </row>
    <row r="12" spans="1:9" x14ac:dyDescent="0.2">
      <c r="A12" s="43"/>
      <c r="B12" s="403"/>
      <c r="C12" s="403"/>
      <c r="D12" s="404"/>
      <c r="E12" s="404"/>
      <c r="F12" s="404"/>
      <c r="G12" s="404"/>
      <c r="H12" s="407">
        <f t="shared" si="0"/>
        <v>0</v>
      </c>
      <c r="I12" s="408"/>
    </row>
    <row r="13" spans="1:9" x14ac:dyDescent="0.2">
      <c r="A13" s="43"/>
      <c r="B13" s="403"/>
      <c r="C13" s="403"/>
      <c r="D13" s="404"/>
      <c r="E13" s="404"/>
      <c r="F13" s="404"/>
      <c r="G13" s="404"/>
      <c r="H13" s="407">
        <f t="shared" si="0"/>
        <v>0</v>
      </c>
      <c r="I13" s="408"/>
    </row>
    <row r="14" spans="1:9" x14ac:dyDescent="0.2">
      <c r="A14" s="43"/>
      <c r="B14" s="403"/>
      <c r="C14" s="403"/>
      <c r="D14" s="404"/>
      <c r="E14" s="404"/>
      <c r="F14" s="404"/>
      <c r="G14" s="404"/>
      <c r="H14" s="407">
        <f t="shared" si="0"/>
        <v>0</v>
      </c>
      <c r="I14" s="408"/>
    </row>
    <row r="15" spans="1:9" x14ac:dyDescent="0.2">
      <c r="A15" s="43"/>
      <c r="B15" s="403"/>
      <c r="C15" s="403"/>
      <c r="D15" s="404"/>
      <c r="E15" s="404"/>
      <c r="F15" s="404"/>
      <c r="G15" s="404"/>
      <c r="H15" s="407">
        <f t="shared" si="0"/>
        <v>0</v>
      </c>
      <c r="I15" s="408"/>
    </row>
    <row r="16" spans="1:9" x14ac:dyDescent="0.2">
      <c r="A16" s="43"/>
      <c r="B16" s="403"/>
      <c r="C16" s="403"/>
      <c r="D16" s="404"/>
      <c r="E16" s="404"/>
      <c r="F16" s="404"/>
      <c r="G16" s="404"/>
      <c r="H16" s="407">
        <f t="shared" si="0"/>
        <v>0</v>
      </c>
      <c r="I16" s="408"/>
    </row>
    <row r="17" spans="1:9" x14ac:dyDescent="0.2">
      <c r="A17" s="43"/>
      <c r="B17" s="403"/>
      <c r="C17" s="403"/>
      <c r="D17" s="404"/>
      <c r="E17" s="404"/>
      <c r="F17" s="404"/>
      <c r="G17" s="404"/>
      <c r="H17" s="407">
        <f t="shared" si="0"/>
        <v>0</v>
      </c>
      <c r="I17" s="408"/>
    </row>
    <row r="18" spans="1:9" x14ac:dyDescent="0.2">
      <c r="A18" s="43"/>
      <c r="B18" s="403"/>
      <c r="C18" s="403"/>
      <c r="D18" s="404"/>
      <c r="E18" s="404"/>
      <c r="F18" s="404"/>
      <c r="G18" s="404"/>
      <c r="H18" s="407">
        <f t="shared" si="0"/>
        <v>0</v>
      </c>
      <c r="I18" s="408"/>
    </row>
    <row r="19" spans="1:9" x14ac:dyDescent="0.2">
      <c r="A19" s="43"/>
      <c r="B19" s="403" t="s">
        <v>245</v>
      </c>
      <c r="C19" s="403"/>
      <c r="D19" s="404">
        <f>SUM(D10:E18)</f>
        <v>0</v>
      </c>
      <c r="E19" s="404"/>
      <c r="F19" s="404">
        <f>SUM(F10:G18)</f>
        <v>0</v>
      </c>
      <c r="G19" s="404"/>
      <c r="H19" s="407">
        <f t="shared" si="0"/>
        <v>0</v>
      </c>
      <c r="I19" s="408"/>
    </row>
    <row r="20" spans="1:9" x14ac:dyDescent="0.2">
      <c r="A20" s="43"/>
      <c r="B20" s="403"/>
      <c r="C20" s="403"/>
      <c r="D20" s="403"/>
      <c r="E20" s="403"/>
      <c r="F20" s="403"/>
      <c r="G20" s="403"/>
      <c r="H20" s="403"/>
      <c r="I20" s="403"/>
    </row>
    <row r="21" spans="1:9" x14ac:dyDescent="0.2">
      <c r="A21" s="43"/>
      <c r="B21" s="409" t="s">
        <v>246</v>
      </c>
      <c r="C21" s="410"/>
      <c r="D21" s="410"/>
      <c r="E21" s="410"/>
      <c r="F21" s="410"/>
      <c r="G21" s="410"/>
      <c r="H21" s="410"/>
      <c r="I21" s="411"/>
    </row>
    <row r="22" spans="1:9" x14ac:dyDescent="0.2">
      <c r="A22" s="43"/>
      <c r="B22" s="403"/>
      <c r="C22" s="403"/>
      <c r="D22" s="403"/>
      <c r="E22" s="403"/>
      <c r="F22" s="403"/>
      <c r="G22" s="403"/>
      <c r="H22" s="403"/>
      <c r="I22" s="403"/>
    </row>
    <row r="23" spans="1:9" x14ac:dyDescent="0.2">
      <c r="A23" s="43"/>
      <c r="B23" s="403"/>
      <c r="C23" s="403"/>
      <c r="D23" s="404"/>
      <c r="E23" s="404"/>
      <c r="F23" s="404"/>
      <c r="G23" s="404"/>
      <c r="H23" s="407">
        <f>+D23-F23</f>
        <v>0</v>
      </c>
      <c r="I23" s="408"/>
    </row>
    <row r="24" spans="1:9" x14ac:dyDescent="0.2">
      <c r="A24" s="43"/>
      <c r="B24" s="403"/>
      <c r="C24" s="403"/>
      <c r="D24" s="404"/>
      <c r="E24" s="404"/>
      <c r="F24" s="404"/>
      <c r="G24" s="404"/>
      <c r="H24" s="407">
        <f>+D24-F24</f>
        <v>0</v>
      </c>
      <c r="I24" s="408"/>
    </row>
    <row r="25" spans="1:9" x14ac:dyDescent="0.2">
      <c r="A25" s="43"/>
      <c r="B25" s="403"/>
      <c r="C25" s="403"/>
      <c r="D25" s="404"/>
      <c r="E25" s="404"/>
      <c r="F25" s="404"/>
      <c r="G25" s="404"/>
      <c r="H25" s="407">
        <f t="shared" ref="H25:H30" si="1">+D25-F25</f>
        <v>0</v>
      </c>
      <c r="I25" s="408"/>
    </row>
    <row r="26" spans="1:9" x14ac:dyDescent="0.2">
      <c r="A26" s="43"/>
      <c r="B26" s="403"/>
      <c r="C26" s="403"/>
      <c r="D26" s="404"/>
      <c r="E26" s="404"/>
      <c r="F26" s="404"/>
      <c r="G26" s="404"/>
      <c r="H26" s="407">
        <f t="shared" si="1"/>
        <v>0</v>
      </c>
      <c r="I26" s="408"/>
    </row>
    <row r="27" spans="1:9" x14ac:dyDescent="0.2">
      <c r="A27" s="43"/>
      <c r="B27" s="403"/>
      <c r="C27" s="403"/>
      <c r="D27" s="404"/>
      <c r="E27" s="404"/>
      <c r="F27" s="404"/>
      <c r="G27" s="404"/>
      <c r="H27" s="407">
        <f t="shared" si="1"/>
        <v>0</v>
      </c>
      <c r="I27" s="408"/>
    </row>
    <row r="28" spans="1:9" x14ac:dyDescent="0.2">
      <c r="A28" s="43"/>
      <c r="B28" s="403"/>
      <c r="C28" s="403"/>
      <c r="D28" s="404"/>
      <c r="E28" s="404"/>
      <c r="F28" s="404"/>
      <c r="G28" s="404"/>
      <c r="H28" s="407">
        <f t="shared" si="1"/>
        <v>0</v>
      </c>
      <c r="I28" s="408"/>
    </row>
    <row r="29" spans="1:9" x14ac:dyDescent="0.2">
      <c r="A29" s="43"/>
      <c r="B29" s="403"/>
      <c r="C29" s="403"/>
      <c r="D29" s="404"/>
      <c r="E29" s="404"/>
      <c r="F29" s="404"/>
      <c r="G29" s="404"/>
      <c r="H29" s="407">
        <f t="shared" si="1"/>
        <v>0</v>
      </c>
      <c r="I29" s="408"/>
    </row>
    <row r="30" spans="1:9" x14ac:dyDescent="0.2">
      <c r="A30" s="43"/>
      <c r="B30" s="403"/>
      <c r="C30" s="403"/>
      <c r="D30" s="404"/>
      <c r="E30" s="404"/>
      <c r="F30" s="404"/>
      <c r="G30" s="404"/>
      <c r="H30" s="407">
        <f t="shared" si="1"/>
        <v>0</v>
      </c>
      <c r="I30" s="408"/>
    </row>
    <row r="31" spans="1:9" x14ac:dyDescent="0.2">
      <c r="A31" s="43"/>
      <c r="B31" s="403" t="s">
        <v>247</v>
      </c>
      <c r="C31" s="403"/>
      <c r="D31" s="404">
        <f>SUM(D22:E30)</f>
        <v>0</v>
      </c>
      <c r="E31" s="404"/>
      <c r="F31" s="404">
        <f>SUM(F22:G30)</f>
        <v>0</v>
      </c>
      <c r="G31" s="404"/>
      <c r="H31" s="404">
        <f>+D31-F31</f>
        <v>0</v>
      </c>
      <c r="I31" s="404"/>
    </row>
    <row r="32" spans="1:9" x14ac:dyDescent="0.2">
      <c r="A32" s="43"/>
      <c r="B32" s="403"/>
      <c r="C32" s="403"/>
      <c r="D32" s="404"/>
      <c r="E32" s="404"/>
      <c r="F32" s="404"/>
      <c r="G32" s="404"/>
      <c r="H32" s="404"/>
      <c r="I32" s="404"/>
    </row>
    <row r="33" spans="1:11" x14ac:dyDescent="0.2">
      <c r="A33" s="43"/>
      <c r="B33" s="405" t="s">
        <v>248</v>
      </c>
      <c r="C33" s="406"/>
      <c r="D33" s="407">
        <f>+D19+D31</f>
        <v>0</v>
      </c>
      <c r="E33" s="408"/>
      <c r="F33" s="407">
        <f>+F19+F31</f>
        <v>0</v>
      </c>
      <c r="G33" s="408"/>
      <c r="H33" s="407">
        <f>+H19+H31</f>
        <v>0</v>
      </c>
      <c r="I33" s="40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15"/>
      <c r="G40" s="415"/>
      <c r="H40" s="415"/>
      <c r="I40" s="415"/>
    </row>
    <row r="41" spans="1:11" x14ac:dyDescent="0.2">
      <c r="B41" s="362" t="s">
        <v>391</v>
      </c>
      <c r="C41" s="362"/>
      <c r="F41" s="416" t="s">
        <v>410</v>
      </c>
      <c r="G41" s="416"/>
      <c r="H41" s="416"/>
      <c r="I41" s="416"/>
      <c r="J41" s="51"/>
      <c r="K41" s="51"/>
    </row>
    <row r="42" spans="1:11" x14ac:dyDescent="0.2">
      <c r="B42" s="362" t="s">
        <v>394</v>
      </c>
      <c r="C42" s="362"/>
      <c r="D42" s="50"/>
      <c r="F42" s="402" t="s">
        <v>434</v>
      </c>
      <c r="G42" s="402"/>
      <c r="H42" s="402"/>
      <c r="I42" s="402"/>
      <c r="J42" s="52"/>
      <c r="K42" s="52"/>
    </row>
  </sheetData>
  <mergeCells count="111">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1:I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7"/>
  <sheetViews>
    <sheetView workbookViewId="0">
      <selection activeCell="I27" sqref="I27"/>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20" t="s">
        <v>491</v>
      </c>
      <c r="B1" s="421"/>
      <c r="C1" s="421"/>
      <c r="D1" s="421"/>
      <c r="E1" s="422"/>
    </row>
    <row r="2" spans="1:6" x14ac:dyDescent="0.25">
      <c r="A2" s="151"/>
      <c r="B2" s="151"/>
      <c r="C2" s="151"/>
      <c r="D2" s="151"/>
      <c r="E2" s="151"/>
    </row>
    <row r="3" spans="1:6" x14ac:dyDescent="0.25">
      <c r="A3" s="423" t="s">
        <v>204</v>
      </c>
      <c r="B3" s="424"/>
      <c r="C3" s="152" t="s">
        <v>232</v>
      </c>
      <c r="D3" s="152" t="s">
        <v>199</v>
      </c>
      <c r="E3" s="152" t="s">
        <v>419</v>
      </c>
    </row>
    <row r="4" spans="1:6" ht="15.75" thickBot="1" x14ac:dyDescent="0.3">
      <c r="A4" s="150"/>
      <c r="B4" s="156"/>
      <c r="C4" s="157"/>
      <c r="D4" s="157"/>
      <c r="E4" s="157"/>
    </row>
    <row r="5" spans="1:6" ht="15.75" thickBot="1" x14ac:dyDescent="0.3">
      <c r="A5" s="161" t="s">
        <v>233</v>
      </c>
      <c r="B5" s="159"/>
      <c r="C5" s="160">
        <f>C7</f>
        <v>105279655.56</v>
      </c>
      <c r="D5" s="175">
        <f t="shared" ref="D5:E5" si="0">D7</f>
        <v>27360603.66</v>
      </c>
      <c r="E5" s="175">
        <f t="shared" si="0"/>
        <v>27360603.66</v>
      </c>
    </row>
    <row r="6" spans="1:6" ht="12.75" customHeight="1" x14ac:dyDescent="0.25">
      <c r="A6" s="162"/>
      <c r="B6" s="165" t="s">
        <v>420</v>
      </c>
      <c r="C6" s="158"/>
      <c r="D6" s="158"/>
      <c r="E6" s="158"/>
    </row>
    <row r="7" spans="1:6" ht="12.75" customHeight="1" x14ac:dyDescent="0.25">
      <c r="A7" s="163"/>
      <c r="B7" s="155" t="s">
        <v>421</v>
      </c>
      <c r="C7" s="209">
        <v>105279655.56</v>
      </c>
      <c r="D7" s="245">
        <v>27360603.66</v>
      </c>
      <c r="E7" s="284">
        <v>27360603.66</v>
      </c>
    </row>
    <row r="8" spans="1:6" ht="15.75" thickBot="1" x14ac:dyDescent="0.3">
      <c r="A8" s="166"/>
      <c r="B8" s="167"/>
      <c r="C8" s="168"/>
      <c r="D8" s="168"/>
      <c r="E8" s="168"/>
    </row>
    <row r="9" spans="1:6" ht="15.75" thickBot="1" x14ac:dyDescent="0.3">
      <c r="A9" s="161" t="s">
        <v>234</v>
      </c>
      <c r="B9" s="169"/>
      <c r="C9" s="160">
        <f>C11</f>
        <v>105279655.56</v>
      </c>
      <c r="D9" s="177">
        <f t="shared" ref="D9:E9" si="1">D11</f>
        <v>19658786.899999999</v>
      </c>
      <c r="E9" s="177">
        <f t="shared" si="1"/>
        <v>19658786.899999999</v>
      </c>
    </row>
    <row r="10" spans="1:6" ht="12.75" customHeight="1" x14ac:dyDescent="0.25">
      <c r="A10" s="162"/>
      <c r="B10" s="165" t="s">
        <v>422</v>
      </c>
      <c r="C10" s="158"/>
      <c r="D10" s="158"/>
      <c r="E10" s="158"/>
    </row>
    <row r="11" spans="1:6" ht="12.75" customHeight="1" x14ac:dyDescent="0.25">
      <c r="A11" s="163"/>
      <c r="B11" s="155" t="s">
        <v>423</v>
      </c>
      <c r="C11" s="218">
        <v>105279655.56</v>
      </c>
      <c r="D11" s="285">
        <v>19658786.899999999</v>
      </c>
      <c r="E11" s="286">
        <v>19658786.899999999</v>
      </c>
    </row>
    <row r="12" spans="1:6" ht="15.75" thickBot="1" x14ac:dyDescent="0.3">
      <c r="A12" s="166"/>
      <c r="B12" s="167"/>
      <c r="C12" s="168"/>
      <c r="D12" s="168"/>
      <c r="E12" s="168"/>
    </row>
    <row r="13" spans="1:6" ht="15.75" thickBot="1" x14ac:dyDescent="0.3">
      <c r="A13" s="161" t="s">
        <v>424</v>
      </c>
      <c r="B13" s="169"/>
      <c r="C13" s="160">
        <f>C5-C9</f>
        <v>0</v>
      </c>
      <c r="D13" s="177">
        <f t="shared" ref="D13:E13" si="2">D5-D9</f>
        <v>7701816.7600000016</v>
      </c>
      <c r="E13" s="177">
        <f t="shared" si="2"/>
        <v>7701816.7600000016</v>
      </c>
    </row>
    <row r="14" spans="1:6" x14ac:dyDescent="0.25">
      <c r="A14" s="170"/>
      <c r="B14" s="148"/>
      <c r="C14" s="149"/>
      <c r="D14" s="149"/>
      <c r="E14" s="149"/>
    </row>
    <row r="15" spans="1:6" x14ac:dyDescent="0.25">
      <c r="A15" s="423" t="s">
        <v>204</v>
      </c>
      <c r="B15" s="424"/>
      <c r="C15" s="152" t="s">
        <v>232</v>
      </c>
      <c r="D15" s="152" t="s">
        <v>199</v>
      </c>
      <c r="E15" s="152" t="s">
        <v>419</v>
      </c>
    </row>
    <row r="16" spans="1:6" ht="12.75" customHeight="1" x14ac:dyDescent="0.25">
      <c r="A16" s="163"/>
      <c r="B16" s="155"/>
      <c r="C16" s="153"/>
      <c r="D16" s="153"/>
      <c r="E16" s="153"/>
      <c r="F16" s="45"/>
    </row>
    <row r="17" spans="1:5" ht="12.75" customHeight="1" x14ac:dyDescent="0.25">
      <c r="A17" s="164" t="s">
        <v>425</v>
      </c>
      <c r="B17" s="155"/>
      <c r="C17" s="153">
        <f>C13</f>
        <v>0</v>
      </c>
      <c r="D17" s="153">
        <f>D13</f>
        <v>7701816.7600000016</v>
      </c>
      <c r="E17" s="176">
        <f>E13</f>
        <v>7701816.7600000016</v>
      </c>
    </row>
    <row r="18" spans="1:5" ht="12.75" customHeight="1" x14ac:dyDescent="0.25">
      <c r="A18" s="163"/>
      <c r="B18" s="155"/>
      <c r="C18" s="153"/>
      <c r="D18" s="153"/>
      <c r="E18" s="153"/>
    </row>
    <row r="19" spans="1:5" ht="12.75" customHeight="1" x14ac:dyDescent="0.25">
      <c r="A19" s="164" t="s">
        <v>426</v>
      </c>
      <c r="B19" s="155"/>
      <c r="C19" s="154">
        <v>0</v>
      </c>
      <c r="D19" s="154">
        <v>0</v>
      </c>
      <c r="E19" s="154">
        <v>0</v>
      </c>
    </row>
    <row r="20" spans="1:5" ht="12.75" customHeight="1" thickBot="1" x14ac:dyDescent="0.3">
      <c r="A20" s="166"/>
      <c r="B20" s="171"/>
      <c r="C20" s="168"/>
      <c r="D20" s="168"/>
      <c r="E20" s="168"/>
    </row>
    <row r="21" spans="1:5" ht="12.75" customHeight="1" thickBot="1" x14ac:dyDescent="0.3">
      <c r="A21" s="161" t="s">
        <v>427</v>
      </c>
      <c r="B21" s="169"/>
      <c r="C21" s="160">
        <f>C17+C19</f>
        <v>0</v>
      </c>
      <c r="D21" s="177">
        <f t="shared" ref="D21:E21" si="3">D17+D19</f>
        <v>7701816.7600000016</v>
      </c>
      <c r="E21" s="177">
        <f t="shared" si="3"/>
        <v>7701816.7600000016</v>
      </c>
    </row>
    <row r="22" spans="1:5" x14ac:dyDescent="0.25">
      <c r="A22" s="170"/>
      <c r="B22" s="148"/>
      <c r="C22" s="149"/>
      <c r="D22" s="149"/>
      <c r="E22" s="149"/>
    </row>
    <row r="23" spans="1:5" x14ac:dyDescent="0.25">
      <c r="A23" s="423" t="s">
        <v>204</v>
      </c>
      <c r="B23" s="424"/>
      <c r="C23" s="152" t="s">
        <v>232</v>
      </c>
      <c r="D23" s="152" t="s">
        <v>199</v>
      </c>
      <c r="E23" s="152" t="s">
        <v>419</v>
      </c>
    </row>
    <row r="24" spans="1:5" ht="12.75" customHeight="1" x14ac:dyDescent="0.25">
      <c r="A24" s="163"/>
      <c r="B24" s="155"/>
      <c r="C24" s="153">
        <f>C13</f>
        <v>0</v>
      </c>
      <c r="D24" s="153">
        <f>D13</f>
        <v>7701816.7600000016</v>
      </c>
      <c r="E24" s="153">
        <f>E13</f>
        <v>7701816.7600000016</v>
      </c>
    </row>
    <row r="25" spans="1:5" ht="12.75" customHeight="1" x14ac:dyDescent="0.25">
      <c r="A25" s="164" t="s">
        <v>428</v>
      </c>
      <c r="B25" s="155"/>
      <c r="C25" s="154"/>
      <c r="D25" s="154"/>
      <c r="E25" s="154"/>
    </row>
    <row r="26" spans="1:5" ht="12.75" customHeight="1" x14ac:dyDescent="0.25">
      <c r="A26" s="163"/>
      <c r="B26" s="155"/>
      <c r="C26" s="154"/>
      <c r="D26" s="154"/>
      <c r="E26" s="154"/>
    </row>
    <row r="27" spans="1:5" ht="12.75" customHeight="1" x14ac:dyDescent="0.25">
      <c r="A27" s="164" t="s">
        <v>429</v>
      </c>
      <c r="B27" s="155"/>
      <c r="C27" s="154">
        <v>0</v>
      </c>
      <c r="D27" s="154">
        <v>0</v>
      </c>
      <c r="E27" s="154">
        <v>0</v>
      </c>
    </row>
    <row r="28" spans="1:5" ht="12.75" customHeight="1" thickBot="1" x14ac:dyDescent="0.3">
      <c r="A28" s="166"/>
      <c r="B28" s="171"/>
      <c r="C28" s="168"/>
      <c r="D28" s="168"/>
      <c r="E28" s="168"/>
    </row>
    <row r="29" spans="1:5" ht="15.75" thickBot="1" x14ac:dyDescent="0.3">
      <c r="A29" s="161" t="s">
        <v>235</v>
      </c>
      <c r="B29" s="169"/>
      <c r="C29" s="160">
        <f>C24+C27</f>
        <v>0</v>
      </c>
      <c r="D29" s="219">
        <f t="shared" ref="D29:E29" si="4">D24+D27</f>
        <v>7701816.7600000016</v>
      </c>
      <c r="E29" s="219">
        <f t="shared" si="4"/>
        <v>7701816.7600000016</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5" x14ac:dyDescent="0.25">
      <c r="A33" s="43"/>
      <c r="B33" s="44"/>
      <c r="C33" s="44"/>
      <c r="D33" s="44"/>
      <c r="E33" s="44"/>
    </row>
    <row r="34" spans="1:5" x14ac:dyDescent="0.25">
      <c r="A34" s="43"/>
      <c r="B34" s="44"/>
      <c r="C34" s="44"/>
      <c r="D34" s="44"/>
      <c r="E34" s="44"/>
    </row>
    <row r="35" spans="1:5" x14ac:dyDescent="0.25">
      <c r="A35" s="47"/>
      <c r="B35" s="139" t="s">
        <v>430</v>
      </c>
      <c r="C35" s="47"/>
      <c r="D35" s="425" t="s">
        <v>393</v>
      </c>
      <c r="E35" s="425"/>
    </row>
    <row r="36" spans="1:5" x14ac:dyDescent="0.25">
      <c r="A36" s="362" t="s">
        <v>391</v>
      </c>
      <c r="B36" s="362"/>
      <c r="C36" s="44"/>
      <c r="D36" s="401" t="s">
        <v>410</v>
      </c>
      <c r="E36" s="401"/>
    </row>
    <row r="37" spans="1:5" ht="10.5" customHeight="1" x14ac:dyDescent="0.25">
      <c r="A37" s="418" t="s">
        <v>394</v>
      </c>
      <c r="B37" s="418"/>
      <c r="C37" s="172"/>
      <c r="D37" s="419" t="s">
        <v>434</v>
      </c>
      <c r="E37" s="419"/>
    </row>
  </sheetData>
  <mergeCells count="9">
    <mergeCell ref="A36:B36"/>
    <mergeCell ref="A37:B37"/>
    <mergeCell ref="D36:E36"/>
    <mergeCell ref="D37:E37"/>
    <mergeCell ref="A1:E1"/>
    <mergeCell ref="A3:B3"/>
    <mergeCell ref="A15:B15"/>
    <mergeCell ref="A23:B23"/>
    <mergeCell ref="D35:E35"/>
  </mergeCells>
  <printOptions horizontalCentered="1"/>
  <pageMargins left="0.70866141732283472" right="0.70866141732283472" top="0.74803149606299213" bottom="0.7480314960629921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2022-04-20T16:59:30Z</cp:lastPrinted>
  <dcterms:created xsi:type="dcterms:W3CDTF">2018-01-16T16:12:43Z</dcterms:created>
  <dcterms:modified xsi:type="dcterms:W3CDTF">2022-04-20T17:00:02Z</dcterms:modified>
</cp:coreProperties>
</file>