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TERCER TRIMESTRE\CONTABLE\"/>
    </mc:Choice>
  </mc:AlternateContent>
  <xr:revisionPtr revIDLastSave="0" documentId="8_{EC1E6D86-B9EE-4C08-841F-74C939459E3C}" xr6:coauthVersionLast="36" xr6:coauthVersionMax="36" xr10:uidLastSave="{00000000-0000-0000-0000-000000000000}"/>
  <bookViews>
    <workbookView xWindow="0" yWindow="0" windowWidth="28800" windowHeight="11625" xr2:uid="{1E2D0A91-56B4-4DBD-BFC2-C27642D19CE5}"/>
  </bookViews>
  <sheets>
    <sheet name="NOT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 localSheetId="0">#REF!</definedName>
    <definedName name="A_IMPRESIÓN_IM">#REF!</definedName>
    <definedName name="abc">[3]TOTAL!#REF!</definedName>
    <definedName name="Abr" localSheetId="0">#REF!</definedName>
    <definedName name="Abr">#REF!</definedName>
    <definedName name="_xlnm.Extract">[4]EGRESOS!#REF!</definedName>
    <definedName name="_xlnm.Print_Area" localSheetId="0">NOTAS!$A$1:$F$513</definedName>
    <definedName name="B">[4]EGRESOS!#REF!</definedName>
    <definedName name="BASE">#REF!</definedName>
    <definedName name="_xlnm.Database">[5]REPORTO!#REF!</definedName>
    <definedName name="cba">[3]TOTAL!#REF!</definedName>
    <definedName name="dos" localSheetId="0">#REF!</definedName>
    <definedName name="dos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 localSheetId="0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3" i="1" l="1"/>
  <c r="C503" i="1"/>
  <c r="B503" i="1"/>
  <c r="D483" i="1"/>
  <c r="D473" i="1"/>
  <c r="D453" i="1"/>
  <c r="D440" i="1"/>
  <c r="D447" i="1" s="1"/>
  <c r="D433" i="1"/>
  <c r="C416" i="1"/>
  <c r="C425" i="1" s="1"/>
  <c r="B416" i="1"/>
  <c r="B414" i="1"/>
  <c r="B425" i="1" s="1"/>
  <c r="C409" i="1"/>
  <c r="D408" i="1"/>
  <c r="D409" i="1" s="1"/>
  <c r="C408" i="1"/>
  <c r="B408" i="1"/>
  <c r="B409" i="1" s="1"/>
  <c r="D379" i="1"/>
  <c r="C379" i="1"/>
  <c r="B379" i="1"/>
  <c r="C340" i="1"/>
  <c r="B340" i="1"/>
  <c r="D339" i="1"/>
  <c r="D338" i="1"/>
  <c r="D337" i="1"/>
  <c r="D336" i="1"/>
  <c r="D335" i="1"/>
  <c r="D334" i="1"/>
  <c r="D333" i="1"/>
  <c r="D332" i="1"/>
  <c r="D331" i="1"/>
  <c r="D330" i="1"/>
  <c r="D340" i="1" s="1"/>
  <c r="D329" i="1"/>
  <c r="B323" i="1"/>
  <c r="B237" i="1"/>
  <c r="B242" i="1" s="1"/>
  <c r="B201" i="1"/>
  <c r="B234" i="1" s="1"/>
  <c r="B195" i="1"/>
  <c r="B188" i="1"/>
  <c r="B183" i="1"/>
  <c r="B177" i="1"/>
  <c r="E171" i="1"/>
  <c r="D171" i="1"/>
  <c r="C171" i="1"/>
  <c r="B171" i="1"/>
  <c r="B144" i="1"/>
  <c r="B138" i="1"/>
  <c r="D133" i="1"/>
  <c r="C133" i="1"/>
  <c r="B133" i="1"/>
  <c r="D125" i="1"/>
  <c r="C125" i="1"/>
  <c r="B125" i="1"/>
  <c r="B62" i="1"/>
  <c r="B57" i="1"/>
  <c r="B51" i="1"/>
  <c r="E43" i="1"/>
  <c r="D43" i="1"/>
  <c r="C43" i="1"/>
  <c r="B41" i="1"/>
  <c r="B35" i="1"/>
  <c r="B43" i="1" s="1"/>
  <c r="D31" i="1"/>
  <c r="C31" i="1"/>
  <c r="B31" i="1"/>
  <c r="D20" i="1"/>
  <c r="B20" i="1"/>
</calcChain>
</file>

<file path=xl/sharedStrings.xml><?xml version="1.0" encoding="utf-8"?>
<sst xmlns="http://schemas.openxmlformats.org/spreadsheetml/2006/main" count="525" uniqueCount="447">
  <si>
    <t xml:space="preserve">NOTAS A LOS ESTADOS FINANCIEROS </t>
  </si>
  <si>
    <t>Al 30 de septiembre de 2022</t>
  </si>
  <si>
    <t>Ente Público:</t>
  </si>
  <si>
    <t>Universidad Tecnológica del Norte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</si>
  <si>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</si>
  <si>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</si>
  <si>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</si>
  <si>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</si>
  <si>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</si>
  <si>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</si>
  <si>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</si>
  <si>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</si>
  <si>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</si>
  <si>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</si>
  <si>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</si>
  <si>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</si>
  <si>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</si>
  <si>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</si>
  <si>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2012</t>
  </si>
  <si>
    <t>2013</t>
  </si>
  <si>
    <t>1122xxxxxx Cuentas por Cobrar a CP</t>
  </si>
  <si>
    <t>1122602001  CUENTAS POR COBRAR A</t>
  </si>
  <si>
    <t>1122902001  OTRAS CUENTAS POR COBRAR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</si>
  <si>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</si>
  <si>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</si>
  <si>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</si>
  <si>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</si>
  <si>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</si>
  <si>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</si>
  <si>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</si>
  <si>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</si>
  <si>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</si>
  <si>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</si>
  <si>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</si>
  <si>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</si>
  <si>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</si>
  <si>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</si>
  <si>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</si>
  <si>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</si>
  <si>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</si>
  <si>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</si>
  <si>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NO APLICA</t>
  </si>
  <si>
    <t>1150xxxxxx</t>
  </si>
  <si>
    <t xml:space="preserve">* INVERSIONES FINANCIERAS. </t>
  </si>
  <si>
    <t>ESF-06 FIDEICOMISOS, MANDATOS Y CONTRATOS ANALOGOS</t>
  </si>
  <si>
    <t>CARACTERISTICAS</t>
  </si>
  <si>
    <t>NOMBRE DE FIDEICOMISO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</si>
  <si>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</si>
  <si>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</si>
  <si>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</si>
  <si>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</si>
  <si>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</si>
  <si>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</si>
  <si>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</si>
  <si>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</si>
  <si>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</si>
  <si>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</si>
  <si>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</si>
  <si>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</si>
  <si>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</si>
  <si>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</si>
  <si>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</si>
  <si>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</si>
  <si>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1230   BIENES INMUEBLES, INFRAESTRUCTURA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</si>
  <si>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</si>
  <si>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</si>
  <si>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</si>
  <si>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</si>
  <si>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</si>
  <si>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</si>
  <si>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</si>
  <si>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</si>
  <si>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</si>
  <si>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</si>
  <si>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</si>
  <si>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</si>
  <si>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</si>
  <si>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</si>
  <si>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VEHÍCULOS Y EQUIPO TERRESTRE 2011</t>
  </si>
  <si>
    <t>1244154101  AUTOMÓVILES Y CAMIONES 2010</t>
  </si>
  <si>
    <t>1246156100  MAQUINARIA Y EQUIPO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</si>
  <si>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</si>
  <si>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</si>
  <si>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</si>
  <si>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</si>
  <si>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</si>
  <si>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</si>
  <si>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</si>
  <si>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</si>
  <si>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</si>
  <si>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</si>
  <si>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</si>
  <si>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</si>
  <si>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</si>
  <si>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1240   BIENES MUEBLES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</si>
  <si>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</si>
  <si>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</si>
  <si>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</si>
  <si>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</si>
  <si>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</si>
  <si>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</si>
  <si>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</si>
  <si>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</si>
  <si>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</si>
  <si>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</si>
  <si>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</si>
  <si>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</si>
  <si>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</si>
  <si>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</si>
  <si>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</si>
  <si>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</si>
  <si>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</si>
  <si>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</si>
  <si>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</si>
  <si>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</si>
  <si>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ESF-08   TOTAL</t>
  </si>
  <si>
    <t>ESF-09 INTANGIBLES Y DIFERIDOS</t>
  </si>
  <si>
    <t xml:space="preserve">1250xxxxxx </t>
  </si>
  <si>
    <t>1270xxxxxx</t>
  </si>
  <si>
    <t>1260xxxxxx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</si>
  <si>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</si>
  <si>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</si>
  <si>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</si>
  <si>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</si>
  <si>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</si>
  <si>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</si>
  <si>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2111401001  APORTACIÓN PATRONAL ISSEG</t>
  </si>
  <si>
    <t>2111401004  APORTACION PATRONAL INFONAVIT</t>
  </si>
  <si>
    <t>2111401005  APORTACION PATRONAL SAR</t>
  </si>
  <si>
    <t>2112102001  PROVEEDORES EJE ANT</t>
  </si>
  <si>
    <t>2117101003  ISR SALARIOS POR PAGAR</t>
  </si>
  <si>
    <t>2117101004  ISR ASIMILADOS POR PAGAR</t>
  </si>
  <si>
    <t>2117101012  ISR POR PAGAR RET. HONORARIOS</t>
  </si>
  <si>
    <t>2117101024  ISR RETENCION RESICO</t>
  </si>
  <si>
    <t>2117102004  CEDULAR HONORARIOS A PAGAR</t>
  </si>
  <si>
    <t>2117102011  RETENCION CEDULAR RESICO 2%</t>
  </si>
  <si>
    <t>2117202002  APORTACIÓN TRABAJADOR ISSEG</t>
  </si>
  <si>
    <t>2117301007  IVA POR PAGAR</t>
  </si>
  <si>
    <t>2117502102  IMPUESTO NOMINAS A PAGAR</t>
  </si>
  <si>
    <t>2117904004  SEGUROS INBURSA S.A.</t>
  </si>
  <si>
    <t>2117909001  TIENDA DEPARTAMENTAL</t>
  </si>
  <si>
    <t>2117911002  ISSEG PRESTAMOS</t>
  </si>
  <si>
    <t>2117918001  DIVO 5% AL MILLAR</t>
  </si>
  <si>
    <t>2117918002  CAP 2%</t>
  </si>
  <si>
    <t>2119905001  ACREEDORES DIVERSOS</t>
  </si>
  <si>
    <t>2119905006  ACREEDORES VARIOS</t>
  </si>
  <si>
    <t>2119905008  TITULACION TSU</t>
  </si>
  <si>
    <t>2119905009  CENEVAL</t>
  </si>
  <si>
    <t>2119905010  PROGRAMAS Y FONDOS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</si>
  <si>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</si>
  <si>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</si>
  <si>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</si>
  <si>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</si>
  <si>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</si>
  <si>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</si>
  <si>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</si>
  <si>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</si>
  <si>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</si>
  <si>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</si>
  <si>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</si>
  <si>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</si>
  <si>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</si>
  <si>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</si>
  <si>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</si>
  <si>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</si>
  <si>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4100xxxxxx</t>
  </si>
  <si>
    <t>4173730202  TALLERES REMEDIALES</t>
  </si>
  <si>
    <t>4173730205  CURSOS DE IDIOMAS</t>
  </si>
  <si>
    <t>4173730206  CURSOS OTROS</t>
  </si>
  <si>
    <t>4173730402  EXAMEN DE ADMISIÓN</t>
  </si>
  <si>
    <t>4173730405  EXAMEN OTROS</t>
  </si>
  <si>
    <t>4173730602  REEXPEDICION DE CREDENCIAL</t>
  </si>
  <si>
    <t>4173730701  CUOTAS DE TITULACIÓN</t>
  </si>
  <si>
    <t>4173730906  PATROCINIOS</t>
  </si>
  <si>
    <t>4173730907  INGRESOS POR SERVICIOS EXTERNOS</t>
  </si>
  <si>
    <t>4173730909  SERVICIOS TECNOLOGICOS</t>
  </si>
  <si>
    <t>4173732201  INS CUAT A LIC E ING</t>
  </si>
  <si>
    <t>4173732202  INS CUA A TEC SUP UN</t>
  </si>
  <si>
    <t>4173732203  INSCRIPCIÓN INICIAL</t>
  </si>
  <si>
    <t>4173732205  EXAMEN EXTRAORDINARIO POR MATERIA</t>
  </si>
  <si>
    <t>4173732206  EXAMEN GLOBAL</t>
  </si>
  <si>
    <t>4173732207  CER PAR O TOT DE EST</t>
  </si>
  <si>
    <t>4173732209  CONST DE EST O CALIF</t>
  </si>
  <si>
    <t>4173732211  HISTORIAL ACADEMICO</t>
  </si>
  <si>
    <t>4173 Ingr.Vta Bienes/Serv. Ent.No Empres</t>
  </si>
  <si>
    <t>4170 Ingresos por Venta de Bienes y Serv</t>
  </si>
  <si>
    <t>INGRESOS DE GESTION</t>
  </si>
  <si>
    <t>4213831000  SERVICIOS PERSONALES</t>
  </si>
  <si>
    <t>4213832000  MATERIALES Y SUMINISTROS</t>
  </si>
  <si>
    <t>4213833000  SERVICIOS GENERALES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</si>
  <si>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</si>
  <si>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</si>
  <si>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</si>
  <si>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</si>
  <si>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</si>
  <si>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 Transferencias y Asignaciones</t>
  </si>
  <si>
    <t>4220 Transferencias, Asignaciones, Subs.</t>
  </si>
  <si>
    <t>PARTICIPACIONES, APORTACIONES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</si>
  <si>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</si>
  <si>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</si>
  <si>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</si>
  <si>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</si>
  <si>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</si>
  <si>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</si>
  <si>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</si>
  <si>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</si>
  <si>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</si>
  <si>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</si>
  <si>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</si>
  <si>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</si>
  <si>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</si>
  <si>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</si>
  <si>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</si>
  <si>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</si>
  <si>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</si>
  <si>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</si>
  <si>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</si>
  <si>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5115153000  SEGURO DE RETIRO (AP</t>
  </si>
  <si>
    <t>5115154000  PRESTACIONES CONTRACTUALES</t>
  </si>
  <si>
    <t>5115159000  OTRAS PRESTACIONES S</t>
  </si>
  <si>
    <t>5116171000  ESTÍMULOS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</si>
  <si>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</si>
  <si>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</si>
  <si>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</si>
  <si>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</si>
  <si>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</si>
  <si>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</si>
  <si>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</si>
  <si>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</si>
  <si>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</si>
  <si>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</si>
  <si>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</si>
  <si>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</si>
  <si>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</si>
  <si>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</si>
  <si>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</si>
  <si>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</si>
  <si>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5125254000  MATERIALES, ACCESOR</t>
  </si>
  <si>
    <t>5125256000  FIB. SINTET. HULE</t>
  </si>
  <si>
    <t>5126261000  COMBUSTIBLES, LUBRI</t>
  </si>
  <si>
    <t>5127271000  VESTUARIOS Y UNIFORMES</t>
  </si>
  <si>
    <t>5127272000  PRENDAS DE PROTECCIÓN</t>
  </si>
  <si>
    <t>5127273000  ARTÍCULOS DEPORTIVOS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</si>
  <si>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</si>
  <si>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</si>
  <si>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</si>
  <si>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</si>
  <si>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</si>
  <si>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</si>
  <si>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</si>
  <si>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</si>
  <si>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</si>
  <si>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</si>
  <si>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</si>
  <si>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</si>
  <si>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5132325000  ARRENDAMIENTO DE EQU</t>
  </si>
  <si>
    <t>5132329000  OTROS ARRENDAMIENTOS</t>
  </si>
  <si>
    <t>5133331000  SERVS. LEGALES, DE</t>
  </si>
  <si>
    <t>5133334000  CAPACITACIÓN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</si>
  <si>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</si>
  <si>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</si>
  <si>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</si>
  <si>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</si>
  <si>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</si>
  <si>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5135351000  CONSERV. Y MANTENIMI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</si>
  <si>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</si>
  <si>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</si>
  <si>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</si>
  <si>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</si>
  <si>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</si>
  <si>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</si>
  <si>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5136361200  DIFUSION POR MEDIOS ALTERNATIVOS</t>
  </si>
  <si>
    <t>5136366000  SERV. CRE INTERNET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</si>
  <si>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</si>
  <si>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</si>
  <si>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</si>
  <si>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</si>
  <si>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</si>
  <si>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</si>
  <si>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</si>
  <si>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</si>
  <si>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</si>
  <si>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5518000001  BAJA DE ACTIVO FIJO</t>
  </si>
  <si>
    <t>5521002001  PROVISIÓN DE PASIVO A CORTO PLAZO</t>
  </si>
  <si>
    <t>5599000006  Diferencia por Redondeo</t>
  </si>
  <si>
    <t>MODIFICACION</t>
  </si>
  <si>
    <t>3110000001  APORTACIONES</t>
  </si>
  <si>
    <t>3110000002  BAJA DE ACTIVO FIJO</t>
  </si>
  <si>
    <t>3110911500  ESTATAL BIENES MUEBL</t>
  </si>
  <si>
    <t>3110911600  ESTATAL OBRA PÚBLICA</t>
  </si>
  <si>
    <t>3111835000  CONVENIO BIENES MUEBLES</t>
  </si>
  <si>
    <t>3113828005  FAFEF DE EJERCIC ANT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</si>
  <si>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</si>
  <si>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</si>
  <si>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</si>
  <si>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</si>
  <si>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3115101001  REASIGNACION DE BIENES MUEBLES</t>
  </si>
  <si>
    <t>3120000004  DONACIONES DE BIENES</t>
  </si>
  <si>
    <t>VHP-02 PATRIMONIO GENERADO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</si>
  <si>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</si>
  <si>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</si>
  <si>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</si>
  <si>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</si>
  <si>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</si>
  <si>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</si>
  <si>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</si>
  <si>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</si>
  <si>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</si>
  <si>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</si>
  <si>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</si>
  <si>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</si>
  <si>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</si>
  <si>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</si>
  <si>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</si>
  <si>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3220000027  RESULTADO DEL EJERCICIO 2019</t>
  </si>
  <si>
    <t>3220000028  RESULTADO DEL EJERCICIO 2020</t>
  </si>
  <si>
    <t>3220000029  RESULTADO DEL EJERCICIO 2021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</si>
  <si>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</si>
  <si>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</si>
  <si>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</si>
  <si>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</si>
  <si>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</si>
  <si>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</si>
  <si>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</si>
  <si>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</si>
  <si>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3220790202  APLICACIÓN DE REMANENTE FEDERAL</t>
  </si>
  <si>
    <t>3221792001  REMANENTE CIERRE RECURSOS PROPIOS</t>
  </si>
  <si>
    <t>3221792002   REM REFRENDO RECURS</t>
  </si>
  <si>
    <t>3221792004  REMANENTE APLICADO R</t>
  </si>
  <si>
    <t>3221793001  REM CIERRE EST LIBRE</t>
  </si>
  <si>
    <t>3221795002   REM REFRENDO CONVEN</t>
  </si>
  <si>
    <t>3221795003  REM REINTEGRO CONVEN</t>
  </si>
  <si>
    <t>3221795004  REM APLICA CONV SFIA</t>
  </si>
  <si>
    <t>3243000002  RESERVA DE CONTIGENCIA</t>
  </si>
  <si>
    <t>SUB TOTAL</t>
  </si>
  <si>
    <t>IV) NOTAS AL ESTADO DE FLUJO DE EFECTIVO</t>
  </si>
  <si>
    <t>EFE-01 FLUJO DE EFECTIVO</t>
  </si>
  <si>
    <t>1112101001  BMX cta. 3882 NOMINA</t>
  </si>
  <si>
    <t>1112101003  BMX cta. 32793</t>
  </si>
  <si>
    <t>1112101004  BMX cta. 31797 SAR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</si>
  <si>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</si>
  <si>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</si>
  <si>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</si>
  <si>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</si>
  <si>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</si>
  <si>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</si>
  <si>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</si>
  <si>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</si>
  <si>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</si>
  <si>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</si>
  <si>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1112103025  BNTE Cta. 0681904266</t>
  </si>
  <si>
    <t>1112103027  BNTE Cta. 818582442</t>
  </si>
  <si>
    <t>1112103028  BNTE Cta. 0892358209</t>
  </si>
  <si>
    <t>1112103031  BANORTE 0215693040 PADES</t>
  </si>
  <si>
    <t>1112103032  BANORTE 0253080286 CONCYTEG</t>
  </si>
  <si>
    <t>1112103033  BANORTE 0268645018 PROMEP FIDE</t>
  </si>
  <si>
    <t>1112103048  BANORTE 1143640489 R</t>
  </si>
  <si>
    <t>1112103049  BANORTE 1143638329 G</t>
  </si>
  <si>
    <t>1112103050  BANORTE 1171293440 PRODEP 2021</t>
  </si>
  <si>
    <t>1112103051  BANORTE 1178810891 S</t>
  </si>
  <si>
    <t>1112103052  BANORTE 1178802814 G</t>
  </si>
  <si>
    <t>1112107001  SANTANDER 1800002884</t>
  </si>
  <si>
    <t>1112 Bancos/Tesoreria</t>
  </si>
  <si>
    <t>EFE-02 ADQ. BIENES MUEBLES E INMUEBLES</t>
  </si>
  <si>
    <t>% SUB</t>
  </si>
  <si>
    <t>1210xxxxxx</t>
  </si>
  <si>
    <t>1230xxxxxx</t>
  </si>
  <si>
    <t>1236 Construcciones en Proceso en Bienes</t>
  </si>
  <si>
    <t>1240xxxxxx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</si>
  <si>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</si>
  <si>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</si>
  <si>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</si>
  <si>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</si>
  <si>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</si>
  <si>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</si>
  <si>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</si>
  <si>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</si>
  <si>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</si>
  <si>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</si>
  <si>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2022</t>
  </si>
  <si>
    <t>(Cifras en pesos)</t>
  </si>
  <si>
    <t>1. Ingresos Presupuestarios</t>
  </si>
  <si>
    <t>2. Más ingresos contables no presupuestarios</t>
  </si>
  <si>
    <t>$XXX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</si>
  <si>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</si>
  <si>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</si>
  <si>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</si>
  <si>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</si>
  <si>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</si>
  <si>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</si>
  <si>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</si>
  <si>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</si>
  <si>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</si>
  <si>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</si>
  <si>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+ 3)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</si>
  <si>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</si>
  <si>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</si>
  <si>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</si>
  <si>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</si>
  <si>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</si>
  <si>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</si>
  <si>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</si>
  <si>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</si>
  <si>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</si>
  <si>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</si>
  <si>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</si>
  <si>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</si>
  <si>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</si>
  <si>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</si>
  <si>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</si>
  <si>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</si>
  <si>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</si>
  <si>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</si>
  <si>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</si>
  <si>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</si>
  <si>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</si>
  <si>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</si>
  <si>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</si>
  <si>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</si>
  <si>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</si>
  <si>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</si>
  <si>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</si>
  <si>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</si>
  <si>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</si>
  <si>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+ 2 + 3)</t>
  </si>
  <si>
    <t>NOTAS DE MEMORIA</t>
  </si>
  <si>
    <t>NOTAS DE MEMORIA.</t>
  </si>
  <si>
    <t xml:space="preserve">  8110000001  LEY DE INGRESOS ESTIMADA</t>
  </si>
  <si>
    <t xml:space="preserve">  8120000001  LEY DE INGRESOS POR EJECUTAR</t>
  </si>
  <si>
    <t xml:space="preserve">  8130000001  MOD LEY INGRESO ESTIMADO</t>
  </si>
  <si>
    <t xml:space="preserve">  8140000001  LEY DE INGRESOS DEVENGADA</t>
  </si>
  <si>
    <t xml:space="preserve">  8150000001  LEY DE INGRESOS RECAUDADA</t>
  </si>
  <si>
    <t xml:space="preserve">  8210000001  PTTO EGRESOS APROBADO</t>
  </si>
  <si>
    <t xml:space="preserve">  8220000001  PTTO EGRESOS POR EJERCER</t>
  </si>
  <si>
    <t xml:space="preserve">  8230000001  MOD PTTO EGRESO APROBADO</t>
  </si>
  <si>
    <t xml:space="preserve">  8240000001  PTTO EGRESOS COMPROMETIDO</t>
  </si>
  <si>
    <t xml:space="preserve">  8250000001  PTTO EGRESOS DEVENGADO</t>
  </si>
  <si>
    <t xml:space="preserve">  8260000001  PTTO EGRESOS EJERCIDO</t>
  </si>
  <si>
    <t xml:space="preserve">  8270000001  PTTO EGRESOS PAGADO</t>
  </si>
  <si>
    <t xml:space="preserve">  9100000001  SUPERAVIT FINANCIERO</t>
  </si>
  <si>
    <t xml:space="preserve">  9300000001  ADEUD. EJ. FIS. ANT.</t>
  </si>
  <si>
    <t>CUENTAS DE ORDEN PRESUPUESTARIAS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</si>
  <si>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</si>
  <si>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</si>
  <si>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</si>
  <si>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</t>
  </si>
  <si>
    <t>Encargado de la Direccion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</si>
</sst>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#,##0.00_-;#,##0.00\-;&quot; &quot;"/>
    <numFmt numFmtId="168" formatCode="#,##0.00_ ;\-#,##0.00\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222222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6" fillId="0" borderId="0"/>
    <xf numFmtId="166" fontId="14" fillId="0" borderId="0" applyFont="0" applyFill="0" applyBorder="0" applyAlignment="0" applyProtection="0"/>
    <xf numFmtId="0" fontId="1" fillId="0" borderId="0"/>
  </cellStyleXfs>
  <cellXfs count="19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3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164" fontId="3" fillId="0" borderId="4" xfId="0" applyNumberFormat="1" applyFont="1" applyFill="1" applyBorder="1"/>
    <xf numFmtId="164" fontId="3" fillId="3" borderId="6" xfId="0" applyNumberFormat="1" applyFont="1" applyFill="1" applyBorder="1"/>
    <xf numFmtId="164" fontId="3" fillId="3" borderId="5" xfId="0" applyNumberFormat="1" applyFont="1" applyFill="1" applyBorder="1"/>
    <xf numFmtId="166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167" fontId="3" fillId="0" borderId="4" xfId="0" applyNumberFormat="1" applyFont="1" applyFill="1" applyBorder="1"/>
    <xf numFmtId="49" fontId="6" fillId="0" borderId="5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left"/>
    </xf>
    <xf numFmtId="164" fontId="0" fillId="3" borderId="4" xfId="0" applyNumberFormat="1" applyFill="1" applyBorder="1"/>
    <xf numFmtId="0" fontId="3" fillId="3" borderId="7" xfId="0" applyFont="1" applyFill="1" applyBorder="1"/>
    <xf numFmtId="164" fontId="3" fillId="3" borderId="0" xfId="0" applyNumberFormat="1" applyFont="1" applyFill="1"/>
    <xf numFmtId="49" fontId="2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49" fontId="2" fillId="2" borderId="5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164" fontId="12" fillId="3" borderId="7" xfId="0" applyNumberFormat="1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0" fontId="3" fillId="2" borderId="2" xfId="0" applyFont="1" applyFill="1" applyBorder="1"/>
    <xf numFmtId="164" fontId="12" fillId="3" borderId="3" xfId="0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left" vertical="center" wrapText="1"/>
    </xf>
    <xf numFmtId="4" fontId="9" fillId="2" borderId="3" xfId="3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5" xfId="0" applyFont="1" applyFill="1" applyBorder="1"/>
    <xf numFmtId="164" fontId="3" fillId="3" borderId="3" xfId="0" applyNumberFormat="1" applyFont="1" applyFill="1" applyBorder="1"/>
    <xf numFmtId="0" fontId="3" fillId="3" borderId="11" xfId="0" applyFont="1" applyFill="1" applyBorder="1"/>
    <xf numFmtId="164" fontId="0" fillId="2" borderId="2" xfId="0" applyNumberForma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3" applyNumberFormat="1" applyFont="1" applyFill="1" applyBorder="1" applyAlignment="1">
      <alignment horizontal="center" wrapText="1"/>
    </xf>
    <xf numFmtId="4" fontId="3" fillId="0" borderId="3" xfId="3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3" fillId="0" borderId="14" xfId="3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/>
    <xf numFmtId="0" fontId="9" fillId="2" borderId="2" xfId="2" applyFont="1" applyFill="1" applyBorder="1" applyAlignment="1">
      <alignment horizontal="left" vertical="center" wrapText="1"/>
    </xf>
    <xf numFmtId="4" fontId="9" fillId="2" borderId="2" xfId="3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64" fontId="0" fillId="3" borderId="7" xfId="0" applyNumberFormat="1" applyFill="1" applyBorder="1"/>
    <xf numFmtId="164" fontId="0" fillId="3" borderId="6" xfId="0" applyNumberFormat="1" applyFill="1" applyBorder="1"/>
    <xf numFmtId="43" fontId="3" fillId="3" borderId="0" xfId="0" applyNumberFormat="1" applyFont="1" applyFill="1"/>
    <xf numFmtId="4" fontId="9" fillId="2" borderId="2" xfId="3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164" fontId="2" fillId="4" borderId="2" xfId="0" applyNumberFormat="1" applyFont="1" applyFill="1" applyBorder="1"/>
    <xf numFmtId="0" fontId="9" fillId="2" borderId="3" xfId="2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164" fontId="5" fillId="0" borderId="4" xfId="0" applyNumberFormat="1" applyFont="1" applyFill="1" applyBorder="1"/>
    <xf numFmtId="164" fontId="5" fillId="0" borderId="5" xfId="0" applyNumberFormat="1" applyFont="1" applyFill="1" applyBorder="1"/>
    <xf numFmtId="0" fontId="3" fillId="3" borderId="9" xfId="0" applyFont="1" applyFill="1" applyBorder="1"/>
    <xf numFmtId="49" fontId="2" fillId="2" borderId="15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9" fillId="2" borderId="2" xfId="2" applyFont="1" applyFill="1" applyBorder="1" applyAlignment="1">
      <alignment horizontal="center" vertical="center" wrapText="1"/>
    </xf>
    <xf numFmtId="164" fontId="0" fillId="3" borderId="5" xfId="0" applyNumberFormat="1" applyFill="1" applyBorder="1"/>
    <xf numFmtId="49" fontId="13" fillId="2" borderId="2" xfId="0" applyNumberFormat="1" applyFont="1" applyFill="1" applyBorder="1" applyAlignment="1">
      <alignment horizontal="left"/>
    </xf>
    <xf numFmtId="49" fontId="13" fillId="2" borderId="2" xfId="0" applyNumberFormat="1" applyFont="1" applyFill="1" applyBorder="1" applyAlignment="1">
      <alignment horizontal="center"/>
    </xf>
    <xf numFmtId="168" fontId="3" fillId="3" borderId="0" xfId="0" applyNumberFormat="1" applyFont="1" applyFill="1"/>
    <xf numFmtId="165" fontId="0" fillId="3" borderId="4" xfId="0" applyNumberFormat="1" applyFill="1" applyBorder="1"/>
    <xf numFmtId="49" fontId="2" fillId="0" borderId="2" xfId="0" applyNumberFormat="1" applyFont="1" applyFill="1" applyBorder="1" applyAlignment="1">
      <alignment horizontal="left"/>
    </xf>
    <xf numFmtId="164" fontId="2" fillId="0" borderId="2" xfId="0" applyNumberFormat="1" applyFont="1" applyFill="1" applyBorder="1"/>
    <xf numFmtId="164" fontId="5" fillId="3" borderId="0" xfId="0" applyNumberFormat="1" applyFont="1" applyFill="1" applyBorder="1"/>
    <xf numFmtId="164" fontId="9" fillId="3" borderId="9" xfId="0" applyNumberFormat="1" applyFont="1" applyFill="1" applyBorder="1"/>
    <xf numFmtId="164" fontId="5" fillId="3" borderId="6" xfId="0" applyNumberFormat="1" applyFont="1" applyFill="1" applyBorder="1"/>
    <xf numFmtId="164" fontId="9" fillId="0" borderId="4" xfId="0" applyNumberFormat="1" applyFont="1" applyFill="1" applyBorder="1"/>
    <xf numFmtId="164" fontId="9" fillId="0" borderId="5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164" fontId="9" fillId="3" borderId="6" xfId="0" applyNumberFormat="1" applyFont="1" applyFill="1" applyBorder="1"/>
    <xf numFmtId="164" fontId="5" fillId="3" borderId="16" xfId="0" applyNumberFormat="1" applyFont="1" applyFill="1" applyBorder="1"/>
    <xf numFmtId="43" fontId="2" fillId="2" borderId="2" xfId="0" applyNumberFormat="1" applyFont="1" applyFill="1" applyBorder="1" applyAlignment="1">
      <alignment vertical="center"/>
    </xf>
    <xf numFmtId="0" fontId="3" fillId="0" borderId="0" xfId="0" applyFont="1"/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6" fillId="3" borderId="0" xfId="0" applyFont="1" applyFill="1"/>
    <xf numFmtId="4" fontId="17" fillId="2" borderId="2" xfId="4" applyNumberFormat="1" applyFont="1" applyFill="1" applyBorder="1" applyAlignment="1">
      <alignment horizontal="right" vertical="center" wrapText="1" indent="1"/>
    </xf>
    <xf numFmtId="0" fontId="15" fillId="0" borderId="2" xfId="0" applyFont="1" applyBorder="1" applyAlignment="1">
      <alignment vertical="center" wrapText="1"/>
    </xf>
    <xf numFmtId="0" fontId="16" fillId="0" borderId="2" xfId="0" applyFont="1" applyBorder="1"/>
    <xf numFmtId="166" fontId="18" fillId="0" borderId="2" xfId="1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8" fontId="18" fillId="0" borderId="2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43" fontId="3" fillId="3" borderId="0" xfId="0" applyNumberFormat="1" applyFont="1" applyFill="1" applyBorder="1"/>
    <xf numFmtId="0" fontId="19" fillId="0" borderId="11" xfId="0" applyFont="1" applyBorder="1" applyAlignment="1">
      <alignment vertical="center"/>
    </xf>
    <xf numFmtId="4" fontId="16" fillId="0" borderId="2" xfId="0" applyNumberFormat="1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166" fontId="3" fillId="3" borderId="0" xfId="0" applyNumberFormat="1" applyFont="1" applyFill="1" applyBorder="1"/>
    <xf numFmtId="0" fontId="19" fillId="0" borderId="10" xfId="0" applyFont="1" applyBorder="1" applyAlignment="1">
      <alignment vertical="center"/>
    </xf>
    <xf numFmtId="4" fontId="19" fillId="0" borderId="0" xfId="0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166" fontId="20" fillId="2" borderId="2" xfId="1" applyFont="1" applyFill="1" applyBorder="1" applyAlignment="1">
      <alignment horizontal="center" vertical="center"/>
    </xf>
    <xf numFmtId="4" fontId="17" fillId="2" borderId="2" xfId="4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166" fontId="20" fillId="0" borderId="2" xfId="1" applyFont="1" applyBorder="1" applyAlignment="1">
      <alignment horizontal="center" vertical="center"/>
    </xf>
    <xf numFmtId="4" fontId="18" fillId="0" borderId="13" xfId="0" applyNumberFormat="1" applyFont="1" applyBorder="1" applyAlignment="1">
      <alignment horizontal="center" vertical="center"/>
    </xf>
    <xf numFmtId="4" fontId="18" fillId="0" borderId="7" xfId="0" applyNumberFormat="1" applyFont="1" applyBorder="1" applyAlignment="1">
      <alignment horizontal="center" vertical="center"/>
    </xf>
    <xf numFmtId="164" fontId="16" fillId="3" borderId="7" xfId="0" applyNumberFormat="1" applyFont="1" applyFill="1" applyBorder="1" applyAlignment="1">
      <alignment vertical="center" wrapText="1"/>
    </xf>
    <xf numFmtId="164" fontId="16" fillId="3" borderId="0" xfId="0" applyNumberFormat="1" applyFont="1" applyFill="1" applyAlignment="1">
      <alignment vertical="center" wrapText="1"/>
    </xf>
    <xf numFmtId="0" fontId="16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21" fillId="0" borderId="0" xfId="0" applyNumberFormat="1" applyFont="1"/>
    <xf numFmtId="0" fontId="19" fillId="0" borderId="11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3" fillId="3" borderId="2" xfId="0" applyFont="1" applyFill="1" applyBorder="1"/>
    <xf numFmtId="4" fontId="16" fillId="3" borderId="2" xfId="0" applyNumberFormat="1" applyFont="1" applyFill="1" applyBorder="1" applyAlignment="1">
      <alignment horizontal="center"/>
    </xf>
    <xf numFmtId="166" fontId="22" fillId="2" borderId="2" xfId="1" applyFont="1" applyFill="1" applyBorder="1" applyAlignment="1">
      <alignment horizontal="center" vertical="center"/>
    </xf>
    <xf numFmtId="166" fontId="3" fillId="3" borderId="0" xfId="1" applyNumberFormat="1" applyFont="1" applyFill="1" applyBorder="1"/>
    <xf numFmtId="166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/>
    <xf numFmtId="49" fontId="3" fillId="0" borderId="4" xfId="0" applyNumberFormat="1" applyFont="1" applyFill="1" applyBorder="1" applyAlignment="1">
      <alignment horizontal="left"/>
    </xf>
    <xf numFmtId="43" fontId="2" fillId="0" borderId="7" xfId="0" applyNumberFormat="1" applyFont="1" applyFill="1" applyBorder="1" applyAlignment="1">
      <alignment horizontal="center" vertical="center"/>
    </xf>
    <xf numFmtId="43" fontId="2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5">
    <cellStyle name="Millares" xfId="1" builtinId="3"/>
    <cellStyle name="Millares 2" xfId="3" xr:uid="{15955EFF-26F9-4513-B16D-70FFDDF18BB4}"/>
    <cellStyle name="Normal" xfId="0" builtinId="0"/>
    <cellStyle name="Normal 2 2" xfId="2" xr:uid="{CB48988D-E9AE-4550-8714-B331DBAEAFC1}"/>
    <cellStyle name="Normal 3 2 2" xfId="4" xr:uid="{158BF8C7-36F7-4B20-8AA5-DBE7284430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ADERNILLOS%20ESTADOS%20FINANCIEROS%202022/E.%20FINANCIERO%209%20SEPT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06611-D59F-4479-90E1-792C8EFC4FCB}">
  <sheetPr>
    <tabColor rgb="FF92D050"/>
  </sheetPr>
  <dimension ref="A1:I518"/>
  <sheetViews>
    <sheetView showGridLines="0" tabSelected="1" topLeftCell="A496" zoomScale="110" zoomScaleNormal="110" workbookViewId="0">
      <selection activeCell="D485" sqref="D485"/>
    </sheetView>
  </sheetViews>
  <sheetFormatPr baseColWidth="10" defaultColWidth="11.42578125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7" width="19.5703125" style="3" customWidth="1"/>
    <col min="8" max="8" width="14.28515625" style="3" bestFit="1" customWidth="1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 t="s">
        <v>6</v>
      </c>
      <c r="B10" s="5"/>
      <c r="C10" s="6"/>
      <c r="D10" s="6"/>
      <c r="E10" s="6"/>
    </row>
    <row r="11" spans="1:6" ht="7.5" customHeight="1">
      <c r="B11" s="5"/>
    </row>
    <row r="12" spans="1:6">
      <c r="A12" s="21" t="s">
        <v>7</v>
      </c>
      <c r="B12" s="14"/>
      <c r="C12" s="14"/>
      <c r="D12" s="14"/>
    </row>
    <row r="13" spans="1:6">
      <c r="A13" s="22"/>
      <c r="B13" s="14"/>
      <c r="C13" s="14"/>
      <c r="D13" s="14"/>
    </row>
    <row r="14" spans="1:6" ht="20.25" customHeight="1">
      <c r="A14" s="23" t="s">
        <v>8</v>
      </c>
      <c r="B14" s="24" t="s">
        <v>9</v>
      </c>
      <c r="C14" s="24" t="s">
        <v>10</v>
      </c>
      <c r="D14" s="24" t="s">
        <v>11</v>
      </c>
    </row>
    <row r="15" spans="1:6">
      <c r="A15" s="25" t="s">
        <v>12</v>
      </c>
      <c r="B15" s="26"/>
      <c r="C15" s="26">
        <v>0</v>
      </c>
      <c r="D15" s="26">
        <v>0</v>
      </c>
    </row>
    <row r="16" spans="1:6" ht="6" customHeight="1">
      <c r="A16" s="27"/>
      <c r="B16" s="28"/>
      <c r="C16" s="28">
        <v>0</v>
      </c>
      <c r="D16" s="28">
        <v>0</v>
      </c>
    </row>
    <row r="17" spans="1:4">
      <c r="A17" s="27" t="s">
        <v>13</v>
      </c>
      <c r="B17" s="28"/>
      <c r="C17" s="29" t="s">
        <v>14</v>
      </c>
      <c r="D17" s="28">
        <v>0</v>
      </c>
    </row>
    <row r="18" spans="1:4" ht="4.5" customHeight="1">
      <c r="A18" s="27"/>
      <c r="B18" s="28"/>
      <c r="C18" s="28">
        <v>0</v>
      </c>
      <c r="D18" s="28">
        <v>0</v>
      </c>
    </row>
    <row r="19" spans="1:4">
      <c r="A19" s="30" t="s">
        <v>15</v>
      </c>
      <c r="B19" s="31"/>
      <c r="C19" s="31">
        <v>0</v>
      </c>
      <c r="D19" s="31">
        <v>0</v>
      </c>
    </row>
    <row r="20" spans="1:4">
      <c r="A20" s="22"/>
      <c r="B20" s="24">
        <f>SUM(B15:B19)</f>
        <v>0</v>
      </c>
      <c r="C20" s="24"/>
      <c r="D20" s="24">
        <f>SUM(D15:D19)</f>
        <v>0</v>
      </c>
    </row>
    <row r="21" spans="1:4">
      <c r="A21" s="22"/>
      <c r="B21" s="22"/>
      <c r="C21" s="22"/>
      <c r="D21" s="22"/>
    </row>
    <row r="22" spans="1:4" ht="7.5" customHeight="1">
      <c r="A22" s="22"/>
      <c r="B22" s="14"/>
      <c r="C22" s="14"/>
      <c r="D22" s="14"/>
    </row>
    <row r="23" spans="1:4">
      <c r="A23" s="21" t="s">
        <v>16</v>
      </c>
      <c r="B23" s="32"/>
      <c r="C23" s="14"/>
      <c r="D23" s="14"/>
    </row>
    <row r="24" spans="1:4" ht="6" customHeight="1"/>
    <row r="25" spans="1:4" ht="18.75" customHeight="1">
      <c r="A25" s="23" t="s">
        <v>17</v>
      </c>
      <c r="B25" s="24" t="s">
        <v>9</v>
      </c>
      <c r="C25" s="24" t="s">
        <v>18</v>
      </c>
      <c r="D25" s="24" t="s">
        <v>19</v>
      </c>
    </row>
    <row r="26" spans="1:4">
      <c r="A26" s="27" t="s">
        <v>20</v>
      </c>
      <c r="B26" s="33"/>
      <c r="C26" s="33"/>
      <c r="D26" s="33"/>
    </row>
    <row r="27" spans="1:4">
      <c r="A27" s="34" t="s">
        <v>21</v>
      </c>
      <c r="B27" s="35">
        <v>0</v>
      </c>
      <c r="C27" s="35">
        <v>0</v>
      </c>
      <c r="D27" s="36">
        <v>563206</v>
      </c>
    </row>
    <row r="28" spans="1:4">
      <c r="A28" s="34" t="s">
        <v>22</v>
      </c>
      <c r="B28" s="36">
        <v>0</v>
      </c>
      <c r="C28" s="36">
        <v>0</v>
      </c>
      <c r="D28" s="35">
        <v>0</v>
      </c>
    </row>
    <row r="29" spans="1:4" ht="14.25" customHeight="1">
      <c r="A29" s="27" t="s">
        <v>23</v>
      </c>
      <c r="B29" s="33"/>
      <c r="C29" s="37"/>
      <c r="D29" s="33"/>
    </row>
    <row r="30" spans="1:4" ht="14.25" customHeight="1">
      <c r="A30" s="30"/>
      <c r="B30" s="38"/>
      <c r="C30" s="38"/>
      <c r="D30" s="38"/>
    </row>
    <row r="31" spans="1:4" ht="14.25" customHeight="1">
      <c r="B31" s="39">
        <f>SUM(B26:B30)</f>
        <v>0</v>
      </c>
      <c r="C31" s="39">
        <f>SUM(C26:C30)</f>
        <v>0</v>
      </c>
      <c r="D31" s="39">
        <f>SUM(D26:D30)</f>
        <v>563206</v>
      </c>
    </row>
    <row r="32" spans="1:4" ht="8.25" customHeight="1">
      <c r="B32" s="40"/>
      <c r="C32" s="40"/>
      <c r="D32" s="40"/>
    </row>
    <row r="33" spans="1:5" ht="16.5" customHeight="1"/>
    <row r="34" spans="1:5" ht="23.25" customHeight="1">
      <c r="A34" s="23" t="s">
        <v>24</v>
      </c>
      <c r="B34" s="24" t="s">
        <v>9</v>
      </c>
      <c r="C34" s="24" t="s">
        <v>25</v>
      </c>
      <c r="D34" s="24" t="s">
        <v>26</v>
      </c>
      <c r="E34" s="24" t="s">
        <v>27</v>
      </c>
    </row>
    <row r="35" spans="1:5" ht="12.75" customHeight="1">
      <c r="A35" s="27" t="s">
        <v>28</v>
      </c>
      <c r="B35" s="41">
        <f>SUM(B36:B40)</f>
        <v>1653742.6800000002</v>
      </c>
      <c r="C35" s="33"/>
      <c r="D35" s="33"/>
      <c r="E35" s="33"/>
    </row>
    <row r="36" spans="1:5" ht="12.75" customHeight="1">
      <c r="A36" s="34" t="s">
        <v>29</v>
      </c>
      <c r="B36" s="42">
        <v>7098</v>
      </c>
      <c r="C36" s="33"/>
      <c r="D36" s="33"/>
      <c r="E36" s="33"/>
    </row>
    <row r="37" spans="1:5" ht="12.75" customHeight="1">
      <c r="A37" s="34" t="s">
        <v>30</v>
      </c>
      <c r="B37" s="42">
        <v>0</v>
      </c>
      <c r="C37" s="33"/>
      <c r="D37" s="33"/>
      <c r="E37" s="33"/>
    </row>
    <row r="38" spans="1:5" ht="12.75" customHeight="1">
      <c r="A38" s="34" t="s">
        <v>31</v>
      </c>
      <c r="B38" s="42">
        <v>1543137.33</v>
      </c>
      <c r="C38" s="33"/>
      <c r="D38" s="33"/>
      <c r="E38" s="33"/>
    </row>
    <row r="39" spans="1:5" ht="12.75" customHeight="1">
      <c r="A39" s="34" t="s">
        <v>32</v>
      </c>
      <c r="B39" s="42">
        <v>6251.03</v>
      </c>
      <c r="C39" s="33"/>
      <c r="D39" s="33"/>
      <c r="E39" s="33"/>
    </row>
    <row r="40" spans="1:5" ht="12.75" customHeight="1">
      <c r="A40" s="34" t="s">
        <v>33</v>
      </c>
      <c r="B40" s="42">
        <v>97256.320000000007</v>
      </c>
      <c r="C40" s="33"/>
      <c r="D40" s="33"/>
      <c r="E40" s="33"/>
    </row>
    <row r="41" spans="1:5" ht="12.75" customHeight="1">
      <c r="A41" s="27" t="s">
        <v>34</v>
      </c>
      <c r="B41" s="41">
        <f>B42</f>
        <v>48000</v>
      </c>
      <c r="C41" s="33"/>
      <c r="D41" s="33"/>
      <c r="E41" s="33"/>
    </row>
    <row r="42" spans="1:5" ht="12.75" customHeight="1">
      <c r="A42" s="43" t="s">
        <v>35</v>
      </c>
      <c r="B42" s="42">
        <v>48000</v>
      </c>
      <c r="C42" s="38"/>
      <c r="D42" s="38"/>
      <c r="E42" s="38"/>
    </row>
    <row r="43" spans="1:5" ht="14.25" customHeight="1">
      <c r="B43" s="39">
        <f>B35+B41</f>
        <v>1701742.6800000002</v>
      </c>
      <c r="C43" s="24">
        <f>SUM(C34:C42)</f>
        <v>0</v>
      </c>
      <c r="D43" s="24">
        <f>SUM(D34:D42)</f>
        <v>0</v>
      </c>
      <c r="E43" s="24">
        <f>SUM(E34:E42)</f>
        <v>0</v>
      </c>
    </row>
    <row r="44" spans="1:5" ht="14.25" customHeight="1">
      <c r="B44" s="44"/>
      <c r="C44" s="45"/>
      <c r="D44" s="45"/>
      <c r="E44" s="45"/>
    </row>
    <row r="45" spans="1:5" ht="14.25" customHeight="1">
      <c r="A45" s="21" t="s">
        <v>36</v>
      </c>
    </row>
    <row r="46" spans="1:5" ht="14.25" customHeight="1">
      <c r="A46" s="46"/>
    </row>
    <row r="47" spans="1:5" ht="24" customHeight="1">
      <c r="A47" s="23" t="s">
        <v>37</v>
      </c>
      <c r="B47" s="24" t="s">
        <v>9</v>
      </c>
      <c r="C47" s="24" t="s">
        <v>38</v>
      </c>
    </row>
    <row r="48" spans="1:5" ht="12.75" customHeight="1">
      <c r="A48" s="25" t="s">
        <v>39</v>
      </c>
      <c r="B48" s="26"/>
      <c r="C48" s="26">
        <v>0</v>
      </c>
    </row>
    <row r="49" spans="1:6" ht="12.75" customHeight="1">
      <c r="A49" s="34" t="s">
        <v>40</v>
      </c>
      <c r="B49" s="33">
        <v>0</v>
      </c>
      <c r="C49" s="29" t="s">
        <v>41</v>
      </c>
    </row>
    <row r="50" spans="1:6" ht="12.75" customHeight="1">
      <c r="A50" s="30" t="s">
        <v>42</v>
      </c>
      <c r="B50" s="28"/>
      <c r="C50" s="28"/>
    </row>
    <row r="51" spans="1:6" ht="14.25" customHeight="1">
      <c r="A51" s="47"/>
      <c r="B51" s="39">
        <f>SUM(B47:B50)</f>
        <v>0</v>
      </c>
      <c r="C51" s="24"/>
    </row>
    <row r="52" spans="1:6" ht="14.25" customHeight="1">
      <c r="A52" s="21" t="s">
        <v>43</v>
      </c>
    </row>
    <row r="53" spans="1:6" ht="14.25" customHeight="1">
      <c r="A53" s="46"/>
    </row>
    <row r="54" spans="1:6" ht="27.75" customHeight="1">
      <c r="A54" s="23" t="s">
        <v>44</v>
      </c>
      <c r="B54" s="24" t="s">
        <v>9</v>
      </c>
      <c r="C54" s="24" t="s">
        <v>10</v>
      </c>
      <c r="D54" s="24" t="s">
        <v>45</v>
      </c>
      <c r="E54" s="48" t="s">
        <v>46</v>
      </c>
      <c r="F54" s="24" t="s">
        <v>47</v>
      </c>
    </row>
    <row r="55" spans="1:6" ht="12.75" customHeight="1">
      <c r="A55" s="49" t="s">
        <v>48</v>
      </c>
      <c r="B55" s="26"/>
      <c r="C55" s="50" t="s">
        <v>41</v>
      </c>
      <c r="D55" s="50"/>
      <c r="E55" s="50"/>
      <c r="F55" s="26">
        <v>0</v>
      </c>
    </row>
    <row r="56" spans="1:6" ht="12.75" customHeight="1">
      <c r="A56" s="51"/>
      <c r="B56" s="31"/>
      <c r="C56" s="31">
        <v>0</v>
      </c>
      <c r="D56" s="31">
        <v>0</v>
      </c>
      <c r="E56" s="31">
        <v>0</v>
      </c>
      <c r="F56" s="31">
        <v>0</v>
      </c>
    </row>
    <row r="57" spans="1:6" ht="15" customHeight="1">
      <c r="A57" s="47"/>
      <c r="B57" s="24">
        <f>SUM(B54:B56)</f>
        <v>0</v>
      </c>
      <c r="C57" s="52">
        <v>0</v>
      </c>
      <c r="D57" s="52">
        <v>0</v>
      </c>
      <c r="E57" s="52">
        <v>0</v>
      </c>
      <c r="F57" s="52">
        <v>0</v>
      </c>
    </row>
    <row r="58" spans="1:6" ht="18.75" customHeight="1">
      <c r="A58" s="47"/>
      <c r="B58" s="53"/>
      <c r="C58" s="53"/>
      <c r="D58" s="53"/>
      <c r="E58" s="53"/>
      <c r="F58" s="53"/>
    </row>
    <row r="59" spans="1:6" ht="26.25" customHeight="1">
      <c r="A59" s="23" t="s">
        <v>49</v>
      </c>
      <c r="B59" s="24" t="s">
        <v>9</v>
      </c>
      <c r="C59" s="24" t="s">
        <v>10</v>
      </c>
      <c r="D59" s="24" t="s">
        <v>50</v>
      </c>
      <c r="E59" s="53"/>
      <c r="F59" s="53"/>
    </row>
    <row r="60" spans="1:6" ht="12.75" customHeight="1">
      <c r="A60" s="27" t="s">
        <v>51</v>
      </c>
      <c r="B60" s="28"/>
      <c r="C60" s="54" t="s">
        <v>41</v>
      </c>
      <c r="D60" s="28">
        <v>0</v>
      </c>
      <c r="E60" s="53"/>
      <c r="F60" s="53"/>
    </row>
    <row r="61" spans="1:6" ht="12.75" customHeight="1">
      <c r="A61" s="27"/>
      <c r="B61" s="28"/>
      <c r="C61" s="28">
        <v>0</v>
      </c>
      <c r="D61" s="28">
        <v>0</v>
      </c>
      <c r="E61" s="53"/>
      <c r="F61" s="53"/>
    </row>
    <row r="62" spans="1:6" ht="16.5" customHeight="1">
      <c r="A62" s="55"/>
      <c r="B62" s="24">
        <f>SUM(B60:B61)</f>
        <v>0</v>
      </c>
      <c r="C62" s="56"/>
      <c r="D62" s="57"/>
      <c r="E62" s="53"/>
      <c r="F62" s="53"/>
    </row>
    <row r="63" spans="1:6" ht="16.5" customHeight="1">
      <c r="A63" s="47"/>
      <c r="B63" s="47"/>
      <c r="C63" s="47"/>
      <c r="D63" s="47"/>
      <c r="E63" s="53"/>
      <c r="F63" s="53"/>
    </row>
    <row r="64" spans="1:6" ht="16.5" customHeight="1">
      <c r="A64" s="47"/>
      <c r="B64" s="47"/>
      <c r="C64" s="47"/>
      <c r="D64" s="47"/>
      <c r="E64" s="53"/>
      <c r="F64" s="53"/>
    </row>
    <row r="65" spans="1:5">
      <c r="A65" s="21" t="s">
        <v>52</v>
      </c>
    </row>
    <row r="66" spans="1:5">
      <c r="A66" s="46"/>
    </row>
    <row r="67" spans="1:5" ht="24" customHeight="1">
      <c r="A67" s="23" t="s">
        <v>53</v>
      </c>
      <c r="B67" s="24" t="s">
        <v>54</v>
      </c>
      <c r="C67" s="24" t="s">
        <v>55</v>
      </c>
      <c r="D67" s="24" t="s">
        <v>56</v>
      </c>
      <c r="E67" s="24" t="s">
        <v>57</v>
      </c>
    </row>
    <row r="68" spans="1:5" ht="12.75" customHeight="1">
      <c r="A68" s="58" t="s">
        <v>58</v>
      </c>
      <c r="B68" s="59">
        <v>14916639.51</v>
      </c>
      <c r="C68" s="59">
        <v>14916639.51</v>
      </c>
      <c r="D68" s="59">
        <v>0</v>
      </c>
      <c r="E68" s="59">
        <v>0</v>
      </c>
    </row>
    <row r="69" spans="1:5" ht="12.75" customHeight="1">
      <c r="A69" s="58" t="s">
        <v>59</v>
      </c>
      <c r="B69" s="59">
        <v>127609.65</v>
      </c>
      <c r="C69" s="59">
        <v>127609.65</v>
      </c>
      <c r="D69" s="59">
        <v>0</v>
      </c>
      <c r="E69" s="59">
        <v>0</v>
      </c>
    </row>
    <row r="70" spans="1:5" ht="12.75" customHeight="1">
      <c r="A70" s="58" t="s">
        <v>60</v>
      </c>
      <c r="B70" s="59">
        <v>59789621.409999996</v>
      </c>
      <c r="C70" s="59">
        <v>59789621.409999996</v>
      </c>
      <c r="D70" s="59">
        <v>0</v>
      </c>
      <c r="E70" s="59">
        <v>0</v>
      </c>
    </row>
    <row r="71" spans="1:5" ht="12.75" customHeight="1">
      <c r="A71" s="58" t="s">
        <v>61</v>
      </c>
      <c r="B71" s="59">
        <v>18066193.379999999</v>
      </c>
      <c r="C71" s="59">
        <v>18066193.379999999</v>
      </c>
      <c r="D71" s="59">
        <v>0</v>
      </c>
      <c r="E71" s="59">
        <v>0</v>
      </c>
    </row>
    <row r="72" spans="1:5" ht="12.75" customHeight="1">
      <c r="A72" s="58" t="s">
        <v>62</v>
      </c>
      <c r="B72" s="59">
        <v>5257407.37</v>
      </c>
      <c r="C72" s="59">
        <v>5257407.37</v>
      </c>
      <c r="D72" s="59">
        <v>0</v>
      </c>
      <c r="E72" s="59">
        <v>0</v>
      </c>
    </row>
    <row r="73" spans="1:5" ht="12.75" customHeight="1">
      <c r="A73" s="58" t="s">
        <v>63</v>
      </c>
      <c r="B73" s="59">
        <v>98157471.319999993</v>
      </c>
      <c r="C73" s="59">
        <v>98157471.319999993</v>
      </c>
      <c r="D73" s="59">
        <v>0</v>
      </c>
      <c r="E73" s="59">
        <v>0</v>
      </c>
    </row>
    <row r="74" spans="1:5" ht="12.75" customHeight="1">
      <c r="A74" s="58" t="s">
        <v>64</v>
      </c>
      <c r="B74" s="59">
        <v>2514199.87</v>
      </c>
      <c r="C74" s="59">
        <v>2512807.87</v>
      </c>
      <c r="D74" s="59">
        <v>-1392</v>
      </c>
      <c r="E74" s="59">
        <v>0</v>
      </c>
    </row>
    <row r="75" spans="1:5" ht="12.75" customHeight="1">
      <c r="A75" s="58" t="s">
        <v>65</v>
      </c>
      <c r="B75" s="59">
        <v>5847394.9800000004</v>
      </c>
      <c r="C75" s="59">
        <v>5827249.4699999997</v>
      </c>
      <c r="D75" s="59">
        <v>-20145.509999999998</v>
      </c>
      <c r="E75" s="59">
        <v>0</v>
      </c>
    </row>
    <row r="76" spans="1:5" ht="12.75" customHeight="1">
      <c r="A76" s="58" t="s">
        <v>66</v>
      </c>
      <c r="B76" s="59">
        <v>18105180.149999999</v>
      </c>
      <c r="C76" s="59">
        <v>18330709.52</v>
      </c>
      <c r="D76" s="59">
        <v>225529.37</v>
      </c>
      <c r="E76" s="59">
        <v>0</v>
      </c>
    </row>
    <row r="77" spans="1:5" ht="12.75" customHeight="1">
      <c r="A77" s="58" t="s">
        <v>67</v>
      </c>
      <c r="B77" s="59">
        <v>8753180.0399999991</v>
      </c>
      <c r="C77" s="59">
        <v>8487350.3100000005</v>
      </c>
      <c r="D77" s="59">
        <v>-265829.73</v>
      </c>
      <c r="E77" s="59">
        <v>0</v>
      </c>
    </row>
    <row r="78" spans="1:5" ht="12.75" customHeight="1">
      <c r="A78" s="58" t="s">
        <v>68</v>
      </c>
      <c r="B78" s="59">
        <v>2333593.33</v>
      </c>
      <c r="C78" s="59">
        <v>2333593.33</v>
      </c>
      <c r="D78" s="59">
        <v>0</v>
      </c>
      <c r="E78" s="59">
        <v>0</v>
      </c>
    </row>
    <row r="79" spans="1:5" ht="12.75" customHeight="1">
      <c r="A79" s="58" t="s">
        <v>69</v>
      </c>
      <c r="B79" s="59">
        <v>1877429.01</v>
      </c>
      <c r="C79" s="59">
        <v>1866439.01</v>
      </c>
      <c r="D79" s="59">
        <v>-10990</v>
      </c>
      <c r="E79" s="59">
        <v>0</v>
      </c>
    </row>
    <row r="80" spans="1:5" ht="12.75" customHeight="1">
      <c r="A80" s="58" t="s">
        <v>70</v>
      </c>
      <c r="B80" s="59">
        <v>1707984.2</v>
      </c>
      <c r="C80" s="59">
        <v>1703228.2</v>
      </c>
      <c r="D80" s="59">
        <v>-4756</v>
      </c>
      <c r="E80" s="59">
        <v>0</v>
      </c>
    </row>
    <row r="81" spans="1:5" ht="12.75" customHeight="1">
      <c r="A81" s="58" t="s">
        <v>71</v>
      </c>
      <c r="B81" s="59">
        <v>90405.34</v>
      </c>
      <c r="C81" s="59">
        <v>90405.34</v>
      </c>
      <c r="D81" s="59">
        <v>0</v>
      </c>
      <c r="E81" s="59">
        <v>0</v>
      </c>
    </row>
    <row r="82" spans="1:5" ht="12.75" customHeight="1">
      <c r="A82" s="58" t="s">
        <v>72</v>
      </c>
      <c r="B82" s="59">
        <v>533151.6</v>
      </c>
      <c r="C82" s="59">
        <v>503226</v>
      </c>
      <c r="D82" s="59">
        <v>-29925.599999999999</v>
      </c>
      <c r="E82" s="59">
        <v>0</v>
      </c>
    </row>
    <row r="83" spans="1:5" ht="12.75" customHeight="1">
      <c r="A83" s="58" t="s">
        <v>73</v>
      </c>
      <c r="B83" s="59">
        <v>147673.48000000001</v>
      </c>
      <c r="C83" s="59">
        <v>147673.48000000001</v>
      </c>
      <c r="D83" s="59">
        <v>0</v>
      </c>
      <c r="E83" s="59">
        <v>0</v>
      </c>
    </row>
    <row r="84" spans="1:5" ht="12.75" customHeight="1">
      <c r="A84" s="58" t="s">
        <v>74</v>
      </c>
      <c r="B84" s="59">
        <v>16293.36</v>
      </c>
      <c r="C84" s="59">
        <v>16293.36</v>
      </c>
      <c r="D84" s="59">
        <v>0</v>
      </c>
      <c r="E84" s="59">
        <v>0</v>
      </c>
    </row>
    <row r="85" spans="1:5" ht="12.75" customHeight="1">
      <c r="A85" s="58" t="s">
        <v>75</v>
      </c>
      <c r="B85" s="59">
        <v>484363.06</v>
      </c>
      <c r="C85" s="59">
        <v>484363.06</v>
      </c>
      <c r="D85" s="59">
        <v>0</v>
      </c>
      <c r="E85" s="59">
        <v>0</v>
      </c>
    </row>
    <row r="86" spans="1:5" ht="12.75" customHeight="1">
      <c r="A86" s="58" t="s">
        <v>76</v>
      </c>
      <c r="B86" s="59">
        <v>756329.82</v>
      </c>
      <c r="C86" s="59">
        <v>756329.82</v>
      </c>
      <c r="D86" s="59">
        <v>0</v>
      </c>
      <c r="E86" s="59">
        <v>0</v>
      </c>
    </row>
    <row r="87" spans="1:5" ht="12.75" customHeight="1">
      <c r="A87" s="58" t="s">
        <v>77</v>
      </c>
      <c r="B87" s="59">
        <v>34306</v>
      </c>
      <c r="C87" s="59">
        <v>34306</v>
      </c>
      <c r="D87" s="59">
        <v>0</v>
      </c>
      <c r="E87" s="59">
        <v>0</v>
      </c>
    </row>
    <row r="88" spans="1:5" ht="12.75" customHeight="1">
      <c r="A88" s="58" t="s">
        <v>78</v>
      </c>
      <c r="B88" s="59">
        <v>4852856.18</v>
      </c>
      <c r="C88" s="59">
        <v>4563356.18</v>
      </c>
      <c r="D88" s="59">
        <v>-289500</v>
      </c>
      <c r="E88" s="59">
        <v>0</v>
      </c>
    </row>
    <row r="89" spans="1:5" ht="12.75" customHeight="1">
      <c r="A89" s="58" t="s">
        <v>79</v>
      </c>
      <c r="B89" s="59">
        <v>6008947.5300000003</v>
      </c>
      <c r="C89" s="59">
        <v>6008947.5300000003</v>
      </c>
      <c r="D89" s="59">
        <v>0</v>
      </c>
      <c r="E89" s="59">
        <v>0</v>
      </c>
    </row>
    <row r="90" spans="1:5" ht="12.75" customHeight="1">
      <c r="A90" s="58" t="s">
        <v>80</v>
      </c>
      <c r="B90" s="59">
        <v>91048.7</v>
      </c>
      <c r="C90" s="59">
        <v>91048.7</v>
      </c>
      <c r="D90" s="59">
        <v>0</v>
      </c>
      <c r="E90" s="59">
        <v>0</v>
      </c>
    </row>
    <row r="91" spans="1:5" ht="12.75" customHeight="1">
      <c r="A91" s="58" t="s">
        <v>81</v>
      </c>
      <c r="B91" s="59">
        <v>6805871.0099999998</v>
      </c>
      <c r="C91" s="59">
        <v>6805871.0099999998</v>
      </c>
      <c r="D91" s="59">
        <v>0</v>
      </c>
      <c r="E91" s="59">
        <v>0</v>
      </c>
    </row>
    <row r="92" spans="1:5" ht="12.75" customHeight="1">
      <c r="A92" s="58" t="s">
        <v>82</v>
      </c>
      <c r="B92" s="59">
        <v>15111359.439999999</v>
      </c>
      <c r="C92" s="59">
        <v>15111359.439999999</v>
      </c>
      <c r="D92" s="59">
        <v>0</v>
      </c>
      <c r="E92" s="59">
        <v>0</v>
      </c>
    </row>
    <row r="93" spans="1:5" ht="12.75" customHeight="1">
      <c r="A93" s="58" t="s">
        <v>83</v>
      </c>
      <c r="B93" s="59">
        <v>509001.52</v>
      </c>
      <c r="C93" s="59">
        <v>509001.52</v>
      </c>
      <c r="D93" s="59">
        <v>0</v>
      </c>
      <c r="E93" s="59">
        <v>0</v>
      </c>
    </row>
    <row r="94" spans="1:5" ht="12.75" customHeight="1">
      <c r="A94" s="58" t="s">
        <v>84</v>
      </c>
      <c r="B94" s="59">
        <v>936454.96</v>
      </c>
      <c r="C94" s="59">
        <v>936454.96</v>
      </c>
      <c r="D94" s="59">
        <v>0</v>
      </c>
      <c r="E94" s="59">
        <v>0</v>
      </c>
    </row>
    <row r="95" spans="1:5" ht="12.75" customHeight="1">
      <c r="A95" s="58" t="s">
        <v>85</v>
      </c>
      <c r="B95" s="59">
        <v>1158612.03</v>
      </c>
      <c r="C95" s="59">
        <v>1142944.04</v>
      </c>
      <c r="D95" s="59">
        <v>-15667.99</v>
      </c>
      <c r="E95" s="59">
        <v>0</v>
      </c>
    </row>
    <row r="96" spans="1:5" ht="12.75" customHeight="1">
      <c r="A96" s="58" t="s">
        <v>86</v>
      </c>
      <c r="B96" s="59">
        <v>9267907.4700000007</v>
      </c>
      <c r="C96" s="59">
        <v>9266749.7899999991</v>
      </c>
      <c r="D96" s="59">
        <v>-1157.68</v>
      </c>
      <c r="E96" s="59">
        <v>0</v>
      </c>
    </row>
    <row r="97" spans="1:6" ht="12.75" customHeight="1">
      <c r="A97" s="58" t="s">
        <v>87</v>
      </c>
      <c r="B97" s="59">
        <v>5253312.54</v>
      </c>
      <c r="C97" s="59">
        <v>5253312.54</v>
      </c>
      <c r="D97" s="59">
        <v>0</v>
      </c>
      <c r="E97" s="59">
        <v>0</v>
      </c>
    </row>
    <row r="98" spans="1:6" ht="12.75" customHeight="1">
      <c r="A98" s="58" t="s">
        <v>88</v>
      </c>
      <c r="B98" s="59">
        <v>2785459.68</v>
      </c>
      <c r="C98" s="59">
        <v>2780659.68</v>
      </c>
      <c r="D98" s="59">
        <v>-4800</v>
      </c>
      <c r="E98" s="59">
        <v>0</v>
      </c>
    </row>
    <row r="99" spans="1:6" ht="12.75" customHeight="1">
      <c r="A99" s="58" t="s">
        <v>89</v>
      </c>
      <c r="B99" s="59">
        <v>2823.18</v>
      </c>
      <c r="C99" s="59">
        <v>235.68</v>
      </c>
      <c r="D99" s="59">
        <v>-2587.5</v>
      </c>
      <c r="E99" s="59">
        <v>0</v>
      </c>
    </row>
    <row r="100" spans="1:6" ht="12.75" customHeight="1">
      <c r="A100" s="58" t="s">
        <v>90</v>
      </c>
      <c r="B100" s="59">
        <v>405121.62</v>
      </c>
      <c r="C100" s="59">
        <v>405121.62</v>
      </c>
      <c r="D100" s="59">
        <v>0</v>
      </c>
      <c r="E100" s="59">
        <v>0</v>
      </c>
    </row>
    <row r="101" spans="1:6" ht="12.75" customHeight="1">
      <c r="A101" s="58" t="s">
        <v>91</v>
      </c>
      <c r="B101" s="59">
        <v>40215.5</v>
      </c>
      <c r="C101" s="59">
        <v>40215.5</v>
      </c>
      <c r="D101" s="59">
        <v>0</v>
      </c>
      <c r="E101" s="59">
        <v>0</v>
      </c>
    </row>
    <row r="102" spans="1:6" ht="12.75" customHeight="1">
      <c r="A102" s="58" t="s">
        <v>92</v>
      </c>
      <c r="B102" s="59">
        <v>570430.89</v>
      </c>
      <c r="C102" s="59">
        <v>570430.89</v>
      </c>
      <c r="D102" s="59">
        <v>0</v>
      </c>
      <c r="E102" s="59">
        <v>0</v>
      </c>
    </row>
    <row r="103" spans="1:6" ht="12.75" customHeight="1">
      <c r="A103" s="58" t="s">
        <v>93</v>
      </c>
      <c r="B103" s="59">
        <v>14559</v>
      </c>
      <c r="C103" s="59">
        <v>14559</v>
      </c>
      <c r="D103" s="59">
        <v>0</v>
      </c>
      <c r="E103" s="59">
        <v>0</v>
      </c>
    </row>
    <row r="104" spans="1:6" ht="12.75" customHeight="1">
      <c r="A104" s="58" t="s">
        <v>94</v>
      </c>
      <c r="B104" s="59">
        <v>97015465.489999995</v>
      </c>
      <c r="C104" s="59">
        <v>96594242.849999994</v>
      </c>
      <c r="D104" s="59">
        <v>-421222.64</v>
      </c>
      <c r="E104" s="59">
        <v>0</v>
      </c>
      <c r="F104" s="60"/>
    </row>
    <row r="105" spans="1:6" ht="12.75" customHeight="1">
      <c r="A105" s="58" t="s">
        <v>95</v>
      </c>
      <c r="B105" s="59">
        <v>-59019.44</v>
      </c>
      <c r="C105" s="59">
        <v>-59019.44</v>
      </c>
      <c r="D105" s="59">
        <v>0</v>
      </c>
      <c r="E105" s="59">
        <v>0</v>
      </c>
      <c r="F105" s="60"/>
    </row>
    <row r="106" spans="1:6" ht="12.75" customHeight="1">
      <c r="A106" s="58" t="s">
        <v>96</v>
      </c>
      <c r="B106" s="59">
        <v>-7441237.5899999999</v>
      </c>
      <c r="C106" s="59">
        <v>-7419932.0800000001</v>
      </c>
      <c r="D106" s="59">
        <v>21305.51</v>
      </c>
      <c r="E106" s="59">
        <v>0</v>
      </c>
    </row>
    <row r="107" spans="1:6" ht="12.75" customHeight="1">
      <c r="A107" s="58" t="s">
        <v>97</v>
      </c>
      <c r="B107" s="59">
        <v>-14559</v>
      </c>
      <c r="C107" s="59">
        <v>-14559</v>
      </c>
      <c r="D107" s="59">
        <v>0</v>
      </c>
      <c r="E107" s="59">
        <v>0</v>
      </c>
    </row>
    <row r="108" spans="1:6" ht="12.75" customHeight="1">
      <c r="A108" s="58" t="s">
        <v>98</v>
      </c>
      <c r="B108" s="59">
        <v>-23651447.489999998</v>
      </c>
      <c r="C108" s="59">
        <v>-23238433.609999999</v>
      </c>
      <c r="D108" s="59">
        <v>413013.88</v>
      </c>
      <c r="E108" s="59">
        <v>0</v>
      </c>
    </row>
    <row r="109" spans="1:6" ht="12.75" customHeight="1">
      <c r="A109" s="58" t="s">
        <v>99</v>
      </c>
      <c r="B109" s="59">
        <v>-3307788.19</v>
      </c>
      <c r="C109" s="59">
        <v>-3296798.19</v>
      </c>
      <c r="D109" s="59">
        <v>10990</v>
      </c>
      <c r="E109" s="59">
        <v>0</v>
      </c>
    </row>
    <row r="110" spans="1:6" ht="12.75" customHeight="1">
      <c r="A110" s="58" t="s">
        <v>100</v>
      </c>
      <c r="B110" s="59">
        <v>-951236.42</v>
      </c>
      <c r="C110" s="59">
        <v>-946480.42</v>
      </c>
      <c r="D110" s="59">
        <v>4756</v>
      </c>
      <c r="E110" s="59">
        <v>0</v>
      </c>
    </row>
    <row r="111" spans="1:6" ht="12.75" customHeight="1">
      <c r="A111" s="58" t="s">
        <v>101</v>
      </c>
      <c r="B111" s="59">
        <v>-25614.84</v>
      </c>
      <c r="C111" s="59">
        <v>-25614.84</v>
      </c>
      <c r="D111" s="59">
        <v>0</v>
      </c>
      <c r="E111" s="59">
        <v>0</v>
      </c>
    </row>
    <row r="112" spans="1:6" ht="12.75" customHeight="1">
      <c r="A112" s="58" t="s">
        <v>102</v>
      </c>
      <c r="B112" s="59">
        <v>-275662.93</v>
      </c>
      <c r="C112" s="59">
        <v>-247050.37</v>
      </c>
      <c r="D112" s="59">
        <v>28612.560000000001</v>
      </c>
      <c r="E112" s="59">
        <v>0</v>
      </c>
    </row>
    <row r="113" spans="1:6" ht="12.75" customHeight="1">
      <c r="A113" s="58" t="s">
        <v>103</v>
      </c>
      <c r="B113" s="59">
        <v>-106756.11</v>
      </c>
      <c r="C113" s="59">
        <v>-106756.11</v>
      </c>
      <c r="D113" s="59">
        <v>0</v>
      </c>
      <c r="E113" s="59">
        <v>0</v>
      </c>
    </row>
    <row r="114" spans="1:6" ht="12.75" customHeight="1">
      <c r="A114" s="58" t="s">
        <v>104</v>
      </c>
      <c r="B114" s="59">
        <v>-1086930.28</v>
      </c>
      <c r="C114" s="59">
        <v>-1086930.28</v>
      </c>
      <c r="D114" s="59">
        <v>0</v>
      </c>
      <c r="E114" s="59">
        <v>0</v>
      </c>
    </row>
    <row r="115" spans="1:6" ht="12.75" customHeight="1">
      <c r="A115" s="58" t="s">
        <v>105</v>
      </c>
      <c r="B115" s="59">
        <v>-34306</v>
      </c>
      <c r="C115" s="59">
        <v>-34306</v>
      </c>
      <c r="D115" s="59">
        <v>0</v>
      </c>
      <c r="E115" s="59">
        <v>0</v>
      </c>
    </row>
    <row r="116" spans="1:6" ht="12.75" customHeight="1">
      <c r="A116" s="58" t="s">
        <v>106</v>
      </c>
      <c r="B116" s="59">
        <v>-10504697.710000001</v>
      </c>
      <c r="C116" s="59">
        <v>-10215197.710000001</v>
      </c>
      <c r="D116" s="59">
        <v>289500</v>
      </c>
      <c r="E116" s="59">
        <v>0</v>
      </c>
    </row>
    <row r="117" spans="1:6" ht="12.75" customHeight="1">
      <c r="A117" s="58" t="s">
        <v>107</v>
      </c>
      <c r="B117" s="59">
        <v>-56445.08</v>
      </c>
      <c r="C117" s="59">
        <v>-56445.08</v>
      </c>
      <c r="D117" s="59">
        <v>0</v>
      </c>
      <c r="E117" s="59">
        <v>0</v>
      </c>
    </row>
    <row r="118" spans="1:6" ht="12.75" customHeight="1">
      <c r="A118" s="58" t="s">
        <v>108</v>
      </c>
      <c r="B118" s="59">
        <v>-21707859.16</v>
      </c>
      <c r="C118" s="59">
        <v>-21707859.16</v>
      </c>
      <c r="D118" s="59">
        <v>0</v>
      </c>
      <c r="E118" s="59">
        <v>0</v>
      </c>
      <c r="F118" s="61"/>
    </row>
    <row r="119" spans="1:6" ht="12.75" customHeight="1">
      <c r="A119" s="58" t="s">
        <v>109</v>
      </c>
      <c r="B119" s="59">
        <v>-235890.26</v>
      </c>
      <c r="C119" s="59">
        <v>-235890.26</v>
      </c>
      <c r="D119" s="59">
        <v>0</v>
      </c>
      <c r="E119" s="59">
        <v>0</v>
      </c>
    </row>
    <row r="120" spans="1:6" ht="12.75" customHeight="1">
      <c r="A120" s="58" t="s">
        <v>110</v>
      </c>
      <c r="B120" s="59">
        <v>-1911051.38</v>
      </c>
      <c r="C120" s="59">
        <v>-1895383.39</v>
      </c>
      <c r="D120" s="59">
        <v>15667.99</v>
      </c>
      <c r="E120" s="59">
        <v>0</v>
      </c>
    </row>
    <row r="121" spans="1:6" ht="12.75" customHeight="1">
      <c r="A121" s="58" t="s">
        <v>111</v>
      </c>
      <c r="B121" s="59">
        <v>-8501341.8499999996</v>
      </c>
      <c r="C121" s="59">
        <v>-8500960.7899999991</v>
      </c>
      <c r="D121" s="59">
        <v>381.06</v>
      </c>
      <c r="E121" s="59">
        <v>0</v>
      </c>
    </row>
    <row r="122" spans="1:6" ht="12.75" customHeight="1">
      <c r="A122" s="58" t="s">
        <v>112</v>
      </c>
      <c r="B122" s="59">
        <v>-1439061.08</v>
      </c>
      <c r="C122" s="59">
        <v>-1431873.58</v>
      </c>
      <c r="D122" s="59">
        <v>7187.5</v>
      </c>
      <c r="E122" s="59">
        <v>0</v>
      </c>
    </row>
    <row r="123" spans="1:6" ht="12.75" customHeight="1">
      <c r="A123" s="58" t="s">
        <v>113</v>
      </c>
      <c r="B123" s="59">
        <v>-240427.38</v>
      </c>
      <c r="C123" s="59">
        <v>-240427.38</v>
      </c>
      <c r="D123" s="59">
        <v>0</v>
      </c>
      <c r="E123" s="59">
        <v>0</v>
      </c>
    </row>
    <row r="124" spans="1:6" ht="18" customHeight="1">
      <c r="A124" s="58" t="s">
        <v>114</v>
      </c>
      <c r="B124" s="59">
        <v>-81551332.189999998</v>
      </c>
      <c r="C124" s="59">
        <v>-80759917.689999998</v>
      </c>
      <c r="D124" s="59">
        <v>791414.5</v>
      </c>
      <c r="E124" s="59">
        <v>0</v>
      </c>
    </row>
    <row r="125" spans="1:6">
      <c r="A125" s="62" t="s">
        <v>115</v>
      </c>
      <c r="B125" s="63">
        <f>B73+B104+B124</f>
        <v>113621604.62</v>
      </c>
      <c r="C125" s="63">
        <f t="shared" ref="C125:D125" si="0">C73+C104+C124</f>
        <v>113991796.47999999</v>
      </c>
      <c r="D125" s="63">
        <f t="shared" si="0"/>
        <v>370191.86</v>
      </c>
      <c r="E125" s="63">
        <v>0</v>
      </c>
    </row>
    <row r="126" spans="1:6" ht="24.75" customHeight="1">
      <c r="A126" s="47"/>
      <c r="B126" s="53"/>
      <c r="C126" s="53"/>
      <c r="D126" s="53"/>
      <c r="E126" s="53"/>
    </row>
    <row r="127" spans="1:6" ht="21.75" customHeight="1">
      <c r="A127" s="23" t="s">
        <v>116</v>
      </c>
      <c r="B127" s="64" t="s">
        <v>54</v>
      </c>
      <c r="C127" s="64" t="s">
        <v>55</v>
      </c>
      <c r="D127" s="64" t="s">
        <v>56</v>
      </c>
      <c r="E127" s="65" t="s">
        <v>57</v>
      </c>
      <c r="F127" s="14"/>
    </row>
    <row r="128" spans="1:6">
      <c r="A128" s="25" t="s">
        <v>117</v>
      </c>
      <c r="B128" s="26"/>
      <c r="C128" s="26"/>
      <c r="D128" s="26"/>
      <c r="E128" s="26"/>
    </row>
    <row r="129" spans="1:5" ht="3" customHeight="1">
      <c r="A129" s="27"/>
      <c r="B129" s="28"/>
      <c r="C129" s="28"/>
      <c r="D129" s="28"/>
      <c r="E129" s="28"/>
    </row>
    <row r="130" spans="1:5">
      <c r="A130" s="27" t="s">
        <v>118</v>
      </c>
      <c r="B130" s="28"/>
      <c r="C130" s="66" t="s">
        <v>14</v>
      </c>
      <c r="D130" s="67"/>
      <c r="E130" s="28"/>
    </row>
    <row r="131" spans="1:5" ht="2.25" customHeight="1">
      <c r="A131" s="27"/>
      <c r="B131" s="28"/>
      <c r="C131" s="28"/>
      <c r="D131" s="28"/>
      <c r="E131" s="28"/>
    </row>
    <row r="132" spans="1:5">
      <c r="A132" s="30" t="s">
        <v>119</v>
      </c>
      <c r="B132" s="28"/>
      <c r="C132" s="28"/>
      <c r="D132" s="28"/>
      <c r="E132" s="28"/>
    </row>
    <row r="133" spans="1:5" ht="16.5" customHeight="1">
      <c r="B133" s="24">
        <f>SUM(B132:B132)</f>
        <v>0</v>
      </c>
      <c r="C133" s="24">
        <f>SUM(C132:C132)</f>
        <v>0</v>
      </c>
      <c r="D133" s="24">
        <f>SUM(D132:D132)</f>
        <v>0</v>
      </c>
      <c r="E133" s="68"/>
    </row>
    <row r="135" spans="1:5" ht="27" customHeight="1">
      <c r="A135" s="23" t="s">
        <v>120</v>
      </c>
      <c r="B135" s="24" t="s">
        <v>9</v>
      </c>
    </row>
    <row r="136" spans="1:5">
      <c r="A136" s="25" t="s">
        <v>121</v>
      </c>
      <c r="B136" s="69" t="s">
        <v>41</v>
      </c>
    </row>
    <row r="137" spans="1:5" ht="4.5" customHeight="1">
      <c r="A137" s="30"/>
      <c r="B137" s="31"/>
    </row>
    <row r="138" spans="1:5" ht="15" customHeight="1">
      <c r="B138" s="24">
        <f>SUM(B137:B137)</f>
        <v>0</v>
      </c>
    </row>
    <row r="140" spans="1:5" ht="22.5" customHeight="1">
      <c r="A140" s="70" t="s">
        <v>122</v>
      </c>
      <c r="B140" s="71" t="s">
        <v>9</v>
      </c>
      <c r="C140" s="72" t="s">
        <v>123</v>
      </c>
    </row>
    <row r="141" spans="1:5" ht="5.25" customHeight="1">
      <c r="A141" s="73"/>
      <c r="B141" s="74"/>
      <c r="C141" s="75"/>
    </row>
    <row r="142" spans="1:5">
      <c r="A142" s="76" t="s">
        <v>41</v>
      </c>
      <c r="B142" s="77"/>
      <c r="C142" s="78"/>
    </row>
    <row r="143" spans="1:5" ht="6" customHeight="1">
      <c r="A143" s="79"/>
      <c r="B143" s="80"/>
      <c r="C143" s="80"/>
    </row>
    <row r="144" spans="1:5" ht="14.25" customHeight="1">
      <c r="B144" s="24">
        <f>SUM(B143:B143)</f>
        <v>0</v>
      </c>
      <c r="C144" s="24"/>
    </row>
    <row r="145" spans="1:5">
      <c r="A145" s="18" t="s">
        <v>124</v>
      </c>
    </row>
    <row r="146" spans="1:5" ht="4.5" customHeight="1"/>
    <row r="147" spans="1:5" ht="20.25" customHeight="1">
      <c r="A147" s="70" t="s">
        <v>125</v>
      </c>
      <c r="B147" s="24" t="s">
        <v>9</v>
      </c>
      <c r="C147" s="24" t="s">
        <v>25</v>
      </c>
      <c r="D147" s="24" t="s">
        <v>26</v>
      </c>
      <c r="E147" s="24" t="s">
        <v>27</v>
      </c>
    </row>
    <row r="148" spans="1:5" ht="15">
      <c r="A148" s="58" t="s">
        <v>126</v>
      </c>
      <c r="B148" s="59">
        <v>-264413.36</v>
      </c>
      <c r="C148" s="81"/>
      <c r="D148" s="81"/>
      <c r="E148" s="81"/>
    </row>
    <row r="149" spans="1:5" ht="15">
      <c r="A149" s="58" t="s">
        <v>127</v>
      </c>
      <c r="B149" s="59">
        <v>-97752.46</v>
      </c>
      <c r="C149" s="33"/>
      <c r="D149" s="33"/>
      <c r="E149" s="33"/>
    </row>
    <row r="150" spans="1:5" ht="15">
      <c r="A150" s="58" t="s">
        <v>128</v>
      </c>
      <c r="B150" s="59">
        <v>-6676028.5</v>
      </c>
      <c r="C150" s="33"/>
      <c r="D150" s="33"/>
      <c r="E150" s="33"/>
    </row>
    <row r="151" spans="1:5" ht="15">
      <c r="A151" s="58" t="s">
        <v>129</v>
      </c>
      <c r="B151" s="59">
        <v>-41050.28</v>
      </c>
      <c r="C151" s="33"/>
      <c r="D151" s="33"/>
      <c r="E151" s="33"/>
    </row>
    <row r="152" spans="1:5" ht="15">
      <c r="A152" s="58" t="s">
        <v>130</v>
      </c>
      <c r="B152" s="59">
        <v>-397091.71</v>
      </c>
      <c r="C152" s="33"/>
      <c r="D152" s="33"/>
      <c r="E152" s="33"/>
    </row>
    <row r="153" spans="1:5" ht="15">
      <c r="A153" s="58" t="s">
        <v>131</v>
      </c>
      <c r="B153" s="59">
        <v>-18569.830000000002</v>
      </c>
      <c r="C153" s="33"/>
      <c r="D153" s="33"/>
      <c r="E153" s="33"/>
    </row>
    <row r="154" spans="1:5" ht="15">
      <c r="A154" s="58" t="s">
        <v>132</v>
      </c>
      <c r="B154" s="59">
        <v>-0.13</v>
      </c>
      <c r="C154" s="33"/>
      <c r="D154" s="33"/>
      <c r="E154" s="33"/>
    </row>
    <row r="155" spans="1:5" ht="15">
      <c r="A155" s="58" t="s">
        <v>133</v>
      </c>
      <c r="B155" s="59">
        <v>-30.34</v>
      </c>
      <c r="C155" s="33"/>
      <c r="D155" s="33"/>
      <c r="E155" s="33"/>
    </row>
    <row r="156" spans="1:5" ht="15">
      <c r="A156" s="58" t="s">
        <v>134</v>
      </c>
      <c r="B156" s="59">
        <v>-0.23</v>
      </c>
      <c r="C156" s="33"/>
      <c r="D156" s="33"/>
      <c r="E156" s="33"/>
    </row>
    <row r="157" spans="1:5" ht="15">
      <c r="A157" s="58" t="s">
        <v>135</v>
      </c>
      <c r="B157" s="59">
        <v>-47.2</v>
      </c>
      <c r="C157" s="33"/>
      <c r="D157" s="33"/>
      <c r="E157" s="33"/>
    </row>
    <row r="158" spans="1:5" ht="15">
      <c r="A158" s="58" t="s">
        <v>136</v>
      </c>
      <c r="B158" s="59">
        <v>-183697.72</v>
      </c>
      <c r="C158" s="33"/>
      <c r="D158" s="33"/>
      <c r="E158" s="33"/>
    </row>
    <row r="159" spans="1:5" ht="15">
      <c r="A159" s="58" t="s">
        <v>137</v>
      </c>
      <c r="B159" s="59">
        <v>-8518.57</v>
      </c>
      <c r="C159" s="33"/>
      <c r="D159" s="33"/>
      <c r="E159" s="33"/>
    </row>
    <row r="160" spans="1:5" ht="15">
      <c r="A160" s="58" t="s">
        <v>138</v>
      </c>
      <c r="B160" s="59">
        <v>-138140.09</v>
      </c>
      <c r="C160" s="33"/>
      <c r="D160" s="33"/>
      <c r="E160" s="33"/>
    </row>
    <row r="161" spans="1:5" ht="15">
      <c r="A161" s="58" t="s">
        <v>139</v>
      </c>
      <c r="B161" s="59">
        <v>-73920.399999999994</v>
      </c>
      <c r="C161" s="33"/>
      <c r="D161" s="33"/>
      <c r="E161" s="33"/>
    </row>
    <row r="162" spans="1:5" ht="15">
      <c r="A162" s="58" t="s">
        <v>140</v>
      </c>
      <c r="B162" s="59">
        <v>-14505.12</v>
      </c>
      <c r="C162" s="33"/>
      <c r="D162" s="33"/>
      <c r="E162" s="33"/>
    </row>
    <row r="163" spans="1:5" ht="15">
      <c r="A163" s="58" t="s">
        <v>141</v>
      </c>
      <c r="B163" s="59">
        <v>-305487.17</v>
      </c>
      <c r="C163" s="33"/>
      <c r="D163" s="33"/>
      <c r="E163" s="33"/>
    </row>
    <row r="164" spans="1:5" ht="15">
      <c r="A164" s="58" t="s">
        <v>142</v>
      </c>
      <c r="B164" s="59">
        <v>-198439.24</v>
      </c>
      <c r="C164" s="33"/>
      <c r="D164" s="33"/>
      <c r="E164" s="33"/>
    </row>
    <row r="165" spans="1:5" ht="15">
      <c r="A165" s="58" t="s">
        <v>143</v>
      </c>
      <c r="B165" s="59">
        <v>-65534.44</v>
      </c>
      <c r="C165" s="33"/>
      <c r="D165" s="33"/>
      <c r="E165" s="33"/>
    </row>
    <row r="166" spans="1:5" ht="15">
      <c r="A166" s="58" t="s">
        <v>144</v>
      </c>
      <c r="B166" s="59">
        <v>-1030809.98</v>
      </c>
      <c r="C166" s="33"/>
      <c r="D166" s="33"/>
      <c r="E166" s="33"/>
    </row>
    <row r="167" spans="1:5" ht="15">
      <c r="A167" s="58" t="s">
        <v>145</v>
      </c>
      <c r="B167" s="59">
        <v>-337926.15</v>
      </c>
      <c r="C167" s="33"/>
      <c r="D167" s="33"/>
      <c r="E167" s="33"/>
    </row>
    <row r="168" spans="1:5" ht="15">
      <c r="A168" s="58" t="s">
        <v>146</v>
      </c>
      <c r="B168" s="59">
        <v>-192450.55</v>
      </c>
      <c r="C168" s="33"/>
      <c r="D168" s="33"/>
      <c r="E168" s="33"/>
    </row>
    <row r="169" spans="1:5" ht="15">
      <c r="A169" s="58" t="s">
        <v>147</v>
      </c>
      <c r="B169" s="59">
        <v>-23425.78</v>
      </c>
      <c r="C169" s="33"/>
      <c r="D169" s="33"/>
      <c r="E169" s="33"/>
    </row>
    <row r="170" spans="1:5" ht="15">
      <c r="A170" s="58" t="s">
        <v>148</v>
      </c>
      <c r="B170" s="59">
        <v>-678133.56</v>
      </c>
      <c r="C170" s="33"/>
      <c r="D170" s="33"/>
      <c r="E170" s="33"/>
    </row>
    <row r="171" spans="1:5" ht="16.5" customHeight="1">
      <c r="A171" s="82"/>
      <c r="B171" s="83">
        <f>SUM(B148:B170)</f>
        <v>-10745972.810000002</v>
      </c>
      <c r="C171" s="39">
        <f>SUM(C148:C166)</f>
        <v>0</v>
      </c>
      <c r="D171" s="39">
        <f>SUM(D148:D166)</f>
        <v>0</v>
      </c>
      <c r="E171" s="39">
        <f>SUM(E148:E166)</f>
        <v>0</v>
      </c>
    </row>
    <row r="173" spans="1:5" ht="20.25" customHeight="1">
      <c r="A173" s="70" t="s">
        <v>149</v>
      </c>
      <c r="B173" s="71" t="s">
        <v>9</v>
      </c>
      <c r="C173" s="24" t="s">
        <v>150</v>
      </c>
      <c r="D173" s="24" t="s">
        <v>123</v>
      </c>
    </row>
    <row r="174" spans="1:5">
      <c r="A174" s="84" t="s">
        <v>151</v>
      </c>
      <c r="B174" s="85"/>
      <c r="C174" s="86" t="s">
        <v>41</v>
      </c>
      <c r="D174" s="87"/>
    </row>
    <row r="175" spans="1:5" ht="5.25" customHeight="1">
      <c r="A175" s="88"/>
      <c r="B175" s="89"/>
      <c r="C175" s="90"/>
      <c r="D175" s="91"/>
    </row>
    <row r="176" spans="1:5" ht="9.75" customHeight="1">
      <c r="A176" s="92"/>
      <c r="B176" s="93"/>
      <c r="C176" s="94"/>
      <c r="D176" s="95"/>
    </row>
    <row r="177" spans="1:4" ht="16.5" customHeight="1">
      <c r="B177" s="24">
        <f>SUM(B175:B176)</f>
        <v>0</v>
      </c>
      <c r="C177" s="96"/>
      <c r="D177" s="97"/>
    </row>
    <row r="179" spans="1:4" ht="27.75" customHeight="1">
      <c r="A179" s="70" t="s">
        <v>152</v>
      </c>
      <c r="B179" s="71" t="s">
        <v>9</v>
      </c>
      <c r="C179" s="24" t="s">
        <v>150</v>
      </c>
      <c r="D179" s="24" t="s">
        <v>123</v>
      </c>
    </row>
    <row r="180" spans="1:4">
      <c r="A180" s="84" t="s">
        <v>153</v>
      </c>
      <c r="B180" s="85"/>
      <c r="C180" s="98"/>
      <c r="D180" s="87"/>
    </row>
    <row r="181" spans="1:4">
      <c r="A181" s="34" t="s">
        <v>154</v>
      </c>
      <c r="B181" s="36">
        <v>25600</v>
      </c>
      <c r="C181" s="90"/>
      <c r="D181" s="91"/>
    </row>
    <row r="182" spans="1:4" ht="6.75" customHeight="1">
      <c r="A182" s="92"/>
      <c r="B182" s="93"/>
      <c r="C182" s="94"/>
      <c r="D182" s="95"/>
    </row>
    <row r="183" spans="1:4" ht="15" customHeight="1">
      <c r="B183" s="39">
        <f>SUM(B181:B182)</f>
        <v>25600</v>
      </c>
      <c r="C183" s="96"/>
      <c r="D183" s="97"/>
    </row>
    <row r="185" spans="1:4" ht="24" customHeight="1">
      <c r="A185" s="70" t="s">
        <v>155</v>
      </c>
      <c r="B185" s="71" t="s">
        <v>9</v>
      </c>
      <c r="C185" s="24" t="s">
        <v>150</v>
      </c>
      <c r="D185" s="24" t="s">
        <v>123</v>
      </c>
    </row>
    <row r="186" spans="1:4">
      <c r="A186" s="84" t="s">
        <v>156</v>
      </c>
      <c r="B186" s="85"/>
      <c r="C186" s="86" t="s">
        <v>41</v>
      </c>
      <c r="D186" s="87"/>
    </row>
    <row r="187" spans="1:4" ht="6.75" customHeight="1">
      <c r="A187" s="92"/>
      <c r="B187" s="93"/>
      <c r="C187" s="94"/>
      <c r="D187" s="95"/>
    </row>
    <row r="188" spans="1:4" ht="16.5" customHeight="1">
      <c r="B188" s="24">
        <f>SUM(B187:B187)</f>
        <v>0</v>
      </c>
      <c r="C188" s="96"/>
      <c r="D188" s="97"/>
    </row>
    <row r="190" spans="1:4" ht="24" customHeight="1">
      <c r="A190" s="70" t="s">
        <v>157</v>
      </c>
      <c r="B190" s="71" t="s">
        <v>9</v>
      </c>
      <c r="C190" s="99" t="s">
        <v>150</v>
      </c>
      <c r="D190" s="99" t="s">
        <v>45</v>
      </c>
    </row>
    <row r="191" spans="1:4">
      <c r="A191" s="84" t="s">
        <v>158</v>
      </c>
      <c r="B191" s="26"/>
      <c r="C191" s="26">
        <v>0</v>
      </c>
      <c r="D191" s="26">
        <v>0</v>
      </c>
    </row>
    <row r="192" spans="1:4">
      <c r="A192" s="34" t="s">
        <v>159</v>
      </c>
      <c r="B192" s="36">
        <v>0</v>
      </c>
      <c r="C192" s="86" t="s">
        <v>41</v>
      </c>
      <c r="D192" s="28"/>
    </row>
    <row r="193" spans="1:4">
      <c r="A193" s="43" t="s">
        <v>160</v>
      </c>
      <c r="B193" s="100">
        <v>0</v>
      </c>
      <c r="C193" s="31">
        <v>0</v>
      </c>
      <c r="D193" s="31">
        <v>0</v>
      </c>
    </row>
    <row r="194" spans="1:4" ht="7.5" hidden="1" customHeight="1">
      <c r="A194" s="62"/>
      <c r="B194" s="63"/>
      <c r="C194" s="63">
        <v>0</v>
      </c>
      <c r="D194" s="63">
        <v>0</v>
      </c>
    </row>
    <row r="195" spans="1:4" ht="15" customHeight="1">
      <c r="B195" s="39">
        <f>SUM(B192:B194)</f>
        <v>0</v>
      </c>
      <c r="C195" s="96"/>
      <c r="D195" s="97"/>
    </row>
    <row r="196" spans="1:4">
      <c r="A196" s="18" t="s">
        <v>161</v>
      </c>
    </row>
    <row r="197" spans="1:4" ht="7.5" customHeight="1">
      <c r="A197" s="18"/>
    </row>
    <row r="198" spans="1:4">
      <c r="A198" s="18" t="s">
        <v>162</v>
      </c>
    </row>
    <row r="199" spans="1:4" ht="7.5" customHeight="1"/>
    <row r="200" spans="1:4" ht="24" customHeight="1">
      <c r="A200" s="101" t="s">
        <v>163</v>
      </c>
      <c r="B200" s="102" t="s">
        <v>9</v>
      </c>
      <c r="C200" s="24" t="s">
        <v>164</v>
      </c>
      <c r="D200" s="24" t="s">
        <v>45</v>
      </c>
    </row>
    <row r="201" spans="1:4">
      <c r="A201" s="25" t="s">
        <v>165</v>
      </c>
      <c r="B201" s="103">
        <f>SUM(B202:B219)</f>
        <v>-12229710.479999999</v>
      </c>
      <c r="C201" s="81"/>
      <c r="D201" s="81"/>
    </row>
    <row r="202" spans="1:4" ht="12.75" customHeight="1">
      <c r="A202" s="58" t="s">
        <v>166</v>
      </c>
      <c r="B202" s="59">
        <v>-87110</v>
      </c>
      <c r="C202" s="59">
        <v>0</v>
      </c>
      <c r="D202" s="59">
        <v>0</v>
      </c>
    </row>
    <row r="203" spans="1:4" ht="12.75" customHeight="1">
      <c r="A203" s="58" t="s">
        <v>167</v>
      </c>
      <c r="B203" s="59">
        <v>-356473.49</v>
      </c>
      <c r="C203" s="59">
        <v>0</v>
      </c>
      <c r="D203" s="59">
        <v>0</v>
      </c>
    </row>
    <row r="204" spans="1:4" ht="12.75" customHeight="1">
      <c r="A204" s="58" t="s">
        <v>168</v>
      </c>
      <c r="B204" s="59">
        <v>-143917.24</v>
      </c>
      <c r="C204" s="59">
        <v>0</v>
      </c>
      <c r="D204" s="59">
        <v>0</v>
      </c>
    </row>
    <row r="205" spans="1:4" ht="12.75" customHeight="1">
      <c r="A205" s="58" t="s">
        <v>169</v>
      </c>
      <c r="B205" s="59">
        <v>-310853</v>
      </c>
      <c r="C205" s="59">
        <v>0</v>
      </c>
      <c r="D205" s="59">
        <v>0</v>
      </c>
    </row>
    <row r="206" spans="1:4" ht="12.75" customHeight="1">
      <c r="A206" s="58" t="s">
        <v>170</v>
      </c>
      <c r="B206" s="59">
        <v>-175280</v>
      </c>
      <c r="C206" s="59">
        <v>0</v>
      </c>
      <c r="D206" s="59">
        <v>0</v>
      </c>
    </row>
    <row r="207" spans="1:4" ht="12.75" customHeight="1">
      <c r="A207" s="58" t="s">
        <v>171</v>
      </c>
      <c r="B207" s="59">
        <v>-50</v>
      </c>
      <c r="C207" s="59">
        <v>0</v>
      </c>
      <c r="D207" s="59">
        <v>0</v>
      </c>
    </row>
    <row r="208" spans="1:4" ht="12.75" customHeight="1">
      <c r="A208" s="58" t="s">
        <v>172</v>
      </c>
      <c r="B208" s="59">
        <v>-2064000</v>
      </c>
      <c r="C208" s="59">
        <v>0</v>
      </c>
      <c r="D208" s="59">
        <v>0</v>
      </c>
    </row>
    <row r="209" spans="1:4" ht="12.75" customHeight="1">
      <c r="A209" s="58" t="s">
        <v>173</v>
      </c>
      <c r="B209" s="59">
        <v>-24000</v>
      </c>
      <c r="C209" s="59">
        <v>0</v>
      </c>
      <c r="D209" s="59">
        <v>0</v>
      </c>
    </row>
    <row r="210" spans="1:4" ht="12.75" customHeight="1">
      <c r="A210" s="58" t="s">
        <v>174</v>
      </c>
      <c r="B210" s="59">
        <v>-334698.18</v>
      </c>
      <c r="C210" s="59">
        <v>0</v>
      </c>
      <c r="D210" s="59">
        <v>0</v>
      </c>
    </row>
    <row r="211" spans="1:4" ht="12.75" customHeight="1">
      <c r="A211" s="58" t="s">
        <v>175</v>
      </c>
      <c r="B211" s="59">
        <v>-110431.55</v>
      </c>
      <c r="C211" s="59">
        <v>0</v>
      </c>
      <c r="D211" s="59">
        <v>0</v>
      </c>
    </row>
    <row r="212" spans="1:4" ht="12.75" customHeight="1">
      <c r="A212" s="58" t="s">
        <v>176</v>
      </c>
      <c r="B212" s="59">
        <v>-4114489.17</v>
      </c>
      <c r="C212" s="59">
        <v>0</v>
      </c>
      <c r="D212" s="59">
        <v>0</v>
      </c>
    </row>
    <row r="213" spans="1:4" ht="12.75" customHeight="1">
      <c r="A213" s="58" t="s">
        <v>177</v>
      </c>
      <c r="B213" s="59">
        <v>-3687653.84</v>
      </c>
      <c r="C213" s="59">
        <v>0</v>
      </c>
      <c r="D213" s="59">
        <v>0</v>
      </c>
    </row>
    <row r="214" spans="1:4" ht="12.75" customHeight="1">
      <c r="A214" s="58" t="s">
        <v>178</v>
      </c>
      <c r="B214" s="59">
        <v>-619314</v>
      </c>
      <c r="C214" s="59">
        <v>0</v>
      </c>
      <c r="D214" s="59">
        <v>0</v>
      </c>
    </row>
    <row r="215" spans="1:4" ht="12.75" customHeight="1">
      <c r="A215" s="58" t="s">
        <v>179</v>
      </c>
      <c r="B215" s="59">
        <v>-127672</v>
      </c>
      <c r="C215" s="59">
        <v>0</v>
      </c>
      <c r="D215" s="59">
        <v>0</v>
      </c>
    </row>
    <row r="216" spans="1:4" ht="12.75" customHeight="1">
      <c r="A216" s="58" t="s">
        <v>180</v>
      </c>
      <c r="B216" s="59">
        <v>-34488</v>
      </c>
      <c r="C216" s="59">
        <v>0</v>
      </c>
      <c r="D216" s="59">
        <v>0</v>
      </c>
    </row>
    <row r="217" spans="1:4" ht="12.75" customHeight="1">
      <c r="A217" s="58" t="s">
        <v>181</v>
      </c>
      <c r="B217" s="59">
        <v>-1850</v>
      </c>
      <c r="C217" s="59">
        <v>0</v>
      </c>
      <c r="D217" s="59">
        <v>0</v>
      </c>
    </row>
    <row r="218" spans="1:4" ht="12.75" customHeight="1">
      <c r="A218" s="58" t="s">
        <v>182</v>
      </c>
      <c r="B218" s="59">
        <v>-37280.01</v>
      </c>
      <c r="C218" s="59">
        <v>0</v>
      </c>
      <c r="D218" s="59">
        <v>0</v>
      </c>
    </row>
    <row r="219" spans="1:4" ht="12.75" customHeight="1">
      <c r="A219" s="58" t="s">
        <v>183</v>
      </c>
      <c r="B219" s="59">
        <v>-150</v>
      </c>
      <c r="C219" s="59">
        <v>0</v>
      </c>
      <c r="D219" s="59">
        <v>0</v>
      </c>
    </row>
    <row r="220" spans="1:4" ht="12.75" customHeight="1">
      <c r="A220" s="58" t="s">
        <v>184</v>
      </c>
      <c r="B220" s="59">
        <v>-12229710.48</v>
      </c>
      <c r="C220" s="59">
        <v>0</v>
      </c>
      <c r="D220" s="59">
        <v>0</v>
      </c>
    </row>
    <row r="221" spans="1:4" ht="12.75" customHeight="1">
      <c r="A221" s="58" t="s">
        <v>185</v>
      </c>
      <c r="B221" s="59">
        <v>-12229710.48</v>
      </c>
      <c r="C221" s="59">
        <v>0</v>
      </c>
      <c r="D221" s="59">
        <v>0</v>
      </c>
    </row>
    <row r="222" spans="1:4" ht="12.75" customHeight="1">
      <c r="A222" s="58" t="s">
        <v>186</v>
      </c>
      <c r="B222" s="59">
        <v>-12229710.48</v>
      </c>
      <c r="C222" s="59">
        <v>0</v>
      </c>
      <c r="D222" s="59">
        <v>0</v>
      </c>
    </row>
    <row r="223" spans="1:4" ht="12.75" customHeight="1">
      <c r="A223" s="58" t="s">
        <v>187</v>
      </c>
      <c r="B223" s="59">
        <v>-31828963.719999999</v>
      </c>
      <c r="C223" s="59">
        <v>0</v>
      </c>
      <c r="D223" s="59">
        <v>0</v>
      </c>
    </row>
    <row r="224" spans="1:4" ht="12.75" customHeight="1">
      <c r="A224" s="58" t="s">
        <v>188</v>
      </c>
      <c r="B224" s="59">
        <v>-622312.31999999995</v>
      </c>
      <c r="C224" s="59">
        <v>0</v>
      </c>
      <c r="D224" s="59">
        <v>0</v>
      </c>
    </row>
    <row r="225" spans="1:4" ht="12.75" customHeight="1">
      <c r="A225" s="58" t="s">
        <v>189</v>
      </c>
      <c r="B225" s="59">
        <v>-4271820.47</v>
      </c>
      <c r="C225" s="59">
        <v>0</v>
      </c>
      <c r="D225" s="59">
        <v>0</v>
      </c>
    </row>
    <row r="226" spans="1:4" ht="12.75" customHeight="1">
      <c r="A226" s="58" t="s">
        <v>190</v>
      </c>
      <c r="B226" s="59">
        <v>-36723096.509999998</v>
      </c>
      <c r="C226" s="59">
        <v>0</v>
      </c>
      <c r="D226" s="59">
        <v>0</v>
      </c>
    </row>
    <row r="227" spans="1:4" ht="12.75" customHeight="1">
      <c r="A227" s="58" t="s">
        <v>191</v>
      </c>
      <c r="B227" s="59">
        <v>-36723096.509999998</v>
      </c>
      <c r="C227" s="59">
        <v>0</v>
      </c>
      <c r="D227" s="59">
        <v>0</v>
      </c>
    </row>
    <row r="228" spans="1:4" ht="12.75" customHeight="1">
      <c r="A228" s="58" t="s">
        <v>192</v>
      </c>
      <c r="B228" s="59">
        <v>-27833289.219999999</v>
      </c>
      <c r="C228" s="59">
        <v>0</v>
      </c>
      <c r="D228" s="59">
        <v>0</v>
      </c>
    </row>
    <row r="229" spans="1:4" ht="12.75" customHeight="1">
      <c r="A229" s="58" t="s">
        <v>193</v>
      </c>
      <c r="B229" s="59">
        <v>-611266.56999999995</v>
      </c>
      <c r="C229" s="59">
        <v>0</v>
      </c>
      <c r="D229" s="59">
        <v>0</v>
      </c>
    </row>
    <row r="230" spans="1:4" ht="12.75" customHeight="1">
      <c r="A230" s="58" t="s">
        <v>194</v>
      </c>
      <c r="B230" s="59">
        <v>-4285467.0599999996</v>
      </c>
      <c r="C230" s="59">
        <v>0</v>
      </c>
      <c r="D230" s="59">
        <v>0</v>
      </c>
    </row>
    <row r="231" spans="1:4" ht="12.75" customHeight="1">
      <c r="A231" s="58" t="s">
        <v>195</v>
      </c>
      <c r="B231" s="59">
        <v>-32730022.850000001</v>
      </c>
      <c r="C231" s="59">
        <v>0</v>
      </c>
      <c r="D231" s="59">
        <v>0</v>
      </c>
    </row>
    <row r="232" spans="1:4" ht="12.75" customHeight="1">
      <c r="A232" s="58" t="s">
        <v>196</v>
      </c>
      <c r="B232" s="59">
        <v>-32730022.850000001</v>
      </c>
      <c r="C232" s="59">
        <v>0</v>
      </c>
      <c r="D232" s="59">
        <v>0</v>
      </c>
    </row>
    <row r="233" spans="1:4" ht="12.75" customHeight="1">
      <c r="A233" s="58" t="s">
        <v>197</v>
      </c>
      <c r="B233" s="59">
        <v>-69453119.359999999</v>
      </c>
      <c r="C233" s="104"/>
      <c r="D233" s="105"/>
    </row>
    <row r="234" spans="1:4" ht="15.75" customHeight="1">
      <c r="A234" s="62"/>
      <c r="B234" s="52">
        <f>B201+B233</f>
        <v>-81682829.840000004</v>
      </c>
      <c r="C234" s="96"/>
      <c r="D234" s="97"/>
    </row>
    <row r="236" spans="1:4" ht="24.75" customHeight="1">
      <c r="A236" s="101" t="s">
        <v>198</v>
      </c>
      <c r="B236" s="102" t="s">
        <v>9</v>
      </c>
      <c r="C236" s="24" t="s">
        <v>164</v>
      </c>
      <c r="D236" s="24" t="s">
        <v>45</v>
      </c>
    </row>
    <row r="237" spans="1:4" ht="12.75" customHeight="1">
      <c r="A237" s="25" t="s">
        <v>199</v>
      </c>
      <c r="B237" s="103">
        <f>SUM(B238:B240)</f>
        <v>-1428243.56</v>
      </c>
      <c r="C237" s="81"/>
      <c r="D237" s="81"/>
    </row>
    <row r="238" spans="1:4" ht="12.75" customHeight="1">
      <c r="A238" s="34" t="s">
        <v>200</v>
      </c>
      <c r="B238" s="36">
        <v>0</v>
      </c>
      <c r="C238" s="33"/>
      <c r="D238" s="33"/>
    </row>
    <row r="239" spans="1:4" ht="12.75" customHeight="1">
      <c r="A239" s="34" t="s">
        <v>201</v>
      </c>
      <c r="B239" s="59">
        <v>-1008406.16</v>
      </c>
      <c r="C239" s="33"/>
      <c r="D239" s="33"/>
    </row>
    <row r="240" spans="1:4" ht="12.75" customHeight="1">
      <c r="A240" s="34" t="s">
        <v>202</v>
      </c>
      <c r="B240" s="59">
        <v>-419837.4</v>
      </c>
      <c r="C240" s="33"/>
      <c r="D240" s="33"/>
    </row>
    <row r="241" spans="1:6" ht="12.75" customHeight="1">
      <c r="A241" s="30"/>
      <c r="B241" s="38"/>
      <c r="C241" s="38"/>
      <c r="D241" s="38"/>
    </row>
    <row r="242" spans="1:6" ht="16.5" customHeight="1">
      <c r="B242" s="52">
        <f>B237</f>
        <v>-1428243.56</v>
      </c>
      <c r="C242" s="96"/>
      <c r="D242" s="97"/>
      <c r="F242" s="106"/>
    </row>
    <row r="243" spans="1:6">
      <c r="A243" s="18" t="s">
        <v>203</v>
      </c>
    </row>
    <row r="244" spans="1:6" ht="26.25" customHeight="1">
      <c r="A244" s="107" t="s">
        <v>204</v>
      </c>
      <c r="B244" s="102" t="s">
        <v>9</v>
      </c>
      <c r="C244" s="24" t="s">
        <v>205</v>
      </c>
      <c r="D244" s="24" t="s">
        <v>206</v>
      </c>
    </row>
    <row r="245" spans="1:6">
      <c r="A245" s="108" t="s">
        <v>207</v>
      </c>
      <c r="B245" s="109"/>
      <c r="C245" s="81"/>
      <c r="D245" s="81">
        <v>0</v>
      </c>
    </row>
    <row r="246" spans="1:6" ht="12.75" customHeight="1">
      <c r="A246" s="58" t="s">
        <v>208</v>
      </c>
      <c r="B246" s="59">
        <v>10142546.75</v>
      </c>
      <c r="C246" s="59">
        <v>14.336</v>
      </c>
      <c r="D246" s="59">
        <v>0</v>
      </c>
    </row>
    <row r="247" spans="1:6" ht="12.75" customHeight="1">
      <c r="A247" s="58" t="s">
        <v>209</v>
      </c>
      <c r="B247" s="59">
        <v>1431436.74</v>
      </c>
      <c r="C247" s="59">
        <v>2.0232999999999999</v>
      </c>
      <c r="D247" s="59">
        <v>0</v>
      </c>
    </row>
    <row r="248" spans="1:6" ht="12.75" customHeight="1">
      <c r="A248" s="58" t="s">
        <v>210</v>
      </c>
      <c r="B248" s="59">
        <v>16162956.779999999</v>
      </c>
      <c r="C248" s="59">
        <v>22.845600000000001</v>
      </c>
      <c r="D248" s="59">
        <v>0</v>
      </c>
    </row>
    <row r="249" spans="1:6" ht="12.75" customHeight="1">
      <c r="A249" s="58" t="s">
        <v>211</v>
      </c>
      <c r="B249" s="59">
        <v>550387.25</v>
      </c>
      <c r="C249" s="59">
        <v>0.77790000000000004</v>
      </c>
      <c r="D249" s="59">
        <v>0</v>
      </c>
    </row>
    <row r="250" spans="1:6" ht="12.75" customHeight="1">
      <c r="A250" s="58" t="s">
        <v>212</v>
      </c>
      <c r="B250" s="59">
        <v>2568950.42</v>
      </c>
      <c r="C250" s="59">
        <v>3.6311</v>
      </c>
      <c r="D250" s="59">
        <v>0</v>
      </c>
    </row>
    <row r="251" spans="1:6" ht="12.75" customHeight="1">
      <c r="A251" s="58" t="s">
        <v>213</v>
      </c>
      <c r="B251" s="59">
        <v>9145779.0399999991</v>
      </c>
      <c r="C251" s="59">
        <v>12.927099999999999</v>
      </c>
      <c r="D251" s="59">
        <v>0</v>
      </c>
    </row>
    <row r="252" spans="1:6" ht="12.75" customHeight="1">
      <c r="A252" s="58" t="s">
        <v>214</v>
      </c>
      <c r="B252" s="59">
        <v>907644.76</v>
      </c>
      <c r="C252" s="59">
        <v>1.2828999999999999</v>
      </c>
      <c r="D252" s="59">
        <v>0</v>
      </c>
    </row>
    <row r="253" spans="1:6" ht="12.75" customHeight="1">
      <c r="A253" s="58" t="s">
        <v>215</v>
      </c>
      <c r="B253" s="59">
        <v>365180</v>
      </c>
      <c r="C253" s="59">
        <v>0.51619999999999999</v>
      </c>
      <c r="D253" s="59">
        <v>0</v>
      </c>
    </row>
    <row r="254" spans="1:6" ht="12.75" customHeight="1">
      <c r="A254" s="58" t="s">
        <v>216</v>
      </c>
      <c r="B254" s="59">
        <v>867531.15</v>
      </c>
      <c r="C254" s="59">
        <v>1.2262</v>
      </c>
      <c r="D254" s="59">
        <v>0</v>
      </c>
    </row>
    <row r="255" spans="1:6" ht="12.75" customHeight="1">
      <c r="A255" s="58" t="s">
        <v>217</v>
      </c>
      <c r="B255" s="59">
        <v>248406.16</v>
      </c>
      <c r="C255" s="59">
        <v>0.35110000000000002</v>
      </c>
      <c r="D255" s="59">
        <v>0</v>
      </c>
    </row>
    <row r="256" spans="1:6" ht="12.75" customHeight="1">
      <c r="A256" s="58" t="s">
        <v>218</v>
      </c>
      <c r="B256" s="59">
        <v>1477758.77</v>
      </c>
      <c r="C256" s="59">
        <v>2.0886999999999998</v>
      </c>
      <c r="D256" s="59">
        <v>0</v>
      </c>
    </row>
    <row r="257" spans="1:4" ht="12.75" customHeight="1">
      <c r="A257" s="58" t="s">
        <v>219</v>
      </c>
      <c r="B257" s="59">
        <v>9197759.2599999998</v>
      </c>
      <c r="C257" s="59">
        <v>13.0006</v>
      </c>
      <c r="D257" s="59">
        <v>0</v>
      </c>
    </row>
    <row r="258" spans="1:4" ht="12.75" customHeight="1">
      <c r="A258" s="58" t="s">
        <v>220</v>
      </c>
      <c r="B258" s="59">
        <v>761968.59</v>
      </c>
      <c r="C258" s="59">
        <v>1.077</v>
      </c>
      <c r="D258" s="59">
        <v>0</v>
      </c>
    </row>
    <row r="259" spans="1:4" ht="12.75" customHeight="1">
      <c r="A259" s="58" t="s">
        <v>221</v>
      </c>
      <c r="B259" s="59">
        <v>68567.399999999994</v>
      </c>
      <c r="C259" s="59">
        <v>9.69E-2</v>
      </c>
      <c r="D259" s="59">
        <v>0</v>
      </c>
    </row>
    <row r="260" spans="1:4" ht="12.75" customHeight="1">
      <c r="A260" s="58" t="s">
        <v>222</v>
      </c>
      <c r="B260" s="59">
        <v>125152.39</v>
      </c>
      <c r="C260" s="59">
        <v>0.1769</v>
      </c>
      <c r="D260" s="59">
        <v>0</v>
      </c>
    </row>
    <row r="261" spans="1:4" ht="12.75" customHeight="1">
      <c r="A261" s="58" t="s">
        <v>223</v>
      </c>
      <c r="B261" s="59">
        <v>138154</v>
      </c>
      <c r="C261" s="59">
        <v>0.1953</v>
      </c>
      <c r="D261" s="59">
        <v>0</v>
      </c>
    </row>
    <row r="262" spans="1:4" ht="12.75" customHeight="1">
      <c r="A262" s="58" t="s">
        <v>224</v>
      </c>
      <c r="B262" s="59">
        <v>39205.360000000001</v>
      </c>
      <c r="C262" s="59">
        <v>5.5399999999999998E-2</v>
      </c>
      <c r="D262" s="59">
        <v>0</v>
      </c>
    </row>
    <row r="263" spans="1:4" ht="12.75" customHeight="1">
      <c r="A263" s="58" t="s">
        <v>225</v>
      </c>
      <c r="B263" s="59">
        <v>25872.68</v>
      </c>
      <c r="C263" s="59">
        <v>3.6600000000000001E-2</v>
      </c>
      <c r="D263" s="59">
        <v>0</v>
      </c>
    </row>
    <row r="264" spans="1:4" ht="12.75" customHeight="1">
      <c r="A264" s="58" t="s">
        <v>226</v>
      </c>
      <c r="B264" s="59">
        <v>8493.4599999999991</v>
      </c>
      <c r="C264" s="59">
        <v>1.2E-2</v>
      </c>
      <c r="D264" s="59">
        <v>0</v>
      </c>
    </row>
    <row r="265" spans="1:4" ht="12.75" customHeight="1">
      <c r="A265" s="58" t="s">
        <v>227</v>
      </c>
      <c r="B265" s="59">
        <v>6925</v>
      </c>
      <c r="C265" s="59">
        <v>9.7999999999999997E-3</v>
      </c>
      <c r="D265" s="59">
        <v>0</v>
      </c>
    </row>
    <row r="266" spans="1:4" ht="12.75" customHeight="1">
      <c r="A266" s="58" t="s">
        <v>228</v>
      </c>
      <c r="B266" s="59">
        <v>8216.6</v>
      </c>
      <c r="C266" s="59">
        <v>1.1599999999999999E-2</v>
      </c>
      <c r="D266" s="59">
        <v>0</v>
      </c>
    </row>
    <row r="267" spans="1:4" ht="12.75" customHeight="1">
      <c r="A267" s="58" t="s">
        <v>229</v>
      </c>
      <c r="B267" s="59">
        <v>3823.66</v>
      </c>
      <c r="C267" s="59">
        <v>5.4000000000000003E-3</v>
      </c>
      <c r="D267" s="59">
        <v>0</v>
      </c>
    </row>
    <row r="268" spans="1:4" ht="12.75" customHeight="1">
      <c r="A268" s="58" t="s">
        <v>230</v>
      </c>
      <c r="B268" s="59">
        <v>5580.76</v>
      </c>
      <c r="C268" s="59">
        <v>7.9000000000000008E-3</v>
      </c>
      <c r="D268" s="59">
        <v>0</v>
      </c>
    </row>
    <row r="269" spans="1:4" ht="12.75" customHeight="1">
      <c r="A269" s="58" t="s">
        <v>231</v>
      </c>
      <c r="B269" s="59">
        <v>113750</v>
      </c>
      <c r="C269" s="59">
        <v>0.1608</v>
      </c>
      <c r="D269" s="59">
        <v>0</v>
      </c>
    </row>
    <row r="270" spans="1:4" ht="12.75" customHeight="1">
      <c r="A270" s="58" t="s">
        <v>232</v>
      </c>
      <c r="B270" s="59">
        <v>10633.59</v>
      </c>
      <c r="C270" s="59">
        <v>1.4999999999999999E-2</v>
      </c>
      <c r="D270" s="59">
        <v>0</v>
      </c>
    </row>
    <row r="271" spans="1:4" ht="12.75" customHeight="1">
      <c r="A271" s="58" t="s">
        <v>233</v>
      </c>
      <c r="B271" s="59">
        <v>2833.85</v>
      </c>
      <c r="C271" s="59">
        <v>4.0000000000000001E-3</v>
      </c>
      <c r="D271" s="59">
        <v>0</v>
      </c>
    </row>
    <row r="272" spans="1:4" ht="12.75" customHeight="1">
      <c r="A272" s="58" t="s">
        <v>234</v>
      </c>
      <c r="B272" s="59">
        <v>102876.83</v>
      </c>
      <c r="C272" s="59">
        <v>0.1454</v>
      </c>
      <c r="D272" s="59">
        <v>0</v>
      </c>
    </row>
    <row r="273" spans="1:4" ht="12.75" customHeight="1">
      <c r="A273" s="58" t="s">
        <v>235</v>
      </c>
      <c r="B273" s="59">
        <v>4628.3999999999996</v>
      </c>
      <c r="C273" s="59">
        <v>6.4999999999999997E-3</v>
      </c>
      <c r="D273" s="59">
        <v>0</v>
      </c>
    </row>
    <row r="274" spans="1:4" ht="12.75" customHeight="1">
      <c r="A274" s="58" t="s">
        <v>236</v>
      </c>
      <c r="B274" s="59">
        <v>19028.36</v>
      </c>
      <c r="C274" s="59">
        <v>2.69E-2</v>
      </c>
      <c r="D274" s="59">
        <v>0</v>
      </c>
    </row>
    <row r="275" spans="1:4" ht="12.75" customHeight="1">
      <c r="A275" s="58" t="s">
        <v>237</v>
      </c>
      <c r="B275" s="59">
        <v>203.1</v>
      </c>
      <c r="C275" s="59">
        <v>2.9999999999999997E-4</v>
      </c>
      <c r="D275" s="59">
        <v>0</v>
      </c>
    </row>
    <row r="276" spans="1:4" ht="12.75" customHeight="1">
      <c r="A276" s="58" t="s">
        <v>238</v>
      </c>
      <c r="B276" s="59">
        <v>3874.43</v>
      </c>
      <c r="C276" s="59">
        <v>5.4999999999999997E-3</v>
      </c>
      <c r="D276" s="59">
        <v>0</v>
      </c>
    </row>
    <row r="277" spans="1:4" ht="12.75" customHeight="1">
      <c r="A277" s="58" t="s">
        <v>239</v>
      </c>
      <c r="B277" s="59">
        <v>379228.08</v>
      </c>
      <c r="C277" s="59">
        <v>0.53600000000000003</v>
      </c>
      <c r="D277" s="59">
        <v>0</v>
      </c>
    </row>
    <row r="278" spans="1:4" ht="12.75" customHeight="1">
      <c r="A278" s="58" t="s">
        <v>240</v>
      </c>
      <c r="B278" s="59">
        <v>9318.98</v>
      </c>
      <c r="C278" s="59">
        <v>1.32E-2</v>
      </c>
      <c r="D278" s="59">
        <v>0</v>
      </c>
    </row>
    <row r="279" spans="1:4" ht="12.75" customHeight="1">
      <c r="A279" s="58" t="s">
        <v>241</v>
      </c>
      <c r="B279" s="59">
        <v>40983.550000000003</v>
      </c>
      <c r="C279" s="59">
        <v>5.79E-2</v>
      </c>
      <c r="D279" s="59">
        <v>0</v>
      </c>
    </row>
    <row r="280" spans="1:4" ht="12.75" customHeight="1">
      <c r="A280" s="58" t="s">
        <v>242</v>
      </c>
      <c r="B280" s="59">
        <v>3596.98</v>
      </c>
      <c r="C280" s="59">
        <v>5.1000000000000004E-3</v>
      </c>
      <c r="D280" s="59">
        <v>0</v>
      </c>
    </row>
    <row r="281" spans="1:4" ht="12.75" customHeight="1">
      <c r="A281" s="58" t="s">
        <v>243</v>
      </c>
      <c r="B281" s="59">
        <v>59422.55</v>
      </c>
      <c r="C281" s="59">
        <v>8.4000000000000005E-2</v>
      </c>
      <c r="D281" s="59">
        <v>0</v>
      </c>
    </row>
    <row r="282" spans="1:4" ht="12.75" customHeight="1">
      <c r="A282" s="58" t="s">
        <v>244</v>
      </c>
      <c r="B282" s="59">
        <v>48291.23</v>
      </c>
      <c r="C282" s="59">
        <v>6.83E-2</v>
      </c>
      <c r="D282" s="59">
        <v>0</v>
      </c>
    </row>
    <row r="283" spans="1:4" ht="12.75" customHeight="1">
      <c r="A283" s="58" t="s">
        <v>245</v>
      </c>
      <c r="B283" s="59">
        <v>12837.29</v>
      </c>
      <c r="C283" s="59">
        <v>1.8100000000000002E-2</v>
      </c>
      <c r="D283" s="59">
        <v>0</v>
      </c>
    </row>
    <row r="284" spans="1:4" ht="12.75" customHeight="1">
      <c r="A284" s="58" t="s">
        <v>246</v>
      </c>
      <c r="B284" s="59">
        <v>37018.800000000003</v>
      </c>
      <c r="C284" s="59">
        <v>5.2299999999999999E-2</v>
      </c>
      <c r="D284" s="59">
        <v>0</v>
      </c>
    </row>
    <row r="285" spans="1:4" ht="12.75" customHeight="1">
      <c r="A285" s="58" t="s">
        <v>247</v>
      </c>
      <c r="B285" s="59">
        <v>680.83</v>
      </c>
      <c r="C285" s="59">
        <v>1E-3</v>
      </c>
      <c r="D285" s="59">
        <v>0</v>
      </c>
    </row>
    <row r="286" spans="1:4" ht="12.75" customHeight="1">
      <c r="A286" s="58" t="s">
        <v>248</v>
      </c>
      <c r="B286" s="59">
        <v>9340.8799999999992</v>
      </c>
      <c r="C286" s="59">
        <v>1.32E-2</v>
      </c>
      <c r="D286" s="59">
        <v>0</v>
      </c>
    </row>
    <row r="287" spans="1:4" ht="12.75" customHeight="1">
      <c r="A287" s="58" t="s">
        <v>249</v>
      </c>
      <c r="B287" s="59">
        <v>1032673</v>
      </c>
      <c r="C287" s="59">
        <v>1.4596</v>
      </c>
      <c r="D287" s="59">
        <v>0</v>
      </c>
    </row>
    <row r="288" spans="1:4" ht="15.75" customHeight="1">
      <c r="A288" s="58" t="s">
        <v>250</v>
      </c>
      <c r="B288" s="59">
        <v>10760.37</v>
      </c>
      <c r="C288" s="59">
        <v>1.52E-2</v>
      </c>
      <c r="D288" s="59">
        <v>0</v>
      </c>
    </row>
    <row r="289" spans="1:4" ht="15.75" customHeight="1">
      <c r="A289" s="58" t="s">
        <v>251</v>
      </c>
      <c r="B289" s="59">
        <v>108945.51</v>
      </c>
      <c r="C289" s="59">
        <v>0.154</v>
      </c>
      <c r="D289" s="59">
        <v>0</v>
      </c>
    </row>
    <row r="290" spans="1:4" ht="15.75" customHeight="1">
      <c r="A290" s="58" t="s">
        <v>252</v>
      </c>
      <c r="B290" s="59">
        <v>100</v>
      </c>
      <c r="C290" s="59">
        <v>1E-4</v>
      </c>
      <c r="D290" s="59">
        <v>0</v>
      </c>
    </row>
    <row r="291" spans="1:4" ht="15.75" customHeight="1">
      <c r="A291" s="58" t="s">
        <v>253</v>
      </c>
      <c r="B291" s="59">
        <v>944399.2</v>
      </c>
      <c r="C291" s="59">
        <v>1.3349</v>
      </c>
      <c r="D291" s="59">
        <v>0</v>
      </c>
    </row>
    <row r="292" spans="1:4" ht="15.75" customHeight="1">
      <c r="A292" s="58" t="s">
        <v>254</v>
      </c>
      <c r="B292" s="59">
        <v>2262.27</v>
      </c>
      <c r="C292" s="59">
        <v>3.2000000000000002E-3</v>
      </c>
      <c r="D292" s="59">
        <v>0</v>
      </c>
    </row>
    <row r="293" spans="1:4" ht="15.75" customHeight="1">
      <c r="A293" s="58" t="s">
        <v>255</v>
      </c>
      <c r="B293" s="59">
        <v>106114.4</v>
      </c>
      <c r="C293" s="59">
        <v>0.15</v>
      </c>
      <c r="D293" s="59">
        <v>0</v>
      </c>
    </row>
    <row r="294" spans="1:4" ht="15.75" customHeight="1">
      <c r="A294" s="58" t="s">
        <v>256</v>
      </c>
      <c r="B294" s="59">
        <v>900</v>
      </c>
      <c r="C294" s="59">
        <v>1.2999999999999999E-3</v>
      </c>
      <c r="D294" s="59">
        <v>0</v>
      </c>
    </row>
    <row r="295" spans="1:4" ht="15.75" customHeight="1">
      <c r="A295" s="58" t="s">
        <v>257</v>
      </c>
      <c r="B295" s="59">
        <v>178800</v>
      </c>
      <c r="C295" s="59">
        <v>0.25269999999999998</v>
      </c>
      <c r="D295" s="59">
        <v>0</v>
      </c>
    </row>
    <row r="296" spans="1:4" ht="15.75" customHeight="1">
      <c r="A296" s="58" t="s">
        <v>258</v>
      </c>
      <c r="B296" s="59">
        <v>106282.16</v>
      </c>
      <c r="C296" s="59">
        <v>0.1502</v>
      </c>
      <c r="D296" s="59">
        <v>0</v>
      </c>
    </row>
    <row r="297" spans="1:4" ht="15.75" customHeight="1">
      <c r="A297" s="58" t="s">
        <v>259</v>
      </c>
      <c r="B297" s="59">
        <v>286332.84999999998</v>
      </c>
      <c r="C297" s="59">
        <v>0.4047</v>
      </c>
      <c r="D297" s="59">
        <v>0</v>
      </c>
    </row>
    <row r="298" spans="1:4" ht="15.75" customHeight="1">
      <c r="A298" s="58" t="s">
        <v>260</v>
      </c>
      <c r="B298" s="59">
        <v>2181161.34</v>
      </c>
      <c r="C298" s="59">
        <v>3.0830000000000002</v>
      </c>
      <c r="D298" s="59">
        <v>0</v>
      </c>
    </row>
    <row r="299" spans="1:4" ht="15.75" customHeight="1">
      <c r="A299" s="58" t="s">
        <v>261</v>
      </c>
      <c r="B299" s="59">
        <v>129600</v>
      </c>
      <c r="C299" s="59">
        <v>0.1832</v>
      </c>
      <c r="D299" s="59">
        <v>0</v>
      </c>
    </row>
    <row r="300" spans="1:4" ht="15.75" customHeight="1">
      <c r="A300" s="58" t="s">
        <v>262</v>
      </c>
      <c r="B300" s="59">
        <v>7403.49</v>
      </c>
      <c r="C300" s="59">
        <v>1.0500000000000001E-2</v>
      </c>
      <c r="D300" s="59">
        <v>0</v>
      </c>
    </row>
    <row r="301" spans="1:4" ht="15.75" customHeight="1">
      <c r="A301" s="58" t="s">
        <v>263</v>
      </c>
      <c r="B301" s="59">
        <v>22623.45</v>
      </c>
      <c r="C301" s="59">
        <v>3.2000000000000001E-2</v>
      </c>
      <c r="D301" s="59">
        <v>0</v>
      </c>
    </row>
    <row r="302" spans="1:4" ht="15.75" customHeight="1">
      <c r="A302" s="58" t="s">
        <v>264</v>
      </c>
      <c r="B302" s="59">
        <v>645928.61</v>
      </c>
      <c r="C302" s="59">
        <v>0.91300000000000003</v>
      </c>
      <c r="D302" s="59">
        <v>0</v>
      </c>
    </row>
    <row r="303" spans="1:4" ht="15.75" customHeight="1">
      <c r="A303" s="58" t="s">
        <v>265</v>
      </c>
      <c r="B303" s="59">
        <v>60285.8</v>
      </c>
      <c r="C303" s="59">
        <v>8.5199999999999998E-2</v>
      </c>
      <c r="D303" s="59">
        <v>0</v>
      </c>
    </row>
    <row r="304" spans="1:4" ht="15.75" customHeight="1">
      <c r="A304" s="58" t="s">
        <v>266</v>
      </c>
      <c r="B304" s="59">
        <v>226838.72</v>
      </c>
      <c r="C304" s="59">
        <v>0.3206</v>
      </c>
      <c r="D304" s="59">
        <v>0</v>
      </c>
    </row>
    <row r="305" spans="1:4" ht="15.75" customHeight="1">
      <c r="A305" s="58" t="s">
        <v>267</v>
      </c>
      <c r="B305" s="59">
        <v>83525.03</v>
      </c>
      <c r="C305" s="59">
        <v>0.1181</v>
      </c>
      <c r="D305" s="59">
        <v>0</v>
      </c>
    </row>
    <row r="306" spans="1:4" ht="15.75" customHeight="1">
      <c r="A306" s="58" t="s">
        <v>268</v>
      </c>
      <c r="B306" s="59">
        <v>2823507.66</v>
      </c>
      <c r="C306" s="59">
        <v>3.9908999999999999</v>
      </c>
      <c r="D306" s="59">
        <v>0</v>
      </c>
    </row>
    <row r="307" spans="1:4" ht="15.75" customHeight="1">
      <c r="A307" s="58" t="s">
        <v>269</v>
      </c>
      <c r="B307" s="59">
        <v>1112476.96</v>
      </c>
      <c r="C307" s="59">
        <v>1.5724</v>
      </c>
      <c r="D307" s="59">
        <v>0</v>
      </c>
    </row>
    <row r="308" spans="1:4" ht="15.75" customHeight="1">
      <c r="A308" s="58" t="s">
        <v>270</v>
      </c>
      <c r="B308" s="59">
        <v>119434.93</v>
      </c>
      <c r="C308" s="59">
        <v>0.16880000000000001</v>
      </c>
      <c r="D308" s="59">
        <v>0</v>
      </c>
    </row>
    <row r="309" spans="1:4" ht="15.75" customHeight="1">
      <c r="A309" s="58" t="s">
        <v>271</v>
      </c>
      <c r="B309" s="59">
        <v>36478.639999999999</v>
      </c>
      <c r="C309" s="59">
        <v>5.16E-2</v>
      </c>
      <c r="D309" s="59">
        <v>0</v>
      </c>
    </row>
    <row r="310" spans="1:4" ht="15.75" customHeight="1">
      <c r="A310" s="58" t="s">
        <v>272</v>
      </c>
      <c r="B310" s="59">
        <v>45000</v>
      </c>
      <c r="C310" s="59">
        <v>6.3600000000000004E-2</v>
      </c>
      <c r="D310" s="59">
        <v>0</v>
      </c>
    </row>
    <row r="311" spans="1:4" ht="15.75" customHeight="1">
      <c r="A311" s="58" t="s">
        <v>273</v>
      </c>
      <c r="B311" s="59">
        <v>4862.38</v>
      </c>
      <c r="C311" s="59">
        <v>6.8999999999999999E-3</v>
      </c>
      <c r="D311" s="59">
        <v>0</v>
      </c>
    </row>
    <row r="312" spans="1:4" ht="15.75" customHeight="1">
      <c r="A312" s="58" t="s">
        <v>274</v>
      </c>
      <c r="B312" s="59">
        <v>144267.9</v>
      </c>
      <c r="C312" s="59">
        <v>0.2039</v>
      </c>
      <c r="D312" s="59">
        <v>0</v>
      </c>
    </row>
    <row r="313" spans="1:4" ht="15.75" customHeight="1">
      <c r="A313" s="58" t="s">
        <v>275</v>
      </c>
      <c r="B313" s="59">
        <v>19592.900000000001</v>
      </c>
      <c r="C313" s="59">
        <v>2.7699999999999999E-2</v>
      </c>
      <c r="D313" s="59">
        <v>0</v>
      </c>
    </row>
    <row r="314" spans="1:4" ht="15.75" customHeight="1">
      <c r="A314" s="58" t="s">
        <v>276</v>
      </c>
      <c r="B314" s="59">
        <v>105807.23</v>
      </c>
      <c r="C314" s="59">
        <v>0.14960000000000001</v>
      </c>
      <c r="D314" s="59">
        <v>0</v>
      </c>
    </row>
    <row r="315" spans="1:4" ht="15.75" customHeight="1">
      <c r="A315" s="58" t="s">
        <v>277</v>
      </c>
      <c r="B315" s="59">
        <v>14050</v>
      </c>
      <c r="C315" s="59">
        <v>1.9900000000000001E-2</v>
      </c>
      <c r="D315" s="59">
        <v>0</v>
      </c>
    </row>
    <row r="316" spans="1:4" ht="15.75" customHeight="1">
      <c r="A316" s="58" t="s">
        <v>278</v>
      </c>
      <c r="B316" s="59">
        <v>4259</v>
      </c>
      <c r="C316" s="59">
        <v>6.0000000000000001E-3</v>
      </c>
      <c r="D316" s="59">
        <v>0</v>
      </c>
    </row>
    <row r="317" spans="1:4" ht="15.75" customHeight="1">
      <c r="A317" s="58" t="s">
        <v>279</v>
      </c>
      <c r="B317" s="59">
        <v>556890.66</v>
      </c>
      <c r="C317" s="59">
        <v>0.78710000000000002</v>
      </c>
      <c r="D317" s="59">
        <v>0</v>
      </c>
    </row>
    <row r="318" spans="1:4" ht="15.75" customHeight="1">
      <c r="A318" s="58" t="s">
        <v>280</v>
      </c>
      <c r="B318" s="59">
        <v>1217171.7</v>
      </c>
      <c r="C318" s="59">
        <v>1.7203999999999999</v>
      </c>
      <c r="D318" s="59">
        <v>0</v>
      </c>
    </row>
    <row r="319" spans="1:4" ht="15.75" customHeight="1">
      <c r="A319" s="58" t="s">
        <v>281</v>
      </c>
      <c r="B319" s="59">
        <v>1295903.45</v>
      </c>
      <c r="C319" s="59">
        <v>1.8317000000000001</v>
      </c>
      <c r="D319" s="59">
        <v>0</v>
      </c>
    </row>
    <row r="320" spans="1:4" ht="15.75" customHeight="1">
      <c r="A320" s="58" t="s">
        <v>282</v>
      </c>
      <c r="B320" s="59">
        <v>3020.14</v>
      </c>
      <c r="C320" s="59">
        <v>4.3E-3</v>
      </c>
      <c r="D320" s="59">
        <v>0</v>
      </c>
    </row>
    <row r="321" spans="1:6" ht="15.75" customHeight="1">
      <c r="A321" s="58" t="s">
        <v>283</v>
      </c>
      <c r="B321" s="59">
        <v>1994235.98</v>
      </c>
      <c r="C321" s="59">
        <v>2.8188</v>
      </c>
      <c r="D321" s="59">
        <v>0</v>
      </c>
    </row>
    <row r="322" spans="1:6" ht="15.75" customHeight="1">
      <c r="A322" s="58" t="s">
        <v>284</v>
      </c>
      <c r="B322" s="59">
        <v>0.89</v>
      </c>
      <c r="C322" s="59">
        <v>0</v>
      </c>
      <c r="D322" s="59">
        <v>0</v>
      </c>
    </row>
    <row r="323" spans="1:6" ht="15.75" customHeight="1">
      <c r="A323" s="62"/>
      <c r="B323" s="110">
        <f>SUM(B246:B322)</f>
        <v>70748741.329999983</v>
      </c>
      <c r="C323" s="110">
        <v>100</v>
      </c>
      <c r="D323" s="110">
        <v>0</v>
      </c>
      <c r="F323" s="61"/>
    </row>
    <row r="324" spans="1:6" ht="15.75" customHeight="1">
      <c r="A324" s="14"/>
      <c r="B324" s="14"/>
      <c r="C324" s="14"/>
      <c r="D324" s="14"/>
    </row>
    <row r="325" spans="1:6">
      <c r="A325" s="18" t="s">
        <v>276</v>
      </c>
    </row>
    <row r="326" spans="1:6" ht="28.5" customHeight="1">
      <c r="A326" s="70" t="s">
        <v>279</v>
      </c>
      <c r="B326" s="71" t="s">
        <v>54</v>
      </c>
      <c r="C326" s="99" t="s">
        <v>55</v>
      </c>
      <c r="D326" s="99" t="s">
        <v>285</v>
      </c>
      <c r="E326" s="111" t="s">
        <v>10</v>
      </c>
      <c r="F326" s="71" t="s">
        <v>150</v>
      </c>
    </row>
    <row r="327" spans="1:6" ht="14.1" customHeight="1">
      <c r="A327" s="84" t="s">
        <v>280</v>
      </c>
      <c r="B327" s="26"/>
      <c r="C327" s="26"/>
      <c r="D327" s="26">
        <v>0</v>
      </c>
      <c r="E327" s="26">
        <v>0</v>
      </c>
      <c r="F327" s="112">
        <v>0</v>
      </c>
    </row>
    <row r="328" spans="1:6" ht="14.1" customHeight="1">
      <c r="A328" s="34" t="s">
        <v>286</v>
      </c>
      <c r="B328" s="36">
        <v>16926050.260000002</v>
      </c>
      <c r="C328" s="36">
        <v>16926050.260000002</v>
      </c>
      <c r="D328" s="36">
        <v>0</v>
      </c>
      <c r="E328" s="113">
        <v>0</v>
      </c>
      <c r="F328" s="113">
        <v>0</v>
      </c>
    </row>
    <row r="329" spans="1:6" ht="14.1" customHeight="1">
      <c r="A329" s="34" t="s">
        <v>287</v>
      </c>
      <c r="B329" s="36">
        <v>-398279.2</v>
      </c>
      <c r="C329" s="36">
        <v>-398279.2</v>
      </c>
      <c r="D329" s="36">
        <f>-(B329-C329)</f>
        <v>0</v>
      </c>
      <c r="E329" s="113">
        <v>0</v>
      </c>
      <c r="F329" s="113">
        <v>0</v>
      </c>
    </row>
    <row r="330" spans="1:6" ht="14.1" customHeight="1">
      <c r="A330" s="34" t="s">
        <v>288</v>
      </c>
      <c r="B330" s="36">
        <v>0</v>
      </c>
      <c r="C330" s="36">
        <v>0</v>
      </c>
      <c r="D330" s="36">
        <f t="shared" ref="D330:D339" si="1">C330-B330</f>
        <v>0</v>
      </c>
      <c r="E330" s="113"/>
      <c r="F330" s="113"/>
    </row>
    <row r="331" spans="1:6" ht="14.1" customHeight="1">
      <c r="A331" s="34" t="s">
        <v>289</v>
      </c>
      <c r="B331" s="36">
        <v>0</v>
      </c>
      <c r="C331" s="36">
        <v>0</v>
      </c>
      <c r="D331" s="36">
        <f t="shared" si="1"/>
        <v>0</v>
      </c>
      <c r="E331" s="113"/>
      <c r="F331" s="113"/>
    </row>
    <row r="332" spans="1:6" ht="14.1" customHeight="1">
      <c r="A332" s="34" t="s">
        <v>290</v>
      </c>
      <c r="B332" s="36">
        <v>0</v>
      </c>
      <c r="C332" s="36">
        <v>0</v>
      </c>
      <c r="D332" s="36">
        <f t="shared" si="1"/>
        <v>0</v>
      </c>
      <c r="E332" s="113">
        <v>0</v>
      </c>
      <c r="F332" s="113">
        <v>0</v>
      </c>
    </row>
    <row r="333" spans="1:6" ht="14.1" customHeight="1">
      <c r="A333" s="34" t="s">
        <v>291</v>
      </c>
      <c r="B333" s="36">
        <v>1053350.1100000001</v>
      </c>
      <c r="C333" s="36">
        <v>1053350.1100000001</v>
      </c>
      <c r="D333" s="36">
        <f t="shared" si="1"/>
        <v>0</v>
      </c>
      <c r="E333" s="113">
        <v>0</v>
      </c>
      <c r="F333" s="113">
        <v>0</v>
      </c>
    </row>
    <row r="334" spans="1:6" ht="14.1" customHeight="1">
      <c r="A334" s="34" t="s">
        <v>292</v>
      </c>
      <c r="B334" s="36">
        <v>26094902.899999999</v>
      </c>
      <c r="C334" s="36">
        <v>26094902.899999999</v>
      </c>
      <c r="D334" s="36">
        <f t="shared" si="1"/>
        <v>0</v>
      </c>
      <c r="E334" s="113">
        <v>0</v>
      </c>
      <c r="F334" s="113">
        <v>0</v>
      </c>
    </row>
    <row r="335" spans="1:6" ht="14.1" customHeight="1">
      <c r="A335" s="34" t="s">
        <v>293</v>
      </c>
      <c r="B335" s="36">
        <v>33598859.079999998</v>
      </c>
      <c r="C335" s="36">
        <v>33598859.079999998</v>
      </c>
      <c r="D335" s="36">
        <f t="shared" si="1"/>
        <v>0</v>
      </c>
      <c r="E335" s="113">
        <v>0</v>
      </c>
      <c r="F335" s="113">
        <v>0</v>
      </c>
    </row>
    <row r="336" spans="1:6" ht="14.1" customHeight="1">
      <c r="A336" s="34" t="s">
        <v>294</v>
      </c>
      <c r="B336" s="36">
        <v>26062068.879999999</v>
      </c>
      <c r="C336" s="36">
        <v>26062068.879999999</v>
      </c>
      <c r="D336" s="36">
        <f t="shared" si="1"/>
        <v>0</v>
      </c>
      <c r="E336" s="113">
        <v>0</v>
      </c>
      <c r="F336" s="113">
        <v>0</v>
      </c>
    </row>
    <row r="337" spans="1:8" ht="14.1" customHeight="1">
      <c r="A337" s="34" t="s">
        <v>295</v>
      </c>
      <c r="B337" s="36">
        <v>11251755.189999999</v>
      </c>
      <c r="C337" s="36">
        <v>11251755.189999999</v>
      </c>
      <c r="D337" s="36">
        <f t="shared" si="1"/>
        <v>0</v>
      </c>
      <c r="E337" s="113">
        <v>0</v>
      </c>
      <c r="F337" s="113">
        <v>0</v>
      </c>
    </row>
    <row r="338" spans="1:8" ht="14.1" customHeight="1">
      <c r="A338" s="34" t="s">
        <v>296</v>
      </c>
      <c r="B338" s="36">
        <v>3425879.17</v>
      </c>
      <c r="C338" s="36">
        <v>3425879.17</v>
      </c>
      <c r="D338" s="36">
        <f t="shared" si="1"/>
        <v>0</v>
      </c>
      <c r="E338" s="113"/>
      <c r="F338" s="113"/>
    </row>
    <row r="339" spans="1:8" ht="13.5" customHeight="1">
      <c r="A339" s="43" t="s">
        <v>297</v>
      </c>
      <c r="B339" s="100">
        <v>52953948.969999999</v>
      </c>
      <c r="C339" s="100">
        <v>52953948.969999999</v>
      </c>
      <c r="D339" s="100">
        <f t="shared" si="1"/>
        <v>0</v>
      </c>
      <c r="E339" s="114">
        <v>0</v>
      </c>
      <c r="F339" s="114">
        <v>0</v>
      </c>
    </row>
    <row r="340" spans="1:8" ht="19.5" customHeight="1">
      <c r="A340" s="115"/>
      <c r="B340" s="39">
        <f>SUM(B328:B339)</f>
        <v>170968535.36000001</v>
      </c>
      <c r="C340" s="39">
        <f>SUM(C328:C339)</f>
        <v>170968535.36000001</v>
      </c>
      <c r="D340" s="39">
        <f>SUM(D328:D339)</f>
        <v>0</v>
      </c>
      <c r="E340" s="116"/>
      <c r="F340" s="117"/>
      <c r="H340" s="61"/>
    </row>
    <row r="342" spans="1:8" ht="27" customHeight="1">
      <c r="A342" s="101" t="s">
        <v>298</v>
      </c>
      <c r="B342" s="102" t="s">
        <v>54</v>
      </c>
      <c r="C342" s="24" t="s">
        <v>55</v>
      </c>
      <c r="D342" s="24" t="s">
        <v>285</v>
      </c>
      <c r="E342" s="118" t="s">
        <v>150</v>
      </c>
    </row>
    <row r="343" spans="1:8" ht="14.1" customHeight="1">
      <c r="A343" s="58" t="s">
        <v>299</v>
      </c>
      <c r="B343" s="59">
        <v>-2334545.7400000002</v>
      </c>
      <c r="C343" s="59">
        <v>-12362332.07</v>
      </c>
      <c r="D343" s="59">
        <v>-10027786.33</v>
      </c>
      <c r="E343" s="59">
        <v>0</v>
      </c>
    </row>
    <row r="344" spans="1:8" ht="14.1" customHeight="1">
      <c r="A344" s="58" t="s">
        <v>300</v>
      </c>
      <c r="B344" s="59">
        <v>-9676508.0399999991</v>
      </c>
      <c r="C344" s="59">
        <v>-9676508.0399999991</v>
      </c>
      <c r="D344" s="59">
        <v>0</v>
      </c>
      <c r="E344" s="59">
        <v>0</v>
      </c>
    </row>
    <row r="345" spans="1:8" ht="14.1" customHeight="1">
      <c r="A345" s="58" t="s">
        <v>301</v>
      </c>
      <c r="B345" s="59">
        <v>2917150.1</v>
      </c>
      <c r="C345" s="59">
        <v>2917150.1</v>
      </c>
      <c r="D345" s="59">
        <v>0</v>
      </c>
      <c r="E345" s="59">
        <v>0</v>
      </c>
    </row>
    <row r="346" spans="1:8" ht="14.1" customHeight="1">
      <c r="A346" s="58" t="s">
        <v>302</v>
      </c>
      <c r="B346" s="59">
        <v>2194315.7400000002</v>
      </c>
      <c r="C346" s="59">
        <v>2194315.7400000002</v>
      </c>
      <c r="D346" s="59">
        <v>0</v>
      </c>
      <c r="E346" s="59">
        <v>0</v>
      </c>
    </row>
    <row r="347" spans="1:8" ht="14.1" customHeight="1">
      <c r="A347" s="58" t="s">
        <v>303</v>
      </c>
      <c r="B347" s="59">
        <v>2057568.62</v>
      </c>
      <c r="C347" s="59">
        <v>2057568.62</v>
      </c>
      <c r="D347" s="59">
        <v>0</v>
      </c>
      <c r="E347" s="59">
        <v>0</v>
      </c>
    </row>
    <row r="348" spans="1:8" ht="14.1" customHeight="1">
      <c r="A348" s="58" t="s">
        <v>304</v>
      </c>
      <c r="B348" s="59">
        <v>3926931.38</v>
      </c>
      <c r="C348" s="59">
        <v>3926931.38</v>
      </c>
      <c r="D348" s="59">
        <v>0</v>
      </c>
      <c r="E348" s="59">
        <v>0</v>
      </c>
    </row>
    <row r="349" spans="1:8" ht="14.1" customHeight="1">
      <c r="A349" s="58" t="s">
        <v>305</v>
      </c>
      <c r="B349" s="59">
        <v>19386802.93</v>
      </c>
      <c r="C349" s="59">
        <v>19386802.93</v>
      </c>
      <c r="D349" s="59">
        <v>0</v>
      </c>
      <c r="E349" s="59">
        <v>0</v>
      </c>
    </row>
    <row r="350" spans="1:8" ht="14.1" customHeight="1">
      <c r="A350" s="58" t="s">
        <v>306</v>
      </c>
      <c r="B350" s="59">
        <v>26322462.670000002</v>
      </c>
      <c r="C350" s="59">
        <v>26322462.670000002</v>
      </c>
      <c r="D350" s="59">
        <v>0</v>
      </c>
      <c r="E350" s="59">
        <v>0</v>
      </c>
    </row>
    <row r="351" spans="1:8" ht="14.1" customHeight="1">
      <c r="A351" s="58" t="s">
        <v>307</v>
      </c>
      <c r="B351" s="59">
        <v>12699781.65</v>
      </c>
      <c r="C351" s="59">
        <v>12699781.65</v>
      </c>
      <c r="D351" s="59">
        <v>0</v>
      </c>
      <c r="E351" s="59">
        <v>0</v>
      </c>
    </row>
    <row r="352" spans="1:8" ht="14.1" customHeight="1">
      <c r="A352" s="58" t="s">
        <v>308</v>
      </c>
      <c r="B352" s="59">
        <v>19293928.800000001</v>
      </c>
      <c r="C352" s="59">
        <v>19293928.800000001</v>
      </c>
      <c r="D352" s="59">
        <v>0</v>
      </c>
      <c r="E352" s="59">
        <v>0</v>
      </c>
    </row>
    <row r="353" spans="1:5" ht="14.1" customHeight="1">
      <c r="A353" s="58" t="s">
        <v>309</v>
      </c>
      <c r="B353" s="59">
        <v>20755261.420000002</v>
      </c>
      <c r="C353" s="59">
        <v>20755261.420000002</v>
      </c>
      <c r="D353" s="59">
        <v>0</v>
      </c>
      <c r="E353" s="59">
        <v>0</v>
      </c>
    </row>
    <row r="354" spans="1:5" ht="14.1" customHeight="1">
      <c r="A354" s="58" t="s">
        <v>310</v>
      </c>
      <c r="B354" s="59">
        <v>20685889.780000001</v>
      </c>
      <c r="C354" s="59">
        <v>20910523.780000001</v>
      </c>
      <c r="D354" s="59">
        <v>224634</v>
      </c>
      <c r="E354" s="59">
        <v>0</v>
      </c>
    </row>
    <row r="355" spans="1:5" ht="14.1" customHeight="1">
      <c r="A355" s="58" t="s">
        <v>311</v>
      </c>
      <c r="B355" s="59">
        <v>28437096.379999999</v>
      </c>
      <c r="C355" s="59">
        <v>28437096.379999999</v>
      </c>
      <c r="D355" s="59">
        <v>0</v>
      </c>
      <c r="E355" s="59">
        <v>0</v>
      </c>
    </row>
    <row r="356" spans="1:5" ht="14.1" customHeight="1">
      <c r="A356" s="58" t="s">
        <v>312</v>
      </c>
      <c r="B356" s="59">
        <v>8137343.9400000004</v>
      </c>
      <c r="C356" s="59">
        <v>8137343.9400000004</v>
      </c>
      <c r="D356" s="59">
        <v>0</v>
      </c>
      <c r="E356" s="59">
        <v>0</v>
      </c>
    </row>
    <row r="357" spans="1:5" ht="14.1" customHeight="1">
      <c r="A357" s="58" t="s">
        <v>313</v>
      </c>
      <c r="B357" s="59">
        <v>5563558.5599999996</v>
      </c>
      <c r="C357" s="59">
        <v>5685580.7699999996</v>
      </c>
      <c r="D357" s="59">
        <v>122022.21</v>
      </c>
      <c r="E357" s="59">
        <v>0</v>
      </c>
    </row>
    <row r="358" spans="1:5" ht="14.1" customHeight="1">
      <c r="A358" s="58" t="s">
        <v>314</v>
      </c>
      <c r="B358" s="59">
        <v>8316476.6299999999</v>
      </c>
      <c r="C358" s="59">
        <v>8479691.4000000004</v>
      </c>
      <c r="D358" s="59">
        <v>163214.76999999999</v>
      </c>
      <c r="E358" s="59">
        <v>0</v>
      </c>
    </row>
    <row r="359" spans="1:5" ht="14.1" customHeight="1">
      <c r="A359" s="58" t="s">
        <v>315</v>
      </c>
      <c r="B359" s="59">
        <v>11007490.869999999</v>
      </c>
      <c r="C359" s="59">
        <v>11007490.869999999</v>
      </c>
      <c r="D359" s="59">
        <v>0</v>
      </c>
      <c r="E359" s="59">
        <v>0</v>
      </c>
    </row>
    <row r="360" spans="1:5" ht="14.1" customHeight="1">
      <c r="A360" s="58" t="s">
        <v>316</v>
      </c>
      <c r="B360" s="59">
        <v>0</v>
      </c>
      <c r="C360" s="59">
        <v>8609191.4199999999</v>
      </c>
      <c r="D360" s="59">
        <v>8609191.4199999999</v>
      </c>
      <c r="E360" s="59">
        <v>0</v>
      </c>
    </row>
    <row r="361" spans="1:5" ht="14.1" customHeight="1">
      <c r="A361" s="58" t="s">
        <v>317</v>
      </c>
      <c r="B361" s="59">
        <v>-7549588.3600000003</v>
      </c>
      <c r="C361" s="59">
        <v>-7748672.1200000001</v>
      </c>
      <c r="D361" s="59">
        <v>-199083.76</v>
      </c>
      <c r="E361" s="59">
        <v>0</v>
      </c>
    </row>
    <row r="362" spans="1:5" ht="14.1" customHeight="1">
      <c r="A362" s="58" t="s">
        <v>318</v>
      </c>
      <c r="B362" s="59">
        <v>-30856134.59</v>
      </c>
      <c r="C362" s="59">
        <v>-31549701.27</v>
      </c>
      <c r="D362" s="59">
        <v>-693566.68</v>
      </c>
      <c r="E362" s="59">
        <v>0</v>
      </c>
    </row>
    <row r="363" spans="1:5" ht="14.1" customHeight="1">
      <c r="A363" s="58" t="s">
        <v>319</v>
      </c>
      <c r="B363" s="59">
        <v>-61132529.549999997</v>
      </c>
      <c r="C363" s="59">
        <v>-61132529.549999997</v>
      </c>
      <c r="D363" s="59">
        <v>0</v>
      </c>
      <c r="E363" s="59">
        <v>0</v>
      </c>
    </row>
    <row r="364" spans="1:5" ht="14.1" customHeight="1">
      <c r="A364" s="58" t="s">
        <v>320</v>
      </c>
      <c r="B364" s="59">
        <v>-34197453.350000001</v>
      </c>
      <c r="C364" s="59">
        <v>-34197453.350000001</v>
      </c>
      <c r="D364" s="59">
        <v>0</v>
      </c>
      <c r="E364" s="59">
        <v>0</v>
      </c>
    </row>
    <row r="365" spans="1:5" ht="14.1" customHeight="1">
      <c r="A365" s="58" t="s">
        <v>321</v>
      </c>
      <c r="B365" s="59">
        <v>-331918.46999999997</v>
      </c>
      <c r="C365" s="59">
        <v>-331918.46999999997</v>
      </c>
      <c r="D365" s="59">
        <v>0</v>
      </c>
      <c r="E365" s="59">
        <v>0</v>
      </c>
    </row>
    <row r="366" spans="1:5" ht="14.1" customHeight="1">
      <c r="A366" s="58" t="s">
        <v>322</v>
      </c>
      <c r="B366" s="59">
        <v>-783848.5</v>
      </c>
      <c r="C366" s="59">
        <v>-783848.5</v>
      </c>
      <c r="D366" s="59">
        <v>0</v>
      </c>
      <c r="E366" s="59">
        <v>0</v>
      </c>
    </row>
    <row r="367" spans="1:5" ht="14.1" customHeight="1">
      <c r="A367" s="58" t="s">
        <v>323</v>
      </c>
      <c r="B367" s="59">
        <v>-69492</v>
      </c>
      <c r="C367" s="59">
        <v>-69492</v>
      </c>
      <c r="D367" s="59">
        <v>0</v>
      </c>
      <c r="E367" s="59">
        <v>0</v>
      </c>
    </row>
    <row r="368" spans="1:5" ht="14.1" customHeight="1">
      <c r="A368" s="58" t="s">
        <v>324</v>
      </c>
      <c r="B368" s="59">
        <v>-914245.73</v>
      </c>
      <c r="C368" s="59">
        <v>-1415553.22</v>
      </c>
      <c r="D368" s="59">
        <v>-501307.49</v>
      </c>
      <c r="E368" s="59">
        <v>0</v>
      </c>
    </row>
    <row r="369" spans="1:5" ht="14.1" customHeight="1">
      <c r="A369" s="58" t="s">
        <v>325</v>
      </c>
      <c r="B369" s="59">
        <v>-109397.07</v>
      </c>
      <c r="C369" s="59">
        <v>-109397.07</v>
      </c>
      <c r="D369" s="59">
        <v>0</v>
      </c>
      <c r="E369" s="59">
        <v>0</v>
      </c>
    </row>
    <row r="370" spans="1:5" ht="14.1" customHeight="1">
      <c r="A370" s="58" t="s">
        <v>326</v>
      </c>
      <c r="B370" s="59">
        <v>-3165419.03</v>
      </c>
      <c r="C370" s="59">
        <v>-3165419.03</v>
      </c>
      <c r="D370" s="59">
        <v>0</v>
      </c>
      <c r="E370" s="59">
        <v>0</v>
      </c>
    </row>
    <row r="371" spans="1:5" ht="14.1" customHeight="1">
      <c r="A371" s="58" t="s">
        <v>327</v>
      </c>
      <c r="B371" s="59">
        <v>-896737.42</v>
      </c>
      <c r="C371" s="59">
        <v>-1595883.43</v>
      </c>
      <c r="D371" s="59">
        <v>-699146.01</v>
      </c>
      <c r="E371" s="59">
        <v>0</v>
      </c>
    </row>
    <row r="372" spans="1:5" ht="14.1" customHeight="1">
      <c r="A372" s="58" t="s">
        <v>328</v>
      </c>
      <c r="B372" s="59">
        <v>-4069036.64</v>
      </c>
      <c r="C372" s="59">
        <v>-4576135.3099999996</v>
      </c>
      <c r="D372" s="59">
        <v>-507098.67</v>
      </c>
      <c r="E372" s="59">
        <v>0</v>
      </c>
    </row>
    <row r="373" spans="1:5" ht="14.1" customHeight="1">
      <c r="A373" s="58" t="s">
        <v>329</v>
      </c>
      <c r="B373" s="59">
        <v>-4975997.8499999996</v>
      </c>
      <c r="C373" s="59">
        <v>-4975997.8499999996</v>
      </c>
      <c r="D373" s="59">
        <v>0</v>
      </c>
      <c r="E373" s="59">
        <v>0</v>
      </c>
    </row>
    <row r="374" spans="1:5" ht="14.1" customHeight="1">
      <c r="A374" s="58" t="s">
        <v>330</v>
      </c>
      <c r="B374" s="59">
        <v>-90000</v>
      </c>
      <c r="C374" s="59">
        <v>-90000</v>
      </c>
      <c r="D374" s="59">
        <v>0</v>
      </c>
      <c r="E374" s="59">
        <v>0</v>
      </c>
    </row>
    <row r="375" spans="1:5" ht="14.1" customHeight="1">
      <c r="A375" s="58" t="s">
        <v>331</v>
      </c>
      <c r="B375" s="59">
        <v>0</v>
      </c>
      <c r="C375" s="59">
        <v>-0.01</v>
      </c>
      <c r="D375" s="59">
        <v>-0.01</v>
      </c>
      <c r="E375" s="59">
        <v>0</v>
      </c>
    </row>
    <row r="376" spans="1:5" ht="14.1" customHeight="1">
      <c r="A376" s="58" t="s">
        <v>332</v>
      </c>
      <c r="B376" s="59">
        <v>-3111226.27</v>
      </c>
      <c r="C376" s="59">
        <v>-3111226.27</v>
      </c>
      <c r="D376" s="59">
        <v>0</v>
      </c>
      <c r="E376" s="59">
        <v>0</v>
      </c>
    </row>
    <row r="377" spans="1:5" ht="14.1" customHeight="1">
      <c r="A377" s="58" t="s">
        <v>333</v>
      </c>
      <c r="B377" s="59">
        <v>-219118.91</v>
      </c>
      <c r="C377" s="59">
        <v>-10598.4</v>
      </c>
      <c r="D377" s="59">
        <v>208520.51</v>
      </c>
      <c r="E377" s="59">
        <v>0</v>
      </c>
    </row>
    <row r="378" spans="1:5" ht="14.1" customHeight="1">
      <c r="A378" s="58" t="s">
        <v>334</v>
      </c>
      <c r="B378" s="59">
        <v>29553407.690000001</v>
      </c>
      <c r="C378" s="59">
        <v>36280787.979999997</v>
      </c>
      <c r="D378" s="59">
        <v>6727380.29</v>
      </c>
      <c r="E378" s="59">
        <v>0</v>
      </c>
    </row>
    <row r="379" spans="1:5" ht="14.1" customHeight="1">
      <c r="A379" s="62"/>
      <c r="B379" s="63">
        <f>B343+B378</f>
        <v>27218861.950000003</v>
      </c>
      <c r="C379" s="63">
        <f>C343+C378</f>
        <v>23918455.909999996</v>
      </c>
      <c r="D379" s="63">
        <f>D343+D378</f>
        <v>-3300406.04</v>
      </c>
      <c r="E379" s="119">
        <v>0</v>
      </c>
    </row>
    <row r="380" spans="1:5" ht="6.75" customHeight="1"/>
    <row r="381" spans="1:5">
      <c r="A381" s="18" t="s">
        <v>335</v>
      </c>
    </row>
    <row r="382" spans="1:5" ht="30.75" customHeight="1">
      <c r="A382" s="120" t="s">
        <v>336</v>
      </c>
      <c r="B382" s="121" t="s">
        <v>54</v>
      </c>
      <c r="C382" s="121" t="s">
        <v>55</v>
      </c>
      <c r="D382" s="121" t="s">
        <v>56</v>
      </c>
    </row>
    <row r="383" spans="1:5" ht="16.5" customHeight="1">
      <c r="A383" s="58" t="s">
        <v>337</v>
      </c>
      <c r="B383" s="59">
        <v>510882.45</v>
      </c>
      <c r="C383" s="59">
        <v>223552.31</v>
      </c>
      <c r="D383" s="59">
        <v>-287330.14</v>
      </c>
    </row>
    <row r="384" spans="1:5" ht="15.75" customHeight="1">
      <c r="A384" s="58" t="s">
        <v>338</v>
      </c>
      <c r="B384" s="59">
        <v>6151927.8600000003</v>
      </c>
      <c r="C384" s="59">
        <v>6912756.6500000004</v>
      </c>
      <c r="D384" s="59">
        <v>760828.79</v>
      </c>
    </row>
    <row r="385" spans="1:5" ht="15.75" customHeight="1">
      <c r="A385" s="58" t="s">
        <v>339</v>
      </c>
      <c r="B385" s="59">
        <v>392485.76</v>
      </c>
      <c r="C385" s="59">
        <v>392485.76</v>
      </c>
      <c r="D385" s="59">
        <v>0</v>
      </c>
    </row>
    <row r="386" spans="1:5" ht="15.75" customHeight="1">
      <c r="A386" s="58" t="s">
        <v>340</v>
      </c>
      <c r="B386" s="59">
        <v>17704.330000000002</v>
      </c>
      <c r="C386" s="59">
        <v>17704.330000000002</v>
      </c>
      <c r="D386" s="59">
        <v>0</v>
      </c>
    </row>
    <row r="387" spans="1:5" ht="14.1" customHeight="1">
      <c r="A387" s="58" t="s">
        <v>341</v>
      </c>
      <c r="B387" s="59">
        <v>637898.06999999995</v>
      </c>
      <c r="C387" s="59">
        <v>678473.86</v>
      </c>
      <c r="D387" s="59">
        <v>40575.79</v>
      </c>
    </row>
    <row r="388" spans="1:5" ht="14.1" customHeight="1">
      <c r="A388" s="58" t="s">
        <v>342</v>
      </c>
      <c r="B388" s="59">
        <v>4788301.17</v>
      </c>
      <c r="C388" s="59">
        <v>1678226.43</v>
      </c>
      <c r="D388" s="59">
        <v>-3110074.74</v>
      </c>
    </row>
    <row r="389" spans="1:5" ht="14.1" customHeight="1">
      <c r="A389" s="58" t="s">
        <v>343</v>
      </c>
      <c r="B389" s="59">
        <v>4471973.8600000003</v>
      </c>
      <c r="C389" s="59">
        <v>1617263.47</v>
      </c>
      <c r="D389" s="59">
        <v>-2854710.39</v>
      </c>
    </row>
    <row r="390" spans="1:5" ht="14.1" customHeight="1">
      <c r="A390" s="58" t="s">
        <v>344</v>
      </c>
      <c r="B390" s="59">
        <v>667130.06999999995</v>
      </c>
      <c r="C390" s="59">
        <v>2294246.73</v>
      </c>
      <c r="D390" s="59">
        <v>1627116.66</v>
      </c>
    </row>
    <row r="391" spans="1:5" ht="14.1" customHeight="1">
      <c r="A391" s="58" t="s">
        <v>345</v>
      </c>
      <c r="B391" s="59">
        <v>1967928.56</v>
      </c>
      <c r="C391" s="59">
        <v>2047333.89</v>
      </c>
      <c r="D391" s="59">
        <v>79405.33</v>
      </c>
    </row>
    <row r="392" spans="1:5" ht="14.1" customHeight="1">
      <c r="A392" s="58" t="s">
        <v>346</v>
      </c>
      <c r="B392" s="59">
        <v>482729.84</v>
      </c>
      <c r="C392" s="59">
        <v>482729.84</v>
      </c>
      <c r="D392" s="59">
        <v>0</v>
      </c>
      <c r="E392" s="122"/>
    </row>
    <row r="393" spans="1:5" ht="14.1" customHeight="1">
      <c r="A393" s="58" t="s">
        <v>347</v>
      </c>
      <c r="B393" s="59">
        <v>147322.04999999999</v>
      </c>
      <c r="C393" s="59">
        <v>147322.04999999999</v>
      </c>
      <c r="D393" s="59">
        <v>0</v>
      </c>
    </row>
    <row r="394" spans="1:5" ht="14.1" customHeight="1">
      <c r="A394" s="58" t="s">
        <v>348</v>
      </c>
      <c r="B394" s="59">
        <v>10031.02</v>
      </c>
      <c r="C394" s="59">
        <v>10031.02</v>
      </c>
      <c r="D394" s="59">
        <v>0</v>
      </c>
    </row>
    <row r="395" spans="1:5" ht="14.1" customHeight="1">
      <c r="A395" s="58" t="s">
        <v>349</v>
      </c>
      <c r="B395" s="59">
        <v>56201.75</v>
      </c>
      <c r="C395" s="59">
        <v>56295.58</v>
      </c>
      <c r="D395" s="59">
        <v>93.83</v>
      </c>
    </row>
    <row r="396" spans="1:5" ht="14.1" customHeight="1">
      <c r="A396" s="58" t="s">
        <v>350</v>
      </c>
      <c r="B396" s="59">
        <v>113635.68</v>
      </c>
      <c r="C396" s="59">
        <v>113825.4</v>
      </c>
      <c r="D396" s="59">
        <v>189.72</v>
      </c>
    </row>
    <row r="397" spans="1:5" ht="14.1" customHeight="1">
      <c r="A397" s="58" t="s">
        <v>351</v>
      </c>
      <c r="B397" s="59">
        <v>224343.39</v>
      </c>
      <c r="C397" s="59">
        <v>0</v>
      </c>
      <c r="D397" s="59">
        <v>-224343.39</v>
      </c>
    </row>
    <row r="398" spans="1:5" ht="14.1" customHeight="1">
      <c r="A398" s="58" t="s">
        <v>352</v>
      </c>
      <c r="B398" s="59">
        <v>13631.29</v>
      </c>
      <c r="C398" s="59">
        <v>13644.76</v>
      </c>
      <c r="D398" s="59">
        <v>13.47</v>
      </c>
    </row>
    <row r="399" spans="1:5" ht="14.1" customHeight="1">
      <c r="A399" s="58" t="s">
        <v>353</v>
      </c>
      <c r="B399" s="59">
        <v>235185.99</v>
      </c>
      <c r="C399" s="59">
        <v>235578.64</v>
      </c>
      <c r="D399" s="59">
        <v>392.65</v>
      </c>
    </row>
    <row r="400" spans="1:5" ht="14.1" customHeight="1">
      <c r="A400" s="58" t="s">
        <v>354</v>
      </c>
      <c r="B400" s="59">
        <v>10590.63</v>
      </c>
      <c r="C400" s="59">
        <v>10601.1</v>
      </c>
      <c r="D400" s="59">
        <v>10.47</v>
      </c>
    </row>
    <row r="401" spans="1:4" ht="14.1" customHeight="1">
      <c r="A401" s="58" t="s">
        <v>355</v>
      </c>
      <c r="B401" s="59">
        <v>7063629.6799999997</v>
      </c>
      <c r="C401" s="59">
        <v>7220578.3600000003</v>
      </c>
      <c r="D401" s="59">
        <v>156948.68</v>
      </c>
    </row>
    <row r="402" spans="1:4" ht="14.1" customHeight="1">
      <c r="A402" s="58" t="s">
        <v>356</v>
      </c>
      <c r="B402" s="59">
        <v>5349734.75</v>
      </c>
      <c r="C402" s="59">
        <v>0</v>
      </c>
      <c r="D402" s="59">
        <v>-5349734.75</v>
      </c>
    </row>
    <row r="403" spans="1:4" ht="14.1" customHeight="1">
      <c r="A403" s="58" t="s">
        <v>357</v>
      </c>
      <c r="B403" s="59">
        <v>659474.64</v>
      </c>
      <c r="C403" s="59">
        <v>0</v>
      </c>
      <c r="D403" s="59">
        <v>-659474.64</v>
      </c>
    </row>
    <row r="404" spans="1:4" ht="12.75" customHeight="1">
      <c r="A404" s="58" t="s">
        <v>358</v>
      </c>
      <c r="B404" s="59">
        <v>2740.37</v>
      </c>
      <c r="C404" s="59">
        <v>0</v>
      </c>
      <c r="D404" s="59">
        <v>-2740.37</v>
      </c>
    </row>
    <row r="405" spans="1:4" ht="14.25" customHeight="1">
      <c r="A405" s="58" t="s">
        <v>359</v>
      </c>
      <c r="B405" s="123">
        <v>0</v>
      </c>
      <c r="C405" s="59">
        <v>6267750.6100000003</v>
      </c>
      <c r="D405" s="59">
        <v>6267750.6100000003</v>
      </c>
    </row>
    <row r="406" spans="1:4" ht="14.1" customHeight="1">
      <c r="A406" s="58" t="s">
        <v>360</v>
      </c>
      <c r="B406" s="123">
        <v>0</v>
      </c>
      <c r="C406" s="59">
        <v>6140637.7599999998</v>
      </c>
      <c r="D406" s="59">
        <v>6140637.7599999998</v>
      </c>
    </row>
    <row r="407" spans="1:4" ht="14.1" customHeight="1">
      <c r="A407" s="58" t="s">
        <v>361</v>
      </c>
      <c r="B407" s="59">
        <v>4680689.78</v>
      </c>
      <c r="C407" s="59">
        <v>5656077.1600000001</v>
      </c>
      <c r="D407" s="59">
        <v>975387.38</v>
      </c>
    </row>
    <row r="408" spans="1:4" ht="14.1" customHeight="1">
      <c r="A408" s="58" t="s">
        <v>362</v>
      </c>
      <c r="B408" s="59">
        <f>SUM(B383:B407)</f>
        <v>38656172.989999995</v>
      </c>
      <c r="C408" s="59">
        <f t="shared" ref="C408:D408" si="2">SUM(C383:C407)</f>
        <v>42217115.710000008</v>
      </c>
      <c r="D408" s="59">
        <f t="shared" si="2"/>
        <v>3560942.7200000007</v>
      </c>
    </row>
    <row r="409" spans="1:4" ht="16.5" customHeight="1">
      <c r="A409" s="124"/>
      <c r="B409" s="125">
        <f>B408</f>
        <v>38656172.989999995</v>
      </c>
      <c r="C409" s="125">
        <f>C408</f>
        <v>42217115.710000008</v>
      </c>
      <c r="D409" s="125">
        <f>D408</f>
        <v>3560942.7200000007</v>
      </c>
    </row>
    <row r="410" spans="1:4" ht="18" customHeight="1"/>
    <row r="411" spans="1:4" ht="24" customHeight="1">
      <c r="A411" s="101" t="s">
        <v>363</v>
      </c>
      <c r="B411" s="102" t="s">
        <v>56</v>
      </c>
      <c r="C411" s="24" t="s">
        <v>364</v>
      </c>
      <c r="D411" s="126"/>
    </row>
    <row r="412" spans="1:4" ht="13.5" customHeight="1">
      <c r="A412" s="25" t="s">
        <v>365</v>
      </c>
      <c r="B412" s="127" t="s">
        <v>41</v>
      </c>
      <c r="C412" s="26"/>
      <c r="D412" s="126"/>
    </row>
    <row r="413" spans="1:4" ht="7.5" customHeight="1">
      <c r="A413" s="27"/>
      <c r="B413" s="128"/>
      <c r="C413" s="28"/>
      <c r="D413" s="126"/>
    </row>
    <row r="414" spans="1:4" ht="13.5" customHeight="1">
      <c r="A414" s="27" t="s">
        <v>366</v>
      </c>
      <c r="B414" s="129">
        <f>B415</f>
        <v>0</v>
      </c>
      <c r="C414" s="28"/>
      <c r="D414" s="126"/>
    </row>
    <row r="415" spans="1:4" ht="13.5" customHeight="1">
      <c r="A415" s="34" t="s">
        <v>367</v>
      </c>
      <c r="B415" s="36">
        <v>0</v>
      </c>
      <c r="C415" s="28"/>
      <c r="D415" s="126"/>
    </row>
    <row r="416" spans="1:4" ht="13.5" customHeight="1">
      <c r="A416" s="30" t="s">
        <v>368</v>
      </c>
      <c r="B416" s="130">
        <f>SUM(B417:B422)</f>
        <v>-50968.759999999966</v>
      </c>
      <c r="C416" s="130">
        <f>SUM(C417:C422)</f>
        <v>0</v>
      </c>
      <c r="D416" s="126"/>
    </row>
    <row r="417" spans="1:6" ht="13.5" customHeight="1">
      <c r="A417" s="131" t="s">
        <v>369</v>
      </c>
      <c r="B417" s="109">
        <v>297426.01</v>
      </c>
      <c r="C417" s="81">
        <v>0</v>
      </c>
      <c r="D417" s="126"/>
    </row>
    <row r="418" spans="1:6" ht="13.5" customHeight="1">
      <c r="A418" s="34" t="s">
        <v>370</v>
      </c>
      <c r="B418" s="36">
        <v>-34681.599999999999</v>
      </c>
      <c r="C418" s="33">
        <v>0</v>
      </c>
      <c r="D418" s="126"/>
    </row>
    <row r="419" spans="1:6" ht="13.5" customHeight="1">
      <c r="A419" s="34" t="s">
        <v>371</v>
      </c>
      <c r="B419" s="36"/>
      <c r="C419" s="33">
        <v>0</v>
      </c>
      <c r="D419" s="126"/>
    </row>
    <row r="420" spans="1:6" ht="13.5" customHeight="1">
      <c r="A420" s="34" t="s">
        <v>372</v>
      </c>
      <c r="B420" s="36">
        <v>-289500</v>
      </c>
      <c r="C420" s="33">
        <v>0</v>
      </c>
      <c r="D420" s="126"/>
    </row>
    <row r="421" spans="1:6" ht="13.5" customHeight="1">
      <c r="A421" s="34" t="s">
        <v>373</v>
      </c>
      <c r="B421" s="36">
        <v>-24213.17</v>
      </c>
      <c r="C421" s="33">
        <v>0</v>
      </c>
      <c r="D421" s="126"/>
    </row>
    <row r="422" spans="1:6" ht="13.5" customHeight="1">
      <c r="A422" s="34" t="s">
        <v>374</v>
      </c>
      <c r="B422" s="36">
        <v>0</v>
      </c>
      <c r="C422" s="33">
        <v>0</v>
      </c>
      <c r="D422" s="126"/>
      <c r="E422" s="14"/>
    </row>
    <row r="423" spans="1:6" ht="13.5" customHeight="1">
      <c r="A423" s="27" t="s">
        <v>375</v>
      </c>
      <c r="B423" s="132" t="s">
        <v>41</v>
      </c>
      <c r="C423" s="28"/>
      <c r="D423" s="126"/>
      <c r="E423" s="14"/>
      <c r="F423" s="14"/>
    </row>
    <row r="424" spans="1:6" ht="11.25" customHeight="1">
      <c r="A424" s="30"/>
      <c r="B424" s="133"/>
      <c r="C424" s="31"/>
      <c r="D424" s="14"/>
      <c r="E424" s="14"/>
      <c r="F424" s="14"/>
    </row>
    <row r="425" spans="1:6" ht="18" customHeight="1">
      <c r="B425" s="134">
        <f>B416+B414</f>
        <v>-50968.759999999966</v>
      </c>
      <c r="C425" s="39">
        <f>C416</f>
        <v>0</v>
      </c>
      <c r="E425" s="14"/>
      <c r="F425" s="14"/>
    </row>
    <row r="426" spans="1:6">
      <c r="E426" s="14"/>
      <c r="F426" s="14"/>
    </row>
    <row r="427" spans="1:6">
      <c r="A427" s="18" t="s">
        <v>376</v>
      </c>
      <c r="E427" s="14"/>
      <c r="F427" s="14"/>
    </row>
    <row r="428" spans="1:6" ht="12" customHeight="1">
      <c r="A428" s="18" t="s">
        <v>377</v>
      </c>
      <c r="B428" s="135"/>
      <c r="C428" s="135"/>
      <c r="D428" s="135"/>
      <c r="E428" s="14"/>
      <c r="F428" s="14"/>
    </row>
    <row r="429" spans="1:6" ht="12.75" customHeight="1">
      <c r="A429" s="136" t="s">
        <v>378</v>
      </c>
      <c r="B429" s="137"/>
      <c r="C429" s="137"/>
      <c r="D429" s="138"/>
      <c r="E429" s="14"/>
      <c r="F429" s="14"/>
    </row>
    <row r="430" spans="1:6">
      <c r="A430" s="139" t="s">
        <v>379</v>
      </c>
      <c r="B430" s="140"/>
      <c r="C430" s="140"/>
      <c r="D430" s="141"/>
      <c r="E430" s="14"/>
      <c r="F430" s="142"/>
    </row>
    <row r="431" spans="1:6">
      <c r="A431" s="143" t="s">
        <v>380</v>
      </c>
      <c r="B431" s="144"/>
      <c r="C431" s="144"/>
      <c r="D431" s="145"/>
      <c r="E431" s="14"/>
      <c r="F431" s="142"/>
    </row>
    <row r="432" spans="1:6">
      <c r="A432" s="146" t="s">
        <v>381</v>
      </c>
      <c r="B432" s="147"/>
      <c r="C432" s="148"/>
      <c r="D432" s="149">
        <v>82102656.629999995</v>
      </c>
      <c r="E432" s="14"/>
      <c r="F432" s="142"/>
    </row>
    <row r="433" spans="1:6">
      <c r="A433" s="14"/>
      <c r="B433" s="150"/>
      <c r="C433" s="151"/>
      <c r="D433" s="152">
        <f>SUM(C433:C439)</f>
        <v>1008416.77</v>
      </c>
      <c r="E433" s="14"/>
      <c r="F433" s="142"/>
    </row>
    <row r="434" spans="1:6">
      <c r="A434" s="150" t="s">
        <v>382</v>
      </c>
      <c r="B434" s="153"/>
      <c r="C434" s="154" t="s">
        <v>383</v>
      </c>
      <c r="D434" s="155"/>
      <c r="E434" s="14"/>
      <c r="F434" s="14"/>
    </row>
    <row r="435" spans="1:6">
      <c r="A435" s="153" t="s">
        <v>384</v>
      </c>
      <c r="B435" s="153"/>
      <c r="C435" s="154" t="s">
        <v>383</v>
      </c>
      <c r="D435" s="155"/>
      <c r="E435" s="14"/>
      <c r="F435" s="14"/>
    </row>
    <row r="436" spans="1:6" ht="12.75" customHeight="1">
      <c r="A436" s="153" t="s">
        <v>385</v>
      </c>
      <c r="B436" s="153"/>
      <c r="C436" s="154" t="s">
        <v>383</v>
      </c>
      <c r="D436" s="155"/>
      <c r="E436" s="14"/>
      <c r="F436" s="14"/>
    </row>
    <row r="437" spans="1:6">
      <c r="A437" s="153" t="s">
        <v>386</v>
      </c>
      <c r="B437" s="153"/>
      <c r="C437" s="156">
        <v>1008406.16</v>
      </c>
      <c r="D437" s="155"/>
      <c r="E437" s="14"/>
      <c r="F437" s="14"/>
    </row>
    <row r="438" spans="1:6">
      <c r="A438" s="153" t="s">
        <v>387</v>
      </c>
      <c r="B438" s="157"/>
      <c r="C438" s="158" t="s">
        <v>383</v>
      </c>
      <c r="D438" s="155"/>
      <c r="E438" s="142"/>
      <c r="F438" s="14"/>
    </row>
    <row r="439" spans="1:6">
      <c r="A439" s="159" t="s">
        <v>388</v>
      </c>
      <c r="B439" s="157"/>
      <c r="C439" s="158">
        <v>10.61</v>
      </c>
      <c r="D439" s="148"/>
      <c r="E439" s="14"/>
      <c r="F439" s="14"/>
    </row>
    <row r="440" spans="1:6">
      <c r="A440" s="14"/>
      <c r="B440" s="150"/>
      <c r="C440" s="151"/>
      <c r="D440" s="152">
        <f>SUM(C440:C444)</f>
        <v>0</v>
      </c>
      <c r="E440" s="14"/>
      <c r="F440" s="14"/>
    </row>
    <row r="441" spans="1:6">
      <c r="A441" s="150" t="s">
        <v>389</v>
      </c>
      <c r="B441" s="153"/>
      <c r="C441" s="154" t="s">
        <v>383</v>
      </c>
      <c r="D441" s="155"/>
      <c r="E441" s="14"/>
      <c r="F441" s="14"/>
    </row>
    <row r="442" spans="1:6">
      <c r="A442" s="153" t="s">
        <v>390</v>
      </c>
      <c r="B442" s="153"/>
      <c r="C442" s="154" t="s">
        <v>383</v>
      </c>
      <c r="D442" s="155"/>
      <c r="E442" s="14"/>
      <c r="F442" s="14"/>
    </row>
    <row r="443" spans="1:6">
      <c r="A443" s="153" t="s">
        <v>391</v>
      </c>
      <c r="B443" s="153"/>
      <c r="C443" s="154" t="s">
        <v>383</v>
      </c>
      <c r="D443" s="155"/>
      <c r="E443" s="14"/>
      <c r="F443" s="160"/>
    </row>
    <row r="444" spans="1:6">
      <c r="A444" s="153" t="s">
        <v>392</v>
      </c>
      <c r="B444" s="161"/>
      <c r="C444" s="162">
        <v>0</v>
      </c>
      <c r="D444" s="163"/>
      <c r="E444" s="164"/>
      <c r="F444" s="14"/>
    </row>
    <row r="445" spans="1:6">
      <c r="A445" s="165" t="s">
        <v>393</v>
      </c>
      <c r="B445" s="14"/>
      <c r="C445" s="148"/>
      <c r="D445" s="148"/>
      <c r="E445" s="166"/>
      <c r="F445" s="14"/>
    </row>
    <row r="446" spans="1:6" ht="14.25" customHeight="1">
      <c r="A446" s="14"/>
      <c r="E446" s="164"/>
      <c r="F446" s="14"/>
    </row>
    <row r="447" spans="1:6">
      <c r="A447" s="167" t="s">
        <v>394</v>
      </c>
      <c r="B447" s="167"/>
      <c r="C447" s="148"/>
      <c r="D447" s="168">
        <f>D432+D433-D440</f>
        <v>83111073.399999991</v>
      </c>
      <c r="E447" s="164"/>
      <c r="F447" s="142"/>
    </row>
    <row r="448" spans="1:6" ht="7.5" customHeight="1">
      <c r="A448" s="135"/>
      <c r="E448" s="14"/>
      <c r="F448" s="14"/>
    </row>
    <row r="449" spans="1:6" ht="12.75" customHeight="1">
      <c r="A449" s="136" t="s">
        <v>395</v>
      </c>
      <c r="B449" s="137"/>
      <c r="C449" s="137"/>
      <c r="D449" s="138"/>
      <c r="E449" s="14"/>
      <c r="F449" s="14"/>
    </row>
    <row r="450" spans="1:6">
      <c r="A450" s="139" t="s">
        <v>379</v>
      </c>
      <c r="B450" s="140"/>
      <c r="C450" s="140"/>
      <c r="D450" s="141"/>
      <c r="E450" s="14"/>
      <c r="F450" s="14"/>
    </row>
    <row r="451" spans="1:6">
      <c r="A451" s="143" t="s">
        <v>380</v>
      </c>
      <c r="B451" s="144"/>
      <c r="C451" s="144"/>
      <c r="D451" s="145"/>
      <c r="E451" s="14"/>
      <c r="F451" s="14"/>
    </row>
    <row r="452" spans="1:6">
      <c r="A452" s="146" t="s">
        <v>396</v>
      </c>
      <c r="B452" s="147"/>
      <c r="C452" s="148"/>
      <c r="D452" s="169">
        <v>69494950.200000003</v>
      </c>
      <c r="E452" s="14"/>
      <c r="F452" s="14"/>
    </row>
    <row r="453" spans="1:6">
      <c r="A453" s="14"/>
      <c r="B453" s="170"/>
      <c r="C453" s="151"/>
      <c r="D453" s="171">
        <f>SUM(C453:C472)</f>
        <v>743465.88</v>
      </c>
      <c r="E453" s="14"/>
      <c r="F453" s="14"/>
    </row>
    <row r="454" spans="1:6">
      <c r="A454" s="170" t="s">
        <v>397</v>
      </c>
      <c r="B454" s="153"/>
      <c r="C454" s="158">
        <v>0</v>
      </c>
      <c r="D454" s="172"/>
      <c r="E454" s="14"/>
      <c r="F454" s="14"/>
    </row>
    <row r="455" spans="1:6">
      <c r="A455" s="153" t="s">
        <v>398</v>
      </c>
      <c r="B455" s="153"/>
      <c r="C455" s="158">
        <v>743465.88</v>
      </c>
      <c r="D455" s="173"/>
      <c r="E455" s="142"/>
      <c r="F455" s="14"/>
    </row>
    <row r="456" spans="1:6">
      <c r="A456" s="153" t="s">
        <v>399</v>
      </c>
      <c r="B456" s="153"/>
      <c r="C456" s="158">
        <v>0</v>
      </c>
      <c r="D456" s="173"/>
      <c r="E456" s="142"/>
      <c r="F456" s="14"/>
    </row>
    <row r="457" spans="1:6">
      <c r="A457" s="153" t="s">
        <v>400</v>
      </c>
      <c r="B457" s="153"/>
      <c r="C457" s="158">
        <v>0</v>
      </c>
      <c r="D457" s="173"/>
      <c r="E457" s="142"/>
      <c r="F457" s="14"/>
    </row>
    <row r="458" spans="1:6">
      <c r="A458" s="153" t="s">
        <v>401</v>
      </c>
      <c r="B458" s="153"/>
      <c r="C458" s="158">
        <v>0</v>
      </c>
      <c r="D458" s="173"/>
      <c r="E458" s="142"/>
      <c r="F458" s="14"/>
    </row>
    <row r="459" spans="1:6">
      <c r="A459" s="153" t="s">
        <v>402</v>
      </c>
      <c r="B459" s="153"/>
      <c r="C459" s="158">
        <v>0</v>
      </c>
      <c r="D459" s="173"/>
      <c r="E459" s="142"/>
      <c r="F459" s="142"/>
    </row>
    <row r="460" spans="1:6">
      <c r="A460" s="153" t="s">
        <v>403</v>
      </c>
      <c r="B460" s="153"/>
      <c r="C460" s="158">
        <v>0</v>
      </c>
      <c r="D460" s="174"/>
      <c r="E460" s="142"/>
      <c r="F460" s="142"/>
    </row>
    <row r="461" spans="1:6">
      <c r="A461" s="153" t="s">
        <v>404</v>
      </c>
      <c r="B461" s="153"/>
      <c r="C461" s="158">
        <v>0</v>
      </c>
      <c r="D461" s="175"/>
      <c r="E461" s="142"/>
      <c r="F461" s="142"/>
    </row>
    <row r="462" spans="1:6">
      <c r="A462" s="153" t="s">
        <v>405</v>
      </c>
      <c r="B462" s="153"/>
      <c r="C462" s="158">
        <v>0</v>
      </c>
      <c r="D462" s="176"/>
      <c r="E462" s="142"/>
      <c r="F462" s="142"/>
    </row>
    <row r="463" spans="1:6">
      <c r="A463" s="153" t="s">
        <v>406</v>
      </c>
      <c r="B463" s="153"/>
      <c r="C463" s="158">
        <v>0</v>
      </c>
      <c r="D463" s="176"/>
      <c r="E463" s="142"/>
      <c r="F463" s="142"/>
    </row>
    <row r="464" spans="1:6">
      <c r="A464" s="153" t="s">
        <v>407</v>
      </c>
      <c r="B464" s="153"/>
      <c r="C464" s="158">
        <v>0</v>
      </c>
      <c r="D464" s="176"/>
      <c r="E464" s="142"/>
      <c r="F464" s="142"/>
    </row>
    <row r="465" spans="1:9">
      <c r="A465" s="153" t="s">
        <v>408</v>
      </c>
      <c r="B465" s="153"/>
      <c r="C465" s="154" t="s">
        <v>383</v>
      </c>
      <c r="D465" s="176"/>
      <c r="E465" s="142"/>
      <c r="F465" s="142"/>
    </row>
    <row r="466" spans="1:9">
      <c r="A466" s="153" t="s">
        <v>409</v>
      </c>
      <c r="B466" s="153"/>
      <c r="C466" s="154" t="s">
        <v>383</v>
      </c>
      <c r="D466" s="176"/>
      <c r="E466" s="142"/>
      <c r="F466" s="142"/>
      <c r="G466" s="177"/>
    </row>
    <row r="467" spans="1:9">
      <c r="A467" s="153" t="s">
        <v>410</v>
      </c>
      <c r="B467" s="153"/>
      <c r="C467" s="154" t="s">
        <v>383</v>
      </c>
      <c r="D467" s="176"/>
      <c r="E467" s="142"/>
      <c r="F467" s="142"/>
      <c r="G467" s="177"/>
    </row>
    <row r="468" spans="1:9">
      <c r="A468" s="153" t="s">
        <v>411</v>
      </c>
      <c r="B468" s="153"/>
      <c r="C468" s="154" t="s">
        <v>383</v>
      </c>
      <c r="D468" s="176"/>
      <c r="E468" s="142"/>
      <c r="F468" s="178"/>
    </row>
    <row r="469" spans="1:9">
      <c r="A469" s="153" t="s">
        <v>412</v>
      </c>
      <c r="B469" s="153"/>
      <c r="C469" s="154" t="s">
        <v>383</v>
      </c>
      <c r="D469" s="176"/>
      <c r="E469" s="142"/>
      <c r="F469" s="142"/>
      <c r="I469" s="177"/>
    </row>
    <row r="470" spans="1:9">
      <c r="A470" s="153" t="s">
        <v>413</v>
      </c>
      <c r="B470" s="153"/>
      <c r="C470" s="154" t="s">
        <v>383</v>
      </c>
      <c r="D470" s="176"/>
      <c r="E470" s="142"/>
      <c r="F470" s="142"/>
      <c r="I470" s="177"/>
    </row>
    <row r="471" spans="1:9" ht="12.75" customHeight="1">
      <c r="A471" s="153" t="s">
        <v>414</v>
      </c>
      <c r="B471" s="179"/>
      <c r="C471" s="158">
        <v>0</v>
      </c>
      <c r="D471" s="176"/>
      <c r="E471" s="142"/>
      <c r="F471" s="142"/>
      <c r="I471" s="177"/>
    </row>
    <row r="472" spans="1:9">
      <c r="A472" s="180" t="s">
        <v>415</v>
      </c>
      <c r="B472" s="14"/>
      <c r="C472" s="158">
        <v>0</v>
      </c>
      <c r="D472" s="148"/>
      <c r="E472" s="14"/>
      <c r="F472" s="142"/>
      <c r="I472" s="177"/>
    </row>
    <row r="473" spans="1:9" ht="15" customHeight="1">
      <c r="A473" s="14"/>
      <c r="B473" s="170"/>
      <c r="C473" s="151"/>
      <c r="D473" s="171">
        <f>SUM(C473:C481)</f>
        <v>1997256.99</v>
      </c>
      <c r="E473" s="14"/>
      <c r="F473" s="142"/>
      <c r="I473" s="177"/>
    </row>
    <row r="474" spans="1:9">
      <c r="A474" s="170" t="s">
        <v>416</v>
      </c>
      <c r="B474" s="153"/>
      <c r="C474" s="158">
        <v>0</v>
      </c>
      <c r="D474" s="176"/>
      <c r="E474" s="14"/>
      <c r="F474" s="142"/>
      <c r="I474" s="177"/>
    </row>
    <row r="475" spans="1:9" ht="12.75" customHeight="1">
      <c r="A475" s="153" t="s">
        <v>417</v>
      </c>
      <c r="B475" s="153"/>
      <c r="C475" s="158">
        <v>0</v>
      </c>
      <c r="D475" s="176"/>
      <c r="E475" s="14"/>
      <c r="F475" s="14"/>
      <c r="I475" s="177"/>
    </row>
    <row r="476" spans="1:9">
      <c r="A476" s="153" t="s">
        <v>418</v>
      </c>
      <c r="B476" s="153"/>
      <c r="C476" s="156">
        <v>1994235.98</v>
      </c>
      <c r="D476" s="176"/>
      <c r="E476" s="14"/>
      <c r="F476" s="14"/>
    </row>
    <row r="477" spans="1:9">
      <c r="A477" s="153" t="s">
        <v>419</v>
      </c>
      <c r="B477" s="153"/>
      <c r="C477" s="154" t="s">
        <v>383</v>
      </c>
      <c r="D477" s="176"/>
      <c r="E477" s="14"/>
      <c r="F477" s="14"/>
    </row>
    <row r="478" spans="1:9" ht="12.75" customHeight="1">
      <c r="A478" s="153" t="s">
        <v>420</v>
      </c>
      <c r="B478" s="153"/>
      <c r="C478" s="154" t="s">
        <v>383</v>
      </c>
      <c r="D478" s="176"/>
      <c r="E478" s="14"/>
      <c r="F478" s="14"/>
    </row>
    <row r="479" spans="1:9">
      <c r="A479" s="153" t="s">
        <v>421</v>
      </c>
      <c r="B479" s="153"/>
      <c r="C479" s="158">
        <v>0</v>
      </c>
      <c r="D479" s="176"/>
      <c r="E479" s="14"/>
      <c r="F479" s="14"/>
    </row>
    <row r="480" spans="1:9">
      <c r="A480" s="153" t="s">
        <v>422</v>
      </c>
      <c r="B480" s="179"/>
      <c r="C480" s="158">
        <v>0.87</v>
      </c>
      <c r="D480" s="176"/>
      <c r="E480" s="14"/>
      <c r="F480" s="14"/>
    </row>
    <row r="481" spans="1:6">
      <c r="A481" s="180" t="s">
        <v>423</v>
      </c>
      <c r="B481" s="181"/>
      <c r="C481" s="182">
        <v>3020.14</v>
      </c>
      <c r="D481" s="148"/>
      <c r="E481" s="160"/>
      <c r="F481" s="14"/>
    </row>
    <row r="482" spans="1:6">
      <c r="A482" s="14"/>
      <c r="C482" s="148"/>
      <c r="E482" s="142"/>
      <c r="F482" s="14"/>
    </row>
    <row r="483" spans="1:6">
      <c r="A483" s="167" t="s">
        <v>424</v>
      </c>
      <c r="D483" s="183">
        <f>D452-D453+D473</f>
        <v>70748741.310000002</v>
      </c>
      <c r="E483" s="184"/>
      <c r="F483" s="142"/>
    </row>
    <row r="484" spans="1:6" ht="9" customHeight="1">
      <c r="D484" s="185"/>
      <c r="E484" s="14"/>
      <c r="F484" s="14"/>
    </row>
    <row r="485" spans="1:6" ht="5.25" customHeight="1">
      <c r="B485" s="186"/>
      <c r="C485" s="186"/>
      <c r="D485" s="186"/>
      <c r="E485" s="186"/>
      <c r="F485" s="14"/>
    </row>
    <row r="486" spans="1:6">
      <c r="A486" s="186" t="s">
        <v>425</v>
      </c>
      <c r="B486" s="186"/>
      <c r="C486" s="186"/>
      <c r="D486" s="186"/>
      <c r="E486" s="186"/>
      <c r="F486" s="14"/>
    </row>
    <row r="487" spans="1:6" ht="7.5" customHeight="1">
      <c r="A487" s="186"/>
      <c r="E487" s="187"/>
      <c r="F487" s="14"/>
    </row>
    <row r="488" spans="1:6" ht="21" customHeight="1">
      <c r="A488" s="70" t="s">
        <v>426</v>
      </c>
      <c r="B488" s="71" t="s">
        <v>54</v>
      </c>
      <c r="C488" s="99" t="s">
        <v>55</v>
      </c>
      <c r="D488" s="99" t="s">
        <v>56</v>
      </c>
      <c r="E488" s="188"/>
      <c r="F488" s="14"/>
    </row>
    <row r="489" spans="1:6" ht="15">
      <c r="A489" s="189" t="s">
        <v>427</v>
      </c>
      <c r="B489" s="36">
        <v>0</v>
      </c>
      <c r="C489" s="59">
        <v>105279655.56</v>
      </c>
      <c r="D489" s="59">
        <v>105279655.56</v>
      </c>
      <c r="E489" s="188"/>
      <c r="F489" s="14"/>
    </row>
    <row r="490" spans="1:6" ht="15">
      <c r="A490" s="189" t="s">
        <v>428</v>
      </c>
      <c r="B490" s="36">
        <v>0</v>
      </c>
      <c r="C490" s="59">
        <v>-32657939.579999998</v>
      </c>
      <c r="D490" s="59">
        <v>-32657939.579999998</v>
      </c>
      <c r="E490" s="188"/>
      <c r="F490" s="14"/>
    </row>
    <row r="491" spans="1:6" ht="15">
      <c r="A491" s="189" t="s">
        <v>429</v>
      </c>
      <c r="B491" s="36">
        <v>0</v>
      </c>
      <c r="C491" s="59">
        <v>9478694.5800000001</v>
      </c>
      <c r="D491" s="59">
        <v>9478694.5800000001</v>
      </c>
      <c r="E491" s="188"/>
      <c r="F491" s="14"/>
    </row>
    <row r="492" spans="1:6">
      <c r="A492" s="189" t="s">
        <v>430</v>
      </c>
      <c r="B492" s="36">
        <v>0</v>
      </c>
      <c r="E492" s="188"/>
      <c r="F492" s="14"/>
    </row>
    <row r="493" spans="1:6" ht="15">
      <c r="A493" s="189" t="s">
        <v>431</v>
      </c>
      <c r="B493" s="36">
        <v>0</v>
      </c>
      <c r="C493" s="59">
        <v>-82102656.629999995</v>
      </c>
      <c r="D493" s="59">
        <v>-82102656.629999995</v>
      </c>
      <c r="E493" s="188"/>
      <c r="F493" s="14"/>
    </row>
    <row r="494" spans="1:6" ht="15">
      <c r="A494" s="189" t="s">
        <v>432</v>
      </c>
      <c r="B494" s="36">
        <v>0</v>
      </c>
      <c r="C494" s="59">
        <v>-105279655.56</v>
      </c>
      <c r="D494" s="59">
        <v>-105279655.56</v>
      </c>
      <c r="E494" s="188"/>
      <c r="F494" s="14"/>
    </row>
    <row r="495" spans="1:6" ht="15">
      <c r="A495" s="189" t="s">
        <v>433</v>
      </c>
      <c r="B495" s="36">
        <v>0</v>
      </c>
      <c r="C495" s="59">
        <v>43547558.640000001</v>
      </c>
      <c r="D495" s="59">
        <v>43547558.640000001</v>
      </c>
      <c r="E495" s="188"/>
      <c r="F495" s="14"/>
    </row>
    <row r="496" spans="1:6" ht="15">
      <c r="A496" s="189" t="s">
        <v>434</v>
      </c>
      <c r="B496" s="36">
        <v>0</v>
      </c>
      <c r="C496" s="59">
        <v>-9478694.5800000001</v>
      </c>
      <c r="D496" s="59">
        <v>-9478694.5800000001</v>
      </c>
      <c r="E496" s="188"/>
      <c r="F496" s="14"/>
    </row>
    <row r="497" spans="1:6" ht="15">
      <c r="A497" s="189" t="s">
        <v>435</v>
      </c>
      <c r="B497" s="36"/>
      <c r="C497" s="59">
        <v>1718087.37</v>
      </c>
      <c r="D497" s="59">
        <v>1718087.37</v>
      </c>
      <c r="E497" s="188"/>
      <c r="F497" s="14"/>
    </row>
    <row r="498" spans="1:6">
      <c r="A498" s="189" t="s">
        <v>436</v>
      </c>
      <c r="B498" s="36"/>
      <c r="E498" s="188"/>
      <c r="F498" s="14"/>
    </row>
    <row r="499" spans="1:6">
      <c r="A499" s="189" t="s">
        <v>437</v>
      </c>
      <c r="B499" s="36"/>
      <c r="C499" s="42">
        <v>0</v>
      </c>
      <c r="D499" s="42">
        <v>0</v>
      </c>
      <c r="E499" s="188"/>
      <c r="F499" s="14"/>
    </row>
    <row r="500" spans="1:6" ht="15">
      <c r="A500" s="189" t="s">
        <v>438</v>
      </c>
      <c r="B500" s="36"/>
      <c r="C500" s="59">
        <v>69494950.200000003</v>
      </c>
      <c r="D500" s="59">
        <v>69494950.200000003</v>
      </c>
      <c r="E500" s="188"/>
      <c r="F500" s="14"/>
    </row>
    <row r="501" spans="1:6">
      <c r="A501" s="189" t="s">
        <v>439</v>
      </c>
      <c r="B501" s="36">
        <v>0</v>
      </c>
      <c r="C501" s="36"/>
      <c r="D501" s="36"/>
      <c r="E501" s="188"/>
      <c r="F501" s="14"/>
    </row>
    <row r="502" spans="1:6" ht="12.75" customHeight="1">
      <c r="A502" s="189" t="s">
        <v>440</v>
      </c>
      <c r="B502" s="36">
        <v>0</v>
      </c>
      <c r="C502" s="42">
        <v>0</v>
      </c>
      <c r="D502" s="42">
        <v>0</v>
      </c>
      <c r="E502" s="190"/>
      <c r="F502" s="14"/>
    </row>
    <row r="503" spans="1:6" ht="21" customHeight="1">
      <c r="A503" s="191" t="s">
        <v>441</v>
      </c>
      <c r="B503" s="191">
        <f>SUM(B489:B502)</f>
        <v>0</v>
      </c>
      <c r="C503" s="191">
        <f t="shared" ref="C503:D503" si="3">SUM(C489:C502)</f>
        <v>1.4901161193847656E-8</v>
      </c>
      <c r="D503" s="191">
        <f t="shared" si="3"/>
        <v>1.4901161193847656E-8</v>
      </c>
      <c r="E503" s="14"/>
      <c r="F503" s="14"/>
    </row>
    <row r="504" spans="1:6" ht="6.75" customHeight="1">
      <c r="B504" s="135"/>
      <c r="C504" s="135"/>
      <c r="D504" s="135"/>
      <c r="F504" s="14"/>
    </row>
    <row r="505" spans="1:6">
      <c r="A505" s="3" t="s">
        <v>442</v>
      </c>
      <c r="B505" s="135"/>
      <c r="C505" s="135"/>
      <c r="D505" s="135"/>
    </row>
    <row r="506" spans="1:6">
      <c r="B506" s="135"/>
      <c r="C506" s="135"/>
      <c r="D506" s="135"/>
    </row>
    <row r="507" spans="1:6">
      <c r="B507" s="135"/>
      <c r="C507" s="135"/>
      <c r="D507" s="135"/>
    </row>
    <row r="509" spans="1:6">
      <c r="B509" s="135"/>
      <c r="F509" s="14"/>
    </row>
    <row r="510" spans="1:6">
      <c r="A510" s="192"/>
      <c r="B510" s="135"/>
      <c r="F510" s="193"/>
    </row>
    <row r="511" spans="1:6">
      <c r="A511" s="194" t="s">
        <v>443</v>
      </c>
      <c r="B511" s="135"/>
      <c r="C511" s="195" t="s">
        <v>444</v>
      </c>
      <c r="D511" s="195"/>
      <c r="E511" s="195"/>
      <c r="F511" s="196"/>
    </row>
    <row r="512" spans="1:6" ht="12.75" customHeight="1">
      <c r="A512" s="197" t="s">
        <v>445</v>
      </c>
      <c r="B512" s="135"/>
      <c r="C512" s="197" t="s">
        <v>446</v>
      </c>
      <c r="D512" s="197"/>
      <c r="E512" s="197"/>
      <c r="F512" s="198"/>
    </row>
    <row r="513" spans="1:6" ht="13.5" customHeight="1">
      <c r="A513" s="197"/>
      <c r="B513" s="135"/>
      <c r="C513" s="197"/>
      <c r="D513" s="197"/>
      <c r="E513" s="197"/>
      <c r="F513" s="135"/>
    </row>
    <row r="514" spans="1:6">
      <c r="A514" s="135"/>
      <c r="F514" s="135"/>
    </row>
    <row r="515" spans="1:6" ht="12.75" customHeight="1"/>
    <row r="518" spans="1:6" ht="12.75" customHeight="1"/>
  </sheetData>
  <mergeCells count="17">
    <mergeCell ref="C234:D234"/>
    <mergeCell ref="C242:D242"/>
    <mergeCell ref="C511:E511"/>
    <mergeCell ref="A512:A513"/>
    <mergeCell ref="C512:E513"/>
    <mergeCell ref="C130:D130"/>
    <mergeCell ref="A142:C142"/>
    <mergeCell ref="C177:D177"/>
    <mergeCell ref="C183:D183"/>
    <mergeCell ref="C188:D188"/>
    <mergeCell ref="C195:D195"/>
    <mergeCell ref="A1:E1"/>
    <mergeCell ref="A2:F2"/>
    <mergeCell ref="A3:F3"/>
    <mergeCell ref="A7:E7"/>
    <mergeCell ref="C55:E55"/>
    <mergeCell ref="C62:D62"/>
  </mergeCells>
  <dataValidations count="4">
    <dataValidation allowBlank="1" showInputMessage="1" showErrorMessage="1" prompt="Especificar origen de dicho recurso: Federal, Estatal, Municipal, Particulares." sqref="C173 C179 C185" xr:uid="{FED547A1-E561-4DF0-A1F0-4ABFE9AF28D1}"/>
    <dataValidation allowBlank="1" showInputMessage="1" showErrorMessage="1" prompt="Características cualitativas significativas que les impacten financieramente." sqref="C140:D140 D173 D179 D185" xr:uid="{95D81DF4-CA19-400C-94DF-D784069004A4}"/>
    <dataValidation allowBlank="1" showInputMessage="1" showErrorMessage="1" prompt="Corresponde al número de la cuenta de acuerdo al Plan de Cuentas emitido por el CONAC (DOF 22/11/2010)." sqref="A140" xr:uid="{4A59DBCE-5D48-4F47-8BCA-A2EAFBC79E36}"/>
    <dataValidation allowBlank="1" showInputMessage="1" showErrorMessage="1" prompt="Saldo final del periodo que corresponde la cuenta pública presentada (mensual:  enero, febrero, marzo, etc.; trimestral: 1er, 2do, 3ro. o 4to.)." sqref="B140 B173 B179 B185" xr:uid="{A9BCE869-9692-4ACA-8A0A-8693B13FD7EE}"/>
  </dataValidations>
  <pageMargins left="0.70866141732283472" right="0.70866141732283472" top="0.39370078740157483" bottom="0.59055118110236227" header="0.31496062992125984" footer="0.31496062992125984"/>
  <pageSetup scale="61" firstPageNumber="9" fitToHeight="10" orientation="landscape" useFirstPageNumber="1" r:id="rId1"/>
  <headerFooter>
    <oddFooter>&amp;R&amp;P</oddFooter>
    <firstFooter>&amp;R9</firstFooter>
  </headerFooter>
  <rowBreaks count="2" manualBreakCount="2">
    <brk id="127" max="5" man="1"/>
    <brk id="19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2022-10-12T15:19:08Z</dcterms:created>
  <dcterms:modified xsi:type="dcterms:W3CDTF">2022-10-12T15:19:47Z</dcterms:modified>
</cp:coreProperties>
</file>