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PRIMER TRIMESTRE\"/>
    </mc:Choice>
  </mc:AlternateContent>
  <xr:revisionPtr revIDLastSave="0" documentId="8_{8E5AAB5E-FBE5-4B54-84C8-9B4590ED649E}" xr6:coauthVersionLast="36" xr6:coauthVersionMax="36" xr10:uidLastSave="{00000000-0000-0000-0000-000000000000}"/>
  <bookViews>
    <workbookView xWindow="0" yWindow="0" windowWidth="28800" windowHeight="11625" xr2:uid="{B84BE9AF-D9DD-482A-BE66-B01FD4F20E12}"/>
  </bookViews>
  <sheets>
    <sheet name="NOT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 localSheetId="0">#REF!</definedName>
    <definedName name="A_IMPRESIÓN_IM">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_xlnm.Print_Area" localSheetId="0">NOTAS!$A$1:$F$458</definedName>
    <definedName name="B">[4]EGRESOS!#REF!</definedName>
    <definedName name="BASE">#REF!</definedName>
    <definedName name="_xlnm.Database">[5]REPORTO!#REF!</definedName>
    <definedName name="cba">[3]TOTAL!#REF!</definedName>
    <definedName name="dos" localSheetId="0">#REF!</definedName>
    <definedName name="dos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 localSheetId="0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8" i="1" l="1"/>
  <c r="C448" i="1"/>
  <c r="B448" i="1"/>
  <c r="D428" i="1"/>
  <c r="D418" i="1"/>
  <c r="D398" i="1"/>
  <c r="D392" i="1"/>
  <c r="D385" i="1"/>
  <c r="D378" i="1"/>
  <c r="B370" i="1"/>
  <c r="C361" i="1"/>
  <c r="C370" i="1" s="1"/>
  <c r="B361" i="1"/>
  <c r="B359" i="1"/>
  <c r="C285" i="1"/>
  <c r="B285" i="1"/>
  <c r="D284" i="1"/>
  <c r="D283" i="1"/>
  <c r="D282" i="1"/>
  <c r="D281" i="1"/>
  <c r="D280" i="1"/>
  <c r="D279" i="1"/>
  <c r="D278" i="1"/>
  <c r="D277" i="1"/>
  <c r="D276" i="1"/>
  <c r="D275" i="1"/>
  <c r="D285" i="1" s="1"/>
  <c r="D274" i="1"/>
  <c r="C269" i="1"/>
  <c r="B269" i="1"/>
  <c r="B231" i="1"/>
  <c r="B226" i="1"/>
  <c r="B213" i="1"/>
  <c r="B196" i="1"/>
  <c r="B223" i="1" s="1"/>
  <c r="B190" i="1"/>
  <c r="B183" i="1"/>
  <c r="B178" i="1"/>
  <c r="B172" i="1"/>
  <c r="E166" i="1"/>
  <c r="D166" i="1"/>
  <c r="C166" i="1"/>
  <c r="B166" i="1"/>
  <c r="B142" i="1"/>
  <c r="B136" i="1"/>
  <c r="D131" i="1"/>
  <c r="C131" i="1"/>
  <c r="B131" i="1"/>
  <c r="B61" i="1"/>
  <c r="B56" i="1"/>
  <c r="B50" i="1"/>
  <c r="E42" i="1"/>
  <c r="D42" i="1"/>
  <c r="C42" i="1"/>
  <c r="B42" i="1"/>
  <c r="B40" i="1"/>
  <c r="B34" i="1"/>
  <c r="D30" i="1"/>
  <c r="C30" i="1"/>
  <c r="B30" i="1"/>
  <c r="D20" i="1"/>
  <c r="B20" i="1"/>
</calcChain>
</file>

<file path=xl/sharedStrings.xml><?xml version="1.0" encoding="utf-8"?>
<sst xmlns="http://schemas.openxmlformats.org/spreadsheetml/2006/main" count="477" uniqueCount="399">
  <si>
    <t xml:space="preserve">NOTAS A LOS ESTADOS FINANCIEROS </t>
  </si>
  <si>
    <t>Al 31 de marzo de 2022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</si>
  <si>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</si>
  <si>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</si>
  <si>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</si>
  <si>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</si>
  <si>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</si>
  <si>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</si>
  <si>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</si>
  <si>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</si>
  <si>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</si>
  <si>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</si>
  <si>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</si>
  <si>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</si>
  <si>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</si>
  <si>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</si>
  <si>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</si>
  <si>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</si>
  <si>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2012</t>
  </si>
  <si>
    <t>2013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</si>
  <si>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</si>
  <si>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</si>
  <si>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</si>
  <si>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</si>
  <si>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</si>
  <si>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</si>
  <si>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</si>
  <si>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</si>
  <si>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</si>
  <si>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</si>
  <si>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</si>
  <si>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</si>
  <si>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</si>
  <si>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</si>
  <si>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</si>
  <si>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</si>
  <si>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</si>
  <si>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</si>
  <si>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</si>
  <si>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</si>
  <si>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</si>
  <si>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NO APLICA</t>
  </si>
  <si>
    <t>1150xxxxxx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</si>
  <si>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</si>
  <si>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</si>
  <si>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</si>
  <si>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</si>
  <si>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</si>
  <si>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</si>
  <si>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</si>
  <si>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</si>
  <si>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</si>
  <si>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</si>
  <si>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</si>
  <si>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</si>
  <si>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</si>
  <si>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</si>
  <si>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</si>
  <si>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</si>
  <si>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</si>
  <si>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</si>
  <si>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</si>
  <si>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</si>
  <si>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1230   BIENES INMUEBLES, INFRAESTRUCTURA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</si>
  <si>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</si>
  <si>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</si>
  <si>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</si>
  <si>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</si>
  <si>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</si>
  <si>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</si>
  <si>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</si>
  <si>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</si>
  <si>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</si>
  <si>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</si>
  <si>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</si>
  <si>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</si>
  <si>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</si>
  <si>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</si>
  <si>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VEHÍCULOS Y EQUIPO TERRESTRE 2011</t>
  </si>
  <si>
    <t>1244154101  AUTOMÓVILES Y CAMIONES 2010</t>
  </si>
  <si>
    <t>1246156100  MAQUINARIA Y EQUIPO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</si>
  <si>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</si>
  <si>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</si>
  <si>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</si>
  <si>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</si>
  <si>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</si>
  <si>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</si>
  <si>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</si>
  <si>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</si>
  <si>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</si>
  <si>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</si>
  <si>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</si>
  <si>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</si>
  <si>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</si>
  <si>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1240   BIENES MUEBLES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</si>
  <si>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</si>
  <si>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</si>
  <si>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</si>
  <si>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</si>
  <si>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</si>
  <si>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</si>
  <si>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</si>
  <si>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</si>
  <si>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</si>
  <si>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</si>
  <si>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</si>
  <si>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</si>
  <si>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</si>
  <si>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</si>
  <si>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</si>
  <si>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</si>
  <si>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</si>
  <si>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</si>
  <si>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</si>
  <si>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</si>
  <si>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ESF-09 INTANGIBLES Y DIFERIDOS</t>
  </si>
  <si>
    <t xml:space="preserve">1250xxxxxx </t>
  </si>
  <si>
    <t>1270xxxxxx</t>
  </si>
  <si>
    <t>1260xxxxxx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</si>
  <si>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</si>
  <si>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</si>
  <si>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</si>
  <si>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</si>
  <si>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</si>
  <si>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</si>
  <si>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2111401001  APORTACIÓN PATRONAL ISSEG</t>
  </si>
  <si>
    <t>2111401004  APORTACION PATRONAL INFONAVIT</t>
  </si>
  <si>
    <t>2111401005  APORTACION PATRONAL SAR</t>
  </si>
  <si>
    <t>2112102001  PROVEEDORES EJE ANT</t>
  </si>
  <si>
    <t>2117101003  ISR SALARIOS POR PAGAR</t>
  </si>
  <si>
    <t>2117101004  ISR ASIMILADOS POR PAGAR</t>
  </si>
  <si>
    <t>2117202002  APORTACIÓN TRABAJADOR ISSEG</t>
  </si>
  <si>
    <t>2117301007  IVA POR PAGAR</t>
  </si>
  <si>
    <t>2117502102  IMPUESTO NOMINAS A PAGAR</t>
  </si>
  <si>
    <t>2117909001  TIENDA DEPARTAMENTAL</t>
  </si>
  <si>
    <t>2117911002  ISSEG PRESTAMOS</t>
  </si>
  <si>
    <t>2117912001  OPTICAS</t>
  </si>
  <si>
    <t>2117918001  DIVO 5% AL MILLAR</t>
  </si>
  <si>
    <t>2117918002  CAP 2%</t>
  </si>
  <si>
    <t>2119905001  ACREEDORES DIVERSOS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</si>
  <si>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</si>
  <si>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</si>
  <si>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</si>
  <si>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</si>
  <si>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</si>
  <si>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</si>
  <si>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</si>
  <si>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</si>
  <si>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</si>
  <si>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</si>
  <si>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</si>
  <si>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</si>
  <si>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</si>
  <si>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</si>
  <si>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</si>
  <si>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</si>
  <si>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</si>
  <si>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</si>
  <si>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</si>
  <si>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</si>
  <si>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</si>
  <si>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4173730202  TALLERES REMEDIALES</t>
  </si>
  <si>
    <t>4173730205  CURSOS DE IDIOMAS</t>
  </si>
  <si>
    <t>4173730206  CURSOS OTROS</t>
  </si>
  <si>
    <t>4173730402  EXAMEN DE ADMISIÓN</t>
  </si>
  <si>
    <t>4173730405  EXAMEN OTROS</t>
  </si>
  <si>
    <t>4173730602  REEXPEDICION DE CREDENCIAL</t>
  </si>
  <si>
    <t>4173730701  CUOTAS DE TITULACIÓN</t>
  </si>
  <si>
    <t>4173730907  INGRESOS POR SERVICIOS EXTERNOS</t>
  </si>
  <si>
    <t>4173730909  SERVICIOS TECNOLOGICOS</t>
  </si>
  <si>
    <t>4173732201  INS CUAT A LIC E ING</t>
  </si>
  <si>
    <t>4173732202  INS CUA A TEC SUP UN</t>
  </si>
  <si>
    <t>4173732203  INSCRIPCIÓN INICIAL</t>
  </si>
  <si>
    <t>4173732205  EXAMEN EXTRAORDINARIO POR MATERIA</t>
  </si>
  <si>
    <t>4173732206  EXAMEN GLOBAL</t>
  </si>
  <si>
    <t>4173732207  CER PAR O TOT DE EST</t>
  </si>
  <si>
    <t>4173732209  CONST DE EST O CALIF</t>
  </si>
  <si>
    <t>4200xxxxxx</t>
  </si>
  <si>
    <t>4213831000  SERVICIOS PERSONALES</t>
  </si>
  <si>
    <t>4213832000  MATERIALES Y SUMINISTROS</t>
  </si>
  <si>
    <t>4213833000  SERVICIOS GENERALES</t>
  </si>
  <si>
    <t>4213834000  AYUDAS Y SUBSIDIOS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</si>
  <si>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</si>
  <si>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</si>
  <si>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</si>
  <si>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</si>
  <si>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4221913001  RECURSOS INTERINSTITUCIONALES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</si>
  <si>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</si>
  <si>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</si>
  <si>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</si>
  <si>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</si>
  <si>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</si>
  <si>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</si>
  <si>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</si>
  <si>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</si>
  <si>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</si>
  <si>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</si>
  <si>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</si>
  <si>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</si>
  <si>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</si>
  <si>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</si>
  <si>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</si>
  <si>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</si>
  <si>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</si>
  <si>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</si>
  <si>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5115159000  OTRAS PRESTACIONES S</t>
  </si>
  <si>
    <t>5116171000  ESTÍMULOS</t>
  </si>
  <si>
    <t>5121211000  MATERIALES Y ÚTILES DE OFICINA</t>
  </si>
  <si>
    <t>5121216000  MATERIAL DE LIMPIEZA</t>
  </si>
  <si>
    <t>5122221000  ALIMENTACIÓN DE PERSONAS</t>
  </si>
  <si>
    <t>5124245000  VIDRIO Y PRODUCTOS DE VIDRIO</t>
  </si>
  <si>
    <t>5125256000  FIB. SINTET. HULE</t>
  </si>
  <si>
    <t>5126261000  COMBUSTIBLES, LUBRI</t>
  </si>
  <si>
    <t>5129294000  REFACCIONES Y ACCESO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</si>
  <si>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</si>
  <si>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</si>
  <si>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</si>
  <si>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</si>
  <si>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</si>
  <si>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5133336000  SERVS. APOYO ADMVO.</t>
  </si>
  <si>
    <t>5133339000  SERVICIOS PROFESIONA</t>
  </si>
  <si>
    <t>5134341000  SERVICIOS FINANCIEROS Y BANCARIOS</t>
  </si>
  <si>
    <t>5134345000  SEGUROS DE BIENES PATRIMONIALES</t>
  </si>
  <si>
    <t>5135355000  REPAR. Y MTTO. DE EQ</t>
  </si>
  <si>
    <t>5135357000  INST., REP. Y MTTO.</t>
  </si>
  <si>
    <t>5137372000  PASAJES TERRESTRES</t>
  </si>
  <si>
    <t>5137375000  VIATICOS EN EL PAIS</t>
  </si>
  <si>
    <t>5139392000  OTROS IMPUESTOS Y DERECHOS</t>
  </si>
  <si>
    <t>5139398000  IMPUESTO DE NOMINA</t>
  </si>
  <si>
    <t>5242442000  BECAS O. AYUDA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</si>
  <si>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</si>
  <si>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</si>
  <si>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</si>
  <si>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</si>
  <si>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</si>
  <si>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</si>
  <si>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</si>
  <si>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3110911500  ESTATAL BIENES MUEBL</t>
  </si>
  <si>
    <t>3110911600  ESTATAL OBRA PÚBLICA</t>
  </si>
  <si>
    <t>3111835000  CONVENIO BIENES 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</si>
  <si>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</si>
  <si>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</si>
  <si>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</si>
  <si>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</si>
  <si>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</si>
  <si>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3115101001  REASIGNACION DE BIENES MUEBLES</t>
  </si>
  <si>
    <t>3120000004  DONACIONES DE BIENES</t>
  </si>
  <si>
    <t>VHP-02 PATRIMONIO GENERADO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</si>
  <si>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</si>
  <si>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</si>
  <si>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</si>
  <si>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</si>
  <si>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</si>
  <si>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</si>
  <si>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</si>
  <si>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</si>
  <si>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</si>
  <si>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</si>
  <si>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</si>
  <si>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</si>
  <si>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</si>
  <si>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</si>
  <si>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</si>
  <si>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</si>
  <si>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3220000028  RESULTADO DEL EJERCICIO 2020</t>
  </si>
  <si>
    <t>3220000029  RESULTADO DEL EJERCICIO 2021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</si>
  <si>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</si>
  <si>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</si>
  <si>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</si>
  <si>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</si>
  <si>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</si>
  <si>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</si>
  <si>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</si>
  <si>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</si>
  <si>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</si>
  <si>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3221792001  REMANENTE CIERRE RECURSOS PROPIOS</t>
  </si>
  <si>
    <t>3221792002   REM REFRENDO RECURS</t>
  </si>
  <si>
    <t>3221792004  REMANENTE APLICADO R</t>
  </si>
  <si>
    <t>3221793001  REM CIERRE EST LIBRE</t>
  </si>
  <si>
    <t>3221795002   REM REFRENDO CONVEN</t>
  </si>
  <si>
    <t>3221795003  REM REINTEGRO CONVEN</t>
  </si>
  <si>
    <t>3221795004  REM APLICA CONV SFIA</t>
  </si>
  <si>
    <t>3243000002  RESERVA DE CONTIGENCIA</t>
  </si>
  <si>
    <t>SUB TOTAL</t>
  </si>
  <si>
    <t>VHP-02 PATRIMONIO GENERADO TOTAL</t>
  </si>
  <si>
    <t>IV) NOTAS AL ESTADO DE FLUJO DE EFECTIVO</t>
  </si>
  <si>
    <t>EFE-01 FLUJO DE EFECTIVO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</si>
  <si>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</si>
  <si>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</si>
  <si>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</si>
  <si>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</si>
  <si>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</si>
  <si>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</si>
  <si>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</si>
  <si>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</si>
  <si>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</si>
  <si>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</si>
  <si>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</si>
  <si>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</si>
  <si>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</si>
  <si>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</si>
  <si>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</si>
  <si>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</si>
  <si>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</si>
  <si>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</si>
  <si>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</si>
  <si>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1112103048  BANORTE 1143640489 R</t>
  </si>
  <si>
    <t>1112103049  BANORTE 1143638329 G</t>
  </si>
  <si>
    <t>1112103050  BANORTE 1171293440 PRODEP 2021</t>
  </si>
  <si>
    <t>1112103051  BANORTE 1178810891 S</t>
  </si>
  <si>
    <t>1112103052  BANORTE 1178802814 G</t>
  </si>
  <si>
    <t>1112107001  SANTANDER 1800002884</t>
  </si>
  <si>
    <t>1112 Bancos/Tesoreria</t>
  </si>
  <si>
    <t>EFE-01   TOTAL</t>
  </si>
  <si>
    <t>EFE-02 ADQ. BIENES MUEBLES E INMUEBLES</t>
  </si>
  <si>
    <t>% SUB</t>
  </si>
  <si>
    <t>1210xxxxxx</t>
  </si>
  <si>
    <t>1230xxxxxx</t>
  </si>
  <si>
    <t>1236 Construcciones en Proceso en Bienes</t>
  </si>
  <si>
    <t>1240xxxxxx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</si>
  <si>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</si>
  <si>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</si>
  <si>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</si>
  <si>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</si>
  <si>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</si>
  <si>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</si>
  <si>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</si>
  <si>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</si>
  <si>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</si>
  <si>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</si>
  <si>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enero de 2022</t>
  </si>
  <si>
    <t>(Cifras en pesos)</t>
  </si>
  <si>
    <t>1. Ingresos Presupuestarios</t>
  </si>
  <si>
    <t>2. Más ingresos contables no presupuestarios</t>
  </si>
  <si>
    <t>$XXX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</si>
  <si>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</si>
  <si>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</si>
  <si>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</si>
  <si>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</si>
  <si>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</si>
  <si>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</si>
  <si>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</si>
  <si>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</si>
  <si>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</si>
  <si>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</si>
  <si>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</si>
  <si>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</si>
  <si>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Correspondiente del 1 de enero al 28 de febrero de 2022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</si>
  <si>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</si>
  <si>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</si>
  <si>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</si>
  <si>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</si>
  <si>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</si>
  <si>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</si>
  <si>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</si>
  <si>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</si>
  <si>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</si>
  <si>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</si>
  <si>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</si>
  <si>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</si>
  <si>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</si>
  <si>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</si>
  <si>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</si>
  <si>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</si>
  <si>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</si>
  <si>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</si>
  <si>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</si>
  <si>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</si>
  <si>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</si>
  <si>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</si>
  <si>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</si>
  <si>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</si>
  <si>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</si>
  <si>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</si>
  <si>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</si>
  <si>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</si>
  <si>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</si>
  <si>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</si>
  <si>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</si>
  <si>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 xml:space="preserve">  8110000001  LEY DE INGRESOS ESTIMADA</t>
  </si>
  <si>
    <t xml:space="preserve">  8120000001  LEY DE INGRESOS POR EJECUTAR</t>
  </si>
  <si>
    <t xml:space="preserve">  8130000001  MOD LEY INGRESO ESTIMADO</t>
  </si>
  <si>
    <t xml:space="preserve">  8140000001  LEY DE INGRESOS DEVENGADA</t>
  </si>
  <si>
    <t xml:space="preserve">  8150000001  LEY DE INGRESOS RECAUDADA</t>
  </si>
  <si>
    <t xml:space="preserve">  8210000001  PTTO EGRESOS APROBADO</t>
  </si>
  <si>
    <t xml:space="preserve">  8220000001  PTTO EGRESOS POR EJERCER</t>
  </si>
  <si>
    <t xml:space="preserve">  8230000001  MOD PTTO EGRESO APROBADO</t>
  </si>
  <si>
    <t xml:space="preserve">  8240000001  PTTO EGRESOS COMPROMETIDO</t>
  </si>
  <si>
    <t xml:space="preserve">  8250000001  PTTO EGRESOS DEVENGADO</t>
  </si>
  <si>
    <t xml:space="preserve">  8260000001  PTTO EGRESOS EJERCIDO</t>
  </si>
  <si>
    <t xml:space="preserve">  8270000001  PTTO EGRESOS PAGADO</t>
  </si>
  <si>
    <t xml:space="preserve">  9100000001  SUPERAVIT FINANCIERO</t>
  </si>
  <si>
    <t xml:space="preserve">  9300000001  ADEUD. EJ. FIS. ANT.</t>
  </si>
  <si>
    <t>CUENTAS DE ORDEN PRESUPUESTARIAS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</si>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</sst>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-;#,##0.00\-;&quot; &quot;"/>
    <numFmt numFmtId="168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5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7" fontId="3" fillId="0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left"/>
    </xf>
    <xf numFmtId="49" fontId="13" fillId="3" borderId="5" xfId="0" applyNumberFormat="1" applyFont="1" applyFill="1" applyBorder="1" applyAlignment="1">
      <alignment horizontal="center"/>
    </xf>
    <xf numFmtId="49" fontId="14" fillId="3" borderId="4" xfId="0" applyNumberFormat="1" applyFont="1" applyFill="1" applyBorder="1" applyAlignment="1">
      <alignment horizontal="left"/>
    </xf>
    <xf numFmtId="164" fontId="0" fillId="3" borderId="4" xfId="0" applyNumberFormat="1" applyFill="1" applyBorder="1"/>
    <xf numFmtId="0" fontId="3" fillId="3" borderId="7" xfId="0" applyFont="1" applyFill="1" applyBorder="1"/>
    <xf numFmtId="164" fontId="3" fillId="3" borderId="0" xfId="0" applyNumberFormat="1" applyFont="1" applyFill="1"/>
    <xf numFmtId="49" fontId="2" fillId="2" borderId="5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0" fontId="3" fillId="2" borderId="2" xfId="0" applyFont="1" applyFill="1" applyBorder="1"/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164" fontId="0" fillId="0" borderId="4" xfId="0" applyNumberFormat="1" applyFill="1" applyBorder="1"/>
    <xf numFmtId="164" fontId="3" fillId="3" borderId="3" xfId="0" applyNumberFormat="1" applyFont="1" applyFill="1" applyBorder="1"/>
    <xf numFmtId="49" fontId="6" fillId="0" borderId="6" xfId="0" applyNumberFormat="1" applyFont="1" applyFill="1" applyBorder="1" applyAlignment="1">
      <alignment horizontal="left"/>
    </xf>
    <xf numFmtId="0" fontId="3" fillId="3" borderId="11" xfId="0" applyFont="1" applyFill="1" applyBorder="1"/>
    <xf numFmtId="164" fontId="0" fillId="2" borderId="2" xfId="0" applyNumberForma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/>
    <xf numFmtId="49" fontId="2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49" fontId="14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/>
    <xf numFmtId="0" fontId="3" fillId="3" borderId="9" xfId="0" applyFont="1" applyFill="1" applyBorder="1"/>
    <xf numFmtId="43" fontId="3" fillId="3" borderId="0" xfId="0" applyNumberFormat="1" applyFont="1" applyFill="1"/>
    <xf numFmtId="4" fontId="9" fillId="2" borderId="2" xfId="4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" fontId="2" fillId="2" borderId="2" xfId="2" applyNumberFormat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13" fillId="2" borderId="2" xfId="0" applyNumberFormat="1" applyFont="1" applyFill="1" applyBorder="1" applyAlignment="1">
      <alignment horizontal="left"/>
    </xf>
    <xf numFmtId="49" fontId="13" fillId="2" borderId="2" xfId="0" applyNumberFormat="1" applyFont="1" applyFill="1" applyBorder="1" applyAlignment="1">
      <alignment horizontal="center"/>
    </xf>
    <xf numFmtId="168" fontId="3" fillId="3" borderId="0" xfId="0" applyNumberFormat="1" applyFont="1" applyFill="1"/>
    <xf numFmtId="165" fontId="0" fillId="0" borderId="4" xfId="0" applyNumberFormat="1" applyFill="1" applyBorder="1"/>
    <xf numFmtId="164" fontId="2" fillId="0" borderId="2" xfId="0" applyNumberFormat="1" applyFont="1" applyFill="1" applyBorder="1"/>
    <xf numFmtId="164" fontId="5" fillId="3" borderId="0" xfId="0" applyNumberFormat="1" applyFont="1" applyFill="1" applyBorder="1"/>
    <xf numFmtId="164" fontId="9" fillId="3" borderId="9" xfId="0" applyNumberFormat="1" applyFont="1" applyFill="1" applyBorder="1"/>
    <xf numFmtId="164" fontId="5" fillId="3" borderId="6" xfId="0" applyNumberFormat="1" applyFont="1" applyFill="1" applyBorder="1"/>
    <xf numFmtId="164" fontId="9" fillId="0" borderId="5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7" fillId="3" borderId="0" xfId="0" applyFont="1" applyFill="1"/>
    <xf numFmtId="4" fontId="18" fillId="2" borderId="2" xfId="5" applyNumberFormat="1" applyFont="1" applyFill="1" applyBorder="1" applyAlignment="1">
      <alignment horizontal="right" vertical="center" wrapText="1" inden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/>
    <xf numFmtId="166" fontId="19" fillId="0" borderId="2" xfId="1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3" borderId="0" xfId="0" applyFont="1" applyFill="1" applyBorder="1"/>
    <xf numFmtId="43" fontId="3" fillId="3" borderId="0" xfId="0" applyNumberFormat="1" applyFont="1" applyFill="1" applyBorder="1"/>
    <xf numFmtId="0" fontId="20" fillId="0" borderId="11" xfId="0" applyFont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0" fontId="20" fillId="0" borderId="10" xfId="0" applyFont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4" fontId="18" fillId="2" borderId="2" xfId="5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166" fontId="21" fillId="0" borderId="2" xfId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4" fontId="19" fillId="0" borderId="7" xfId="0" applyNumberFormat="1" applyFont="1" applyBorder="1" applyAlignment="1">
      <alignment horizontal="center" vertical="center"/>
    </xf>
    <xf numFmtId="164" fontId="17" fillId="3" borderId="7" xfId="0" applyNumberFormat="1" applyFont="1" applyFill="1" applyBorder="1" applyAlignment="1">
      <alignment vertical="center" wrapText="1"/>
    </xf>
    <xf numFmtId="164" fontId="17" fillId="3" borderId="0" xfId="0" applyNumberFormat="1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2" fillId="0" borderId="0" xfId="0" applyNumberFormat="1" applyFont="1"/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3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166" fontId="23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3" fontId="2" fillId="0" borderId="7" xfId="0" applyNumberFormat="1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6">
    <cellStyle name="Millares" xfId="1" builtinId="3"/>
    <cellStyle name="Millares 2" xfId="4" xr:uid="{4412067E-FAEF-4A3F-8DD4-865A3786E82B}"/>
    <cellStyle name="Normal" xfId="0" builtinId="0"/>
    <cellStyle name="Normal 2 2" xfId="3" xr:uid="{797097DD-98F9-434A-8C27-AB133524D05B}"/>
    <cellStyle name="Normal 3 2 2" xfId="5" xr:uid="{38F984A8-6428-4698-8364-EA233D75FC4D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3%20MARZ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2EA6-73EF-4864-86D7-71572251BB68}">
  <sheetPr>
    <tabColor rgb="FF92D050"/>
  </sheetPr>
  <dimension ref="A1:I463"/>
  <sheetViews>
    <sheetView showGridLines="0" tabSelected="1" zoomScale="110" zoomScaleNormal="110" workbookViewId="0">
      <selection activeCell="H7" sqref="H7"/>
    </sheetView>
  </sheetViews>
  <sheetFormatPr baseColWidth="10" defaultColWidth="11.42578125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7" width="19.5703125" style="3" customWidth="1"/>
    <col min="8" max="8" width="14.28515625" style="3" bestFit="1" customWidth="1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 t="s">
        <v>6</v>
      </c>
      <c r="B10" s="5"/>
      <c r="C10" s="6"/>
      <c r="D10" s="6"/>
      <c r="E10" s="6"/>
    </row>
    <row r="11" spans="1:6" ht="7.5" customHeight="1">
      <c r="B11" s="5"/>
    </row>
    <row r="12" spans="1:6">
      <c r="A12" s="21" t="s">
        <v>7</v>
      </c>
      <c r="B12" s="14"/>
      <c r="C12" s="14"/>
      <c r="D12" s="14"/>
    </row>
    <row r="13" spans="1:6">
      <c r="A13" s="22"/>
      <c r="B13" s="14"/>
      <c r="C13" s="14"/>
      <c r="D13" s="14"/>
    </row>
    <row r="14" spans="1:6" ht="20.25" customHeight="1">
      <c r="A14" s="23" t="s">
        <v>8</v>
      </c>
      <c r="B14" s="24" t="s">
        <v>9</v>
      </c>
      <c r="C14" s="24" t="s">
        <v>10</v>
      </c>
      <c r="D14" s="24" t="s">
        <v>11</v>
      </c>
    </row>
    <row r="15" spans="1:6">
      <c r="A15" s="25" t="s">
        <v>12</v>
      </c>
      <c r="B15" s="26"/>
      <c r="C15" s="26">
        <v>0</v>
      </c>
      <c r="D15" s="26">
        <v>0</v>
      </c>
    </row>
    <row r="16" spans="1:6" ht="6" customHeight="1">
      <c r="A16" s="27"/>
      <c r="B16" s="28"/>
      <c r="C16" s="28">
        <v>0</v>
      </c>
      <c r="D16" s="28">
        <v>0</v>
      </c>
    </row>
    <row r="17" spans="1:4">
      <c r="A17" s="27" t="s">
        <v>13</v>
      </c>
      <c r="B17" s="28"/>
      <c r="C17" s="29" t="s">
        <v>14</v>
      </c>
      <c r="D17" s="28">
        <v>0</v>
      </c>
    </row>
    <row r="18" spans="1:4" ht="4.5" customHeight="1">
      <c r="A18" s="27"/>
      <c r="B18" s="28"/>
      <c r="C18" s="28">
        <v>0</v>
      </c>
      <c r="D18" s="28">
        <v>0</v>
      </c>
    </row>
    <row r="19" spans="1:4">
      <c r="A19" s="30" t="s">
        <v>15</v>
      </c>
      <c r="B19" s="31"/>
      <c r="C19" s="31">
        <v>0</v>
      </c>
      <c r="D19" s="31">
        <v>0</v>
      </c>
    </row>
    <row r="20" spans="1:4">
      <c r="A20" s="22"/>
      <c r="B20" s="24">
        <f>SUM(B15:B19)</f>
        <v>0</v>
      </c>
      <c r="C20" s="24"/>
      <c r="D20" s="24">
        <f>SUM(D15:D19)</f>
        <v>0</v>
      </c>
    </row>
    <row r="21" spans="1:4" ht="7.5" customHeight="1">
      <c r="A21" s="22"/>
      <c r="B21" s="14"/>
      <c r="C21" s="14"/>
      <c r="D21" s="14"/>
    </row>
    <row r="22" spans="1:4">
      <c r="A22" s="21" t="s">
        <v>16</v>
      </c>
      <c r="B22" s="32"/>
      <c r="C22" s="14"/>
      <c r="D22" s="14"/>
    </row>
    <row r="23" spans="1:4" ht="6" customHeight="1"/>
    <row r="24" spans="1:4" ht="18.75" customHeight="1">
      <c r="A24" s="23" t="s">
        <v>17</v>
      </c>
      <c r="B24" s="24" t="s">
        <v>9</v>
      </c>
      <c r="C24" s="24" t="s">
        <v>18</v>
      </c>
      <c r="D24" s="24" t="s">
        <v>19</v>
      </c>
    </row>
    <row r="25" spans="1:4">
      <c r="A25" s="27" t="s">
        <v>20</v>
      </c>
      <c r="B25" s="33"/>
      <c r="C25" s="33"/>
      <c r="D25" s="33"/>
    </row>
    <row r="26" spans="1:4">
      <c r="A26" s="34" t="s">
        <v>21</v>
      </c>
      <c r="B26" s="35">
        <v>0</v>
      </c>
      <c r="C26" s="35">
        <v>0</v>
      </c>
      <c r="D26" s="36">
        <v>563206</v>
      </c>
    </row>
    <row r="27" spans="1:4">
      <c r="A27" s="34" t="s">
        <v>22</v>
      </c>
      <c r="B27" s="36">
        <v>0</v>
      </c>
      <c r="C27" s="36">
        <v>0</v>
      </c>
      <c r="D27" s="35">
        <v>0</v>
      </c>
    </row>
    <row r="28" spans="1:4" ht="14.25" customHeight="1">
      <c r="A28" s="27" t="s">
        <v>23</v>
      </c>
      <c r="B28" s="33"/>
      <c r="C28" s="37"/>
      <c r="D28" s="33"/>
    </row>
    <row r="29" spans="1:4" ht="14.25" customHeight="1">
      <c r="A29" s="30"/>
      <c r="B29" s="38"/>
      <c r="C29" s="38"/>
      <c r="D29" s="38"/>
    </row>
    <row r="30" spans="1:4" ht="14.25" customHeight="1">
      <c r="B30" s="39">
        <f>SUM(B25:B29)</f>
        <v>0</v>
      </c>
      <c r="C30" s="39">
        <f>SUM(C25:C29)</f>
        <v>0</v>
      </c>
      <c r="D30" s="39">
        <f>SUM(D25:D29)</f>
        <v>563206</v>
      </c>
    </row>
    <row r="31" spans="1:4" ht="8.25" customHeight="1">
      <c r="B31" s="40"/>
      <c r="C31" s="40"/>
      <c r="D31" s="40"/>
    </row>
    <row r="32" spans="1:4" ht="8.25" customHeight="1"/>
    <row r="33" spans="1:5" ht="23.25" customHeight="1">
      <c r="A33" s="23" t="s">
        <v>24</v>
      </c>
      <c r="B33" s="24" t="s">
        <v>9</v>
      </c>
      <c r="C33" s="24" t="s">
        <v>25</v>
      </c>
      <c r="D33" s="24" t="s">
        <v>26</v>
      </c>
      <c r="E33" s="24" t="s">
        <v>27</v>
      </c>
    </row>
    <row r="34" spans="1:5" ht="12.75" customHeight="1">
      <c r="A34" s="27" t="s">
        <v>28</v>
      </c>
      <c r="B34" s="41">
        <f>SUM(B35:B39)</f>
        <v>1619633.5300000003</v>
      </c>
      <c r="C34" s="33"/>
      <c r="D34" s="33"/>
      <c r="E34" s="33"/>
    </row>
    <row r="35" spans="1:5" ht="12.75" customHeight="1">
      <c r="A35" s="34" t="s">
        <v>29</v>
      </c>
      <c r="B35" s="42">
        <v>14570.6</v>
      </c>
      <c r="C35" s="33"/>
      <c r="D35" s="33"/>
      <c r="E35" s="33"/>
    </row>
    <row r="36" spans="1:5" ht="12.75" customHeight="1">
      <c r="A36" s="34" t="s">
        <v>30</v>
      </c>
      <c r="B36" s="42">
        <v>0</v>
      </c>
      <c r="C36" s="33"/>
      <c r="D36" s="33"/>
      <c r="E36" s="33"/>
    </row>
    <row r="37" spans="1:5" ht="12.75" customHeight="1">
      <c r="A37" s="34" t="s">
        <v>31</v>
      </c>
      <c r="B37" s="42">
        <v>1583737.33</v>
      </c>
      <c r="C37" s="33"/>
      <c r="D37" s="33"/>
      <c r="E37" s="33"/>
    </row>
    <row r="38" spans="1:5" ht="12.75" customHeight="1">
      <c r="A38" s="34" t="s">
        <v>32</v>
      </c>
      <c r="B38" s="42">
        <v>5995.75</v>
      </c>
      <c r="C38" s="33"/>
      <c r="D38" s="33"/>
      <c r="E38" s="33"/>
    </row>
    <row r="39" spans="1:5" ht="12.75" customHeight="1">
      <c r="A39" s="34" t="s">
        <v>33</v>
      </c>
      <c r="B39" s="42">
        <v>15329.85</v>
      </c>
      <c r="C39" s="33"/>
      <c r="D39" s="33"/>
      <c r="E39" s="33"/>
    </row>
    <row r="40" spans="1:5" ht="12.75" customHeight="1">
      <c r="A40" s="27" t="s">
        <v>34</v>
      </c>
      <c r="B40" s="41">
        <f>B41</f>
        <v>48000</v>
      </c>
      <c r="C40" s="33"/>
      <c r="D40" s="33"/>
      <c r="E40" s="33"/>
    </row>
    <row r="41" spans="1:5" ht="12.75" customHeight="1">
      <c r="A41" s="43" t="s">
        <v>35</v>
      </c>
      <c r="B41" s="42">
        <v>48000</v>
      </c>
      <c r="C41" s="38"/>
      <c r="D41" s="38"/>
      <c r="E41" s="38"/>
    </row>
    <row r="42" spans="1:5" ht="14.25" customHeight="1">
      <c r="B42" s="39">
        <f>B34+B40</f>
        <v>1667633.5300000003</v>
      </c>
      <c r="C42" s="24">
        <f>SUM(C33:C41)</f>
        <v>0</v>
      </c>
      <c r="D42" s="24">
        <f>SUM(D33:D41)</f>
        <v>0</v>
      </c>
      <c r="E42" s="24">
        <f>SUM(E33:E41)</f>
        <v>0</v>
      </c>
    </row>
    <row r="43" spans="1:5" ht="14.25" customHeight="1">
      <c r="B43" s="44"/>
      <c r="C43" s="45"/>
      <c r="D43" s="45"/>
      <c r="E43" s="45"/>
    </row>
    <row r="44" spans="1:5" ht="14.25" customHeight="1">
      <c r="A44" s="21" t="s">
        <v>36</v>
      </c>
    </row>
    <row r="45" spans="1:5" ht="14.25" customHeight="1">
      <c r="A45" s="46"/>
    </row>
    <row r="46" spans="1:5" ht="24" customHeight="1">
      <c r="A46" s="23" t="s">
        <v>37</v>
      </c>
      <c r="B46" s="24" t="s">
        <v>9</v>
      </c>
      <c r="C46" s="24" t="s">
        <v>38</v>
      </c>
    </row>
    <row r="47" spans="1:5" ht="12.75" customHeight="1">
      <c r="A47" s="25" t="s">
        <v>39</v>
      </c>
      <c r="B47" s="26"/>
      <c r="C47" s="26">
        <v>0</v>
      </c>
    </row>
    <row r="48" spans="1:5" ht="12.75" customHeight="1">
      <c r="A48" s="34" t="s">
        <v>40</v>
      </c>
      <c r="B48" s="33">
        <v>0</v>
      </c>
      <c r="C48" s="29" t="s">
        <v>41</v>
      </c>
    </row>
    <row r="49" spans="1:6" ht="12.75" customHeight="1">
      <c r="A49" s="30" t="s">
        <v>42</v>
      </c>
      <c r="B49" s="28"/>
      <c r="C49" s="28"/>
    </row>
    <row r="50" spans="1:6" ht="14.25" customHeight="1">
      <c r="A50" s="47"/>
      <c r="B50" s="39">
        <f>SUM(B46:B49)</f>
        <v>0</v>
      </c>
      <c r="C50" s="24"/>
    </row>
    <row r="51" spans="1:6" ht="14.25" customHeight="1">
      <c r="A51" s="21" t="s">
        <v>43</v>
      </c>
    </row>
    <row r="52" spans="1:6" ht="14.25" customHeight="1">
      <c r="A52" s="46"/>
    </row>
    <row r="53" spans="1:6" ht="27.75" customHeight="1">
      <c r="A53" s="23" t="s">
        <v>44</v>
      </c>
      <c r="B53" s="24" t="s">
        <v>9</v>
      </c>
      <c r="C53" s="24" t="s">
        <v>10</v>
      </c>
      <c r="D53" s="24" t="s">
        <v>45</v>
      </c>
      <c r="E53" s="48" t="s">
        <v>46</v>
      </c>
      <c r="F53" s="24" t="s">
        <v>47</v>
      </c>
    </row>
    <row r="54" spans="1:6" ht="12.75" customHeight="1">
      <c r="A54" s="49" t="s">
        <v>48</v>
      </c>
      <c r="B54" s="26"/>
      <c r="C54" s="50" t="s">
        <v>41</v>
      </c>
      <c r="D54" s="50"/>
      <c r="E54" s="50"/>
      <c r="F54" s="26">
        <v>0</v>
      </c>
    </row>
    <row r="55" spans="1:6" ht="12.75" customHeight="1">
      <c r="A55" s="51"/>
      <c r="B55" s="31"/>
      <c r="C55" s="31">
        <v>0</v>
      </c>
      <c r="D55" s="31">
        <v>0</v>
      </c>
      <c r="E55" s="31">
        <v>0</v>
      </c>
      <c r="F55" s="31">
        <v>0</v>
      </c>
    </row>
    <row r="56" spans="1:6" ht="15" customHeight="1">
      <c r="A56" s="47"/>
      <c r="B56" s="24">
        <f>SUM(B53:B55)</f>
        <v>0</v>
      </c>
      <c r="C56" s="52">
        <v>0</v>
      </c>
      <c r="D56" s="52">
        <v>0</v>
      </c>
      <c r="E56" s="52">
        <v>0</v>
      </c>
      <c r="F56" s="52">
        <v>0</v>
      </c>
    </row>
    <row r="57" spans="1:6">
      <c r="A57" s="47"/>
      <c r="B57" s="53"/>
      <c r="C57" s="53"/>
      <c r="D57" s="53"/>
      <c r="E57" s="53"/>
      <c r="F57" s="53"/>
    </row>
    <row r="58" spans="1:6" ht="26.25" customHeight="1">
      <c r="A58" s="23" t="s">
        <v>49</v>
      </c>
      <c r="B58" s="24" t="s">
        <v>9</v>
      </c>
      <c r="C58" s="24" t="s">
        <v>10</v>
      </c>
      <c r="D58" s="24" t="s">
        <v>50</v>
      </c>
      <c r="E58" s="53"/>
      <c r="F58" s="53"/>
    </row>
    <row r="59" spans="1:6" ht="12.75" customHeight="1">
      <c r="A59" s="27" t="s">
        <v>51</v>
      </c>
      <c r="B59" s="28"/>
      <c r="C59" s="54" t="s">
        <v>41</v>
      </c>
      <c r="D59" s="28">
        <v>0</v>
      </c>
      <c r="E59" s="53"/>
      <c r="F59" s="53"/>
    </row>
    <row r="60" spans="1:6" ht="12.75" customHeight="1">
      <c r="A60" s="27"/>
      <c r="B60" s="28"/>
      <c r="C60" s="28">
        <v>0</v>
      </c>
      <c r="D60" s="28">
        <v>0</v>
      </c>
      <c r="E60" s="53"/>
      <c r="F60" s="53"/>
    </row>
    <row r="61" spans="1:6" ht="16.5" customHeight="1">
      <c r="A61" s="55"/>
      <c r="B61" s="24">
        <f>SUM(B59:B60)</f>
        <v>0</v>
      </c>
      <c r="C61" s="56"/>
      <c r="D61" s="57"/>
      <c r="E61" s="53"/>
      <c r="F61" s="53"/>
    </row>
    <row r="62" spans="1:6">
      <c r="A62" s="21" t="s">
        <v>52</v>
      </c>
    </row>
    <row r="63" spans="1:6">
      <c r="A63" s="46"/>
    </row>
    <row r="64" spans="1:6" ht="24" customHeight="1">
      <c r="A64" s="23" t="s">
        <v>53</v>
      </c>
      <c r="B64" s="24" t="s">
        <v>54</v>
      </c>
      <c r="C64" s="24" t="s">
        <v>55</v>
      </c>
      <c r="D64" s="24" t="s">
        <v>56</v>
      </c>
      <c r="E64" s="24" t="s">
        <v>57</v>
      </c>
    </row>
    <row r="65" spans="1:5" ht="12.75" customHeight="1">
      <c r="A65" s="58" t="s">
        <v>53</v>
      </c>
      <c r="B65" s="59" t="s">
        <v>54</v>
      </c>
      <c r="C65" s="59" t="s">
        <v>55</v>
      </c>
      <c r="D65" s="59" t="s">
        <v>56</v>
      </c>
      <c r="E65" s="59" t="s">
        <v>57</v>
      </c>
    </row>
    <row r="66" spans="1:5" ht="12.75" customHeight="1">
      <c r="A66" s="60" t="s">
        <v>58</v>
      </c>
      <c r="B66" s="61">
        <v>14916639.51</v>
      </c>
      <c r="C66" s="61">
        <v>14916639.51</v>
      </c>
      <c r="D66" s="61">
        <v>0</v>
      </c>
      <c r="E66" s="61">
        <v>0</v>
      </c>
    </row>
    <row r="67" spans="1:5" ht="12.75" customHeight="1">
      <c r="A67" s="60" t="s">
        <v>59</v>
      </c>
      <c r="B67" s="61">
        <v>127609.65</v>
      </c>
      <c r="C67" s="61">
        <v>127609.65</v>
      </c>
      <c r="D67" s="61">
        <v>0</v>
      </c>
      <c r="E67" s="61">
        <v>0</v>
      </c>
    </row>
    <row r="68" spans="1:5" ht="12.75" customHeight="1">
      <c r="A68" s="60" t="s">
        <v>60</v>
      </c>
      <c r="B68" s="61">
        <v>59789621.409999996</v>
      </c>
      <c r="C68" s="61">
        <v>59789621.409999996</v>
      </c>
      <c r="D68" s="61">
        <v>0</v>
      </c>
      <c r="E68" s="61">
        <v>0</v>
      </c>
    </row>
    <row r="69" spans="1:5" ht="12.75" customHeight="1">
      <c r="A69" s="60" t="s">
        <v>61</v>
      </c>
      <c r="B69" s="61">
        <v>18066193.379999999</v>
      </c>
      <c r="C69" s="61">
        <v>18066193.379999999</v>
      </c>
      <c r="D69" s="61">
        <v>0</v>
      </c>
      <c r="E69" s="61">
        <v>0</v>
      </c>
    </row>
    <row r="70" spans="1:5" ht="12.75" customHeight="1">
      <c r="A70" s="60" t="s">
        <v>62</v>
      </c>
      <c r="B70" s="61">
        <v>5257407.37</v>
      </c>
      <c r="C70" s="61">
        <v>5257407.37</v>
      </c>
      <c r="D70" s="61">
        <v>0</v>
      </c>
      <c r="E70" s="61">
        <v>0</v>
      </c>
    </row>
    <row r="71" spans="1:5" ht="12.75" customHeight="1">
      <c r="A71" s="60" t="s">
        <v>63</v>
      </c>
      <c r="B71" s="61">
        <v>98157471.319999993</v>
      </c>
      <c r="C71" s="61">
        <v>98157471.319999993</v>
      </c>
      <c r="D71" s="61">
        <v>0</v>
      </c>
      <c r="E71" s="61">
        <v>0</v>
      </c>
    </row>
    <row r="72" spans="1:5" ht="12.75" customHeight="1">
      <c r="A72" s="60" t="s">
        <v>64</v>
      </c>
      <c r="B72" s="61">
        <v>2514199.87</v>
      </c>
      <c r="C72" s="61">
        <v>2514199.87</v>
      </c>
      <c r="D72" s="61">
        <v>0</v>
      </c>
      <c r="E72" s="61">
        <v>0</v>
      </c>
    </row>
    <row r="73" spans="1:5" ht="12.75" customHeight="1">
      <c r="A73" s="60" t="s">
        <v>65</v>
      </c>
      <c r="B73" s="61">
        <v>5847394.9800000004</v>
      </c>
      <c r="C73" s="61">
        <v>5847394.9800000004</v>
      </c>
      <c r="D73" s="61">
        <v>0</v>
      </c>
      <c r="E73" s="61">
        <v>0</v>
      </c>
    </row>
    <row r="74" spans="1:5" ht="12.75" customHeight="1">
      <c r="A74" s="60" t="s">
        <v>66</v>
      </c>
      <c r="B74" s="61">
        <v>18105180.149999999</v>
      </c>
      <c r="C74" s="61">
        <v>18105180.149999999</v>
      </c>
      <c r="D74" s="61">
        <v>0</v>
      </c>
      <c r="E74" s="61">
        <v>0</v>
      </c>
    </row>
    <row r="75" spans="1:5" ht="12.75" customHeight="1">
      <c r="A75" s="60" t="s">
        <v>67</v>
      </c>
      <c r="B75" s="61">
        <v>8753180.0399999991</v>
      </c>
      <c r="C75" s="61">
        <v>8753180.0399999991</v>
      </c>
      <c r="D75" s="61">
        <v>0</v>
      </c>
      <c r="E75" s="61">
        <v>0</v>
      </c>
    </row>
    <row r="76" spans="1:5" ht="12.75" customHeight="1">
      <c r="A76" s="60" t="s">
        <v>68</v>
      </c>
      <c r="B76" s="61">
        <v>2333593.33</v>
      </c>
      <c r="C76" s="61">
        <v>2333593.33</v>
      </c>
      <c r="D76" s="61">
        <v>0</v>
      </c>
      <c r="E76" s="61">
        <v>0</v>
      </c>
    </row>
    <row r="77" spans="1:5" ht="12.75" customHeight="1">
      <c r="A77" s="60" t="s">
        <v>69</v>
      </c>
      <c r="B77" s="61">
        <v>1877429.01</v>
      </c>
      <c r="C77" s="61">
        <v>1877429.01</v>
      </c>
      <c r="D77" s="61">
        <v>0</v>
      </c>
      <c r="E77" s="61">
        <v>0</v>
      </c>
    </row>
    <row r="78" spans="1:5" ht="12.75" customHeight="1">
      <c r="A78" s="60" t="s">
        <v>70</v>
      </c>
      <c r="B78" s="61">
        <v>1707984.2</v>
      </c>
      <c r="C78" s="61">
        <v>1707984.2</v>
      </c>
      <c r="D78" s="61">
        <v>0</v>
      </c>
      <c r="E78" s="61">
        <v>0</v>
      </c>
    </row>
    <row r="79" spans="1:5" ht="12.75" customHeight="1">
      <c r="A79" s="60" t="s">
        <v>71</v>
      </c>
      <c r="B79" s="61">
        <v>90405.34</v>
      </c>
      <c r="C79" s="61">
        <v>90405.34</v>
      </c>
      <c r="D79" s="61">
        <v>0</v>
      </c>
      <c r="E79" s="61">
        <v>0</v>
      </c>
    </row>
    <row r="80" spans="1:5" ht="12.75" customHeight="1">
      <c r="A80" s="60" t="s">
        <v>72</v>
      </c>
      <c r="B80" s="61">
        <v>533151.6</v>
      </c>
      <c r="C80" s="61">
        <v>533151.6</v>
      </c>
      <c r="D80" s="61">
        <v>0</v>
      </c>
      <c r="E80" s="61">
        <v>0</v>
      </c>
    </row>
    <row r="81" spans="1:5" ht="12.75" customHeight="1">
      <c r="A81" s="60" t="s">
        <v>73</v>
      </c>
      <c r="B81" s="61">
        <v>147673.48000000001</v>
      </c>
      <c r="C81" s="61">
        <v>147673.48000000001</v>
      </c>
      <c r="D81" s="61">
        <v>0</v>
      </c>
      <c r="E81" s="61">
        <v>0</v>
      </c>
    </row>
    <row r="82" spans="1:5" ht="12.75" customHeight="1">
      <c r="A82" s="60" t="s">
        <v>74</v>
      </c>
      <c r="B82" s="61">
        <v>16293.36</v>
      </c>
      <c r="C82" s="61">
        <v>16293.36</v>
      </c>
      <c r="D82" s="61">
        <v>0</v>
      </c>
      <c r="E82" s="61">
        <v>0</v>
      </c>
    </row>
    <row r="83" spans="1:5" ht="12.75" customHeight="1">
      <c r="A83" s="60" t="s">
        <v>75</v>
      </c>
      <c r="B83" s="61">
        <v>484363.06</v>
      </c>
      <c r="C83" s="61">
        <v>484363.06</v>
      </c>
      <c r="D83" s="61">
        <v>0</v>
      </c>
      <c r="E83" s="61">
        <v>0</v>
      </c>
    </row>
    <row r="84" spans="1:5" ht="12.75" customHeight="1">
      <c r="A84" s="60" t="s">
        <v>76</v>
      </c>
      <c r="B84" s="61">
        <v>756329.82</v>
      </c>
      <c r="C84" s="61">
        <v>756329.82</v>
      </c>
      <c r="D84" s="61">
        <v>0</v>
      </c>
      <c r="E84" s="61">
        <v>0</v>
      </c>
    </row>
    <row r="85" spans="1:5" ht="12.75" customHeight="1">
      <c r="A85" s="60" t="s">
        <v>77</v>
      </c>
      <c r="B85" s="61">
        <v>34306</v>
      </c>
      <c r="C85" s="61">
        <v>34306</v>
      </c>
      <c r="D85" s="61">
        <v>0</v>
      </c>
      <c r="E85" s="61">
        <v>0</v>
      </c>
    </row>
    <row r="86" spans="1:5" ht="12.75" customHeight="1">
      <c r="A86" s="60" t="s">
        <v>78</v>
      </c>
      <c r="B86" s="61">
        <v>4852856.18</v>
      </c>
      <c r="C86" s="61">
        <v>4563356.18</v>
      </c>
      <c r="D86" s="61">
        <v>-289500</v>
      </c>
      <c r="E86" s="61">
        <v>0</v>
      </c>
    </row>
    <row r="87" spans="1:5" ht="12.75" customHeight="1">
      <c r="A87" s="60" t="s">
        <v>79</v>
      </c>
      <c r="B87" s="61">
        <v>6008947.5300000003</v>
      </c>
      <c r="C87" s="61">
        <v>6008947.5300000003</v>
      </c>
      <c r="D87" s="61">
        <v>0</v>
      </c>
      <c r="E87" s="61">
        <v>0</v>
      </c>
    </row>
    <row r="88" spans="1:5" ht="12.75" customHeight="1">
      <c r="A88" s="60" t="s">
        <v>80</v>
      </c>
      <c r="B88" s="61">
        <v>91048.7</v>
      </c>
      <c r="C88" s="61">
        <v>91048.7</v>
      </c>
      <c r="D88" s="61">
        <v>0</v>
      </c>
      <c r="E88" s="61">
        <v>0</v>
      </c>
    </row>
    <row r="89" spans="1:5" ht="12.75" customHeight="1">
      <c r="A89" s="60" t="s">
        <v>81</v>
      </c>
      <c r="B89" s="61">
        <v>6805871.0099999998</v>
      </c>
      <c r="C89" s="61">
        <v>6805871.0099999998</v>
      </c>
      <c r="D89" s="61">
        <v>0</v>
      </c>
      <c r="E89" s="61">
        <v>0</v>
      </c>
    </row>
    <row r="90" spans="1:5" ht="12.75" customHeight="1">
      <c r="A90" s="60" t="s">
        <v>82</v>
      </c>
      <c r="B90" s="61">
        <v>15111359.439999999</v>
      </c>
      <c r="C90" s="61">
        <v>15111359.439999999</v>
      </c>
      <c r="D90" s="61">
        <v>0</v>
      </c>
      <c r="E90" s="61">
        <v>0</v>
      </c>
    </row>
    <row r="91" spans="1:5" ht="12.75" customHeight="1">
      <c r="A91" s="60" t="s">
        <v>83</v>
      </c>
      <c r="B91" s="61">
        <v>509001.52</v>
      </c>
      <c r="C91" s="61">
        <v>509001.52</v>
      </c>
      <c r="D91" s="61">
        <v>0</v>
      </c>
      <c r="E91" s="61">
        <v>0</v>
      </c>
    </row>
    <row r="92" spans="1:5" ht="12.75" customHeight="1">
      <c r="A92" s="60" t="s">
        <v>84</v>
      </c>
      <c r="B92" s="61">
        <v>936454.96</v>
      </c>
      <c r="C92" s="61">
        <v>936454.96</v>
      </c>
      <c r="D92" s="61">
        <v>0</v>
      </c>
      <c r="E92" s="61">
        <v>0</v>
      </c>
    </row>
    <row r="93" spans="1:5" ht="12.75" customHeight="1">
      <c r="A93" s="60" t="s">
        <v>85</v>
      </c>
      <c r="B93" s="61">
        <v>1158612.03</v>
      </c>
      <c r="C93" s="61">
        <v>1158612.03</v>
      </c>
      <c r="D93" s="61">
        <v>0</v>
      </c>
      <c r="E93" s="61">
        <v>0</v>
      </c>
    </row>
    <row r="94" spans="1:5" ht="12.75" customHeight="1">
      <c r="A94" s="60" t="s">
        <v>86</v>
      </c>
      <c r="B94" s="61">
        <v>9267907.4700000007</v>
      </c>
      <c r="C94" s="61">
        <v>9267907.4700000007</v>
      </c>
      <c r="D94" s="61">
        <v>0</v>
      </c>
      <c r="E94" s="61">
        <v>0</v>
      </c>
    </row>
    <row r="95" spans="1:5" ht="12.75" customHeight="1">
      <c r="A95" s="60" t="s">
        <v>87</v>
      </c>
      <c r="B95" s="61">
        <v>5253312.54</v>
      </c>
      <c r="C95" s="61">
        <v>5253312.54</v>
      </c>
      <c r="D95" s="61">
        <v>0</v>
      </c>
      <c r="E95" s="61">
        <v>0</v>
      </c>
    </row>
    <row r="96" spans="1:5" ht="12.75" customHeight="1">
      <c r="A96" s="60" t="s">
        <v>88</v>
      </c>
      <c r="B96" s="61">
        <v>2785459.68</v>
      </c>
      <c r="C96" s="61">
        <v>2785459.68</v>
      </c>
      <c r="D96" s="61">
        <v>0</v>
      </c>
      <c r="E96" s="61">
        <v>0</v>
      </c>
    </row>
    <row r="97" spans="1:6" ht="12.75" customHeight="1">
      <c r="A97" s="60" t="s">
        <v>89</v>
      </c>
      <c r="B97" s="61">
        <v>2823.18</v>
      </c>
      <c r="C97" s="61">
        <v>2823.18</v>
      </c>
      <c r="D97" s="61">
        <v>0</v>
      </c>
      <c r="E97" s="61">
        <v>0</v>
      </c>
    </row>
    <row r="98" spans="1:6" ht="12.75" customHeight="1">
      <c r="A98" s="60" t="s">
        <v>90</v>
      </c>
      <c r="B98" s="61">
        <v>405121.62</v>
      </c>
      <c r="C98" s="61">
        <v>405121.62</v>
      </c>
      <c r="D98" s="61">
        <v>0</v>
      </c>
      <c r="E98" s="61">
        <v>0</v>
      </c>
    </row>
    <row r="99" spans="1:6" ht="12.75" customHeight="1">
      <c r="A99" s="60" t="s">
        <v>91</v>
      </c>
      <c r="B99" s="61">
        <v>40215.5</v>
      </c>
      <c r="C99" s="61">
        <v>40215.5</v>
      </c>
      <c r="D99" s="61">
        <v>0</v>
      </c>
      <c r="E99" s="61">
        <v>0</v>
      </c>
    </row>
    <row r="100" spans="1:6" ht="12.75" customHeight="1">
      <c r="A100" s="60" t="s">
        <v>92</v>
      </c>
      <c r="B100" s="61">
        <v>570430.89</v>
      </c>
      <c r="C100" s="61">
        <v>570430.89</v>
      </c>
      <c r="D100" s="61">
        <v>0</v>
      </c>
      <c r="E100" s="61">
        <v>0</v>
      </c>
    </row>
    <row r="101" spans="1:6" ht="12.75" customHeight="1">
      <c r="A101" s="60" t="s">
        <v>93</v>
      </c>
      <c r="B101" s="61">
        <v>14559</v>
      </c>
      <c r="C101" s="61">
        <v>14559</v>
      </c>
      <c r="D101" s="61">
        <v>0</v>
      </c>
      <c r="E101" s="61">
        <v>0</v>
      </c>
    </row>
    <row r="102" spans="1:6" ht="12.75" customHeight="1">
      <c r="A102" s="60" t="s">
        <v>94</v>
      </c>
      <c r="B102" s="61">
        <v>97015465.489999995</v>
      </c>
      <c r="C102" s="61">
        <v>96725965.489999995</v>
      </c>
      <c r="D102" s="61">
        <v>-289500</v>
      </c>
      <c r="E102" s="61">
        <v>0</v>
      </c>
      <c r="F102" s="62"/>
    </row>
    <row r="103" spans="1:6" ht="12.75" customHeight="1">
      <c r="A103" s="60" t="s">
        <v>95</v>
      </c>
      <c r="B103" s="61">
        <v>-59019.44</v>
      </c>
      <c r="C103" s="61">
        <v>-59019.44</v>
      </c>
      <c r="D103" s="61">
        <v>0</v>
      </c>
      <c r="E103" s="61">
        <v>0</v>
      </c>
      <c r="F103" s="62"/>
    </row>
    <row r="104" spans="1:6" ht="12.75" customHeight="1">
      <c r="A104" s="60" t="s">
        <v>96</v>
      </c>
      <c r="B104" s="61">
        <v>-7441237.5899999999</v>
      </c>
      <c r="C104" s="61">
        <v>-7441237.5899999999</v>
      </c>
      <c r="D104" s="61">
        <v>0</v>
      </c>
      <c r="E104" s="61">
        <v>0</v>
      </c>
    </row>
    <row r="105" spans="1:6" ht="12.75" customHeight="1">
      <c r="A105" s="60" t="s">
        <v>97</v>
      </c>
      <c r="B105" s="61">
        <v>-14559</v>
      </c>
      <c r="C105" s="61">
        <v>-14559</v>
      </c>
      <c r="D105" s="61">
        <v>0</v>
      </c>
      <c r="E105" s="61">
        <v>0</v>
      </c>
    </row>
    <row r="106" spans="1:6" ht="12.75" customHeight="1">
      <c r="A106" s="60" t="s">
        <v>98</v>
      </c>
      <c r="B106" s="61">
        <v>-23651447.489999998</v>
      </c>
      <c r="C106" s="61">
        <v>-23651447.489999998</v>
      </c>
      <c r="D106" s="61">
        <v>0</v>
      </c>
      <c r="E106" s="61">
        <v>0</v>
      </c>
    </row>
    <row r="107" spans="1:6" ht="12.75" customHeight="1">
      <c r="A107" s="60" t="s">
        <v>99</v>
      </c>
      <c r="B107" s="61">
        <v>-3307788.19</v>
      </c>
      <c r="C107" s="61">
        <v>-3307788.19</v>
      </c>
      <c r="D107" s="61">
        <v>0</v>
      </c>
      <c r="E107" s="61">
        <v>0</v>
      </c>
    </row>
    <row r="108" spans="1:6" ht="12.75" customHeight="1">
      <c r="A108" s="60" t="s">
        <v>100</v>
      </c>
      <c r="B108" s="61">
        <v>-951236.42</v>
      </c>
      <c r="C108" s="61">
        <v>-951236.42</v>
      </c>
      <c r="D108" s="61">
        <v>0</v>
      </c>
      <c r="E108" s="61">
        <v>0</v>
      </c>
    </row>
    <row r="109" spans="1:6" ht="12.75" customHeight="1">
      <c r="A109" s="60" t="s">
        <v>101</v>
      </c>
      <c r="B109" s="61">
        <v>-25614.84</v>
      </c>
      <c r="C109" s="61">
        <v>-25614.84</v>
      </c>
      <c r="D109" s="61">
        <v>0</v>
      </c>
      <c r="E109" s="61">
        <v>0</v>
      </c>
    </row>
    <row r="110" spans="1:6" ht="12.75" customHeight="1">
      <c r="A110" s="60" t="s">
        <v>102</v>
      </c>
      <c r="B110" s="61">
        <v>-275662.93</v>
      </c>
      <c r="C110" s="61">
        <v>-275662.93</v>
      </c>
      <c r="D110" s="61">
        <v>0</v>
      </c>
      <c r="E110" s="61">
        <v>0</v>
      </c>
    </row>
    <row r="111" spans="1:6" ht="12.75" customHeight="1">
      <c r="A111" s="60" t="s">
        <v>103</v>
      </c>
      <c r="B111" s="61">
        <v>-106756.11</v>
      </c>
      <c r="C111" s="61">
        <v>-106756.11</v>
      </c>
      <c r="D111" s="61">
        <v>0</v>
      </c>
      <c r="E111" s="61">
        <v>0</v>
      </c>
    </row>
    <row r="112" spans="1:6" ht="12.75" customHeight="1">
      <c r="A112" s="60" t="s">
        <v>104</v>
      </c>
      <c r="B112" s="61">
        <v>-1086930.28</v>
      </c>
      <c r="C112" s="61">
        <v>-1086930.28</v>
      </c>
      <c r="D112" s="61">
        <v>0</v>
      </c>
      <c r="E112" s="61">
        <v>0</v>
      </c>
    </row>
    <row r="113" spans="1:6" ht="12.75" customHeight="1">
      <c r="A113" s="60" t="s">
        <v>105</v>
      </c>
      <c r="B113" s="61">
        <v>-34306</v>
      </c>
      <c r="C113" s="61">
        <v>-34306</v>
      </c>
      <c r="D113" s="61">
        <v>0</v>
      </c>
      <c r="E113" s="61">
        <v>0</v>
      </c>
    </row>
    <row r="114" spans="1:6" ht="12.75" customHeight="1">
      <c r="A114" s="60" t="s">
        <v>106</v>
      </c>
      <c r="B114" s="61">
        <v>-10504697.710000001</v>
      </c>
      <c r="C114" s="61">
        <v>-10215197.710000001</v>
      </c>
      <c r="D114" s="61">
        <v>289500</v>
      </c>
      <c r="E114" s="61">
        <v>0</v>
      </c>
    </row>
    <row r="115" spans="1:6" ht="12.75" customHeight="1">
      <c r="A115" s="60" t="s">
        <v>107</v>
      </c>
      <c r="B115" s="61">
        <v>-56445.08</v>
      </c>
      <c r="C115" s="61">
        <v>-56445.08</v>
      </c>
      <c r="D115" s="61">
        <v>0</v>
      </c>
      <c r="E115" s="61">
        <v>0</v>
      </c>
    </row>
    <row r="116" spans="1:6" ht="12.75" customHeight="1">
      <c r="A116" s="60" t="s">
        <v>108</v>
      </c>
      <c r="B116" s="61">
        <v>-21707859.16</v>
      </c>
      <c r="C116" s="61">
        <v>-21707859.16</v>
      </c>
      <c r="D116" s="61">
        <v>0</v>
      </c>
      <c r="E116" s="61">
        <v>0</v>
      </c>
      <c r="F116" s="63"/>
    </row>
    <row r="117" spans="1:6" ht="12.75" customHeight="1">
      <c r="A117" s="60" t="s">
        <v>109</v>
      </c>
      <c r="B117" s="61">
        <v>-235890.26</v>
      </c>
      <c r="C117" s="61">
        <v>-235890.26</v>
      </c>
      <c r="D117" s="61">
        <v>0</v>
      </c>
      <c r="E117" s="61">
        <v>0</v>
      </c>
    </row>
    <row r="118" spans="1:6" ht="12.75" customHeight="1">
      <c r="A118" s="60" t="s">
        <v>110</v>
      </c>
      <c r="B118" s="61">
        <v>-1911051.38</v>
      </c>
      <c r="C118" s="61">
        <v>-1911051.38</v>
      </c>
      <c r="D118" s="61">
        <v>0</v>
      </c>
      <c r="E118" s="61">
        <v>0</v>
      </c>
    </row>
    <row r="119" spans="1:6" ht="12.75" customHeight="1">
      <c r="A119" s="60" t="s">
        <v>111</v>
      </c>
      <c r="B119" s="61">
        <v>-8501341.8499999996</v>
      </c>
      <c r="C119" s="61">
        <v>-8501341.8499999996</v>
      </c>
      <c r="D119" s="61">
        <v>0</v>
      </c>
      <c r="E119" s="61">
        <v>0</v>
      </c>
    </row>
    <row r="120" spans="1:6" ht="12.75" customHeight="1">
      <c r="A120" s="60" t="s">
        <v>112</v>
      </c>
      <c r="B120" s="61">
        <v>-1439061.08</v>
      </c>
      <c r="C120" s="61">
        <v>-1439061.08</v>
      </c>
      <c r="D120" s="61">
        <v>0</v>
      </c>
      <c r="E120" s="61">
        <v>0</v>
      </c>
    </row>
    <row r="121" spans="1:6" ht="12.75" customHeight="1">
      <c r="A121" s="60" t="s">
        <v>113</v>
      </c>
      <c r="B121" s="61">
        <v>-240427.38</v>
      </c>
      <c r="C121" s="61">
        <v>-240427.38</v>
      </c>
      <c r="D121" s="61">
        <v>0</v>
      </c>
      <c r="E121" s="61">
        <v>0</v>
      </c>
    </row>
    <row r="122" spans="1:6" ht="18" customHeight="1">
      <c r="A122" s="60" t="s">
        <v>114</v>
      </c>
      <c r="B122" s="61">
        <v>-81551332.189999998</v>
      </c>
      <c r="C122" s="61">
        <v>-81261832.189999998</v>
      </c>
      <c r="D122" s="61">
        <v>289500</v>
      </c>
      <c r="E122" s="61">
        <v>0</v>
      </c>
    </row>
    <row r="123" spans="1:6">
      <c r="A123" s="25"/>
      <c r="B123" s="52">
        <v>113621604.62</v>
      </c>
      <c r="C123" s="52">
        <v>113621604.62</v>
      </c>
      <c r="D123" s="52">
        <v>0</v>
      </c>
      <c r="E123" s="52">
        <v>0</v>
      </c>
    </row>
    <row r="124" spans="1:6">
      <c r="A124" s="47"/>
      <c r="B124" s="53"/>
      <c r="C124" s="53"/>
      <c r="D124" s="53"/>
      <c r="E124" s="53"/>
    </row>
    <row r="125" spans="1:6" ht="21.75" customHeight="1">
      <c r="A125" s="23" t="s">
        <v>115</v>
      </c>
      <c r="B125" s="64" t="s">
        <v>54</v>
      </c>
      <c r="C125" s="64" t="s">
        <v>55</v>
      </c>
      <c r="D125" s="64" t="s">
        <v>56</v>
      </c>
      <c r="E125" s="64" t="s">
        <v>57</v>
      </c>
    </row>
    <row r="126" spans="1:6">
      <c r="A126" s="25" t="s">
        <v>116</v>
      </c>
      <c r="B126" s="26"/>
      <c r="C126" s="26"/>
      <c r="D126" s="26"/>
      <c r="E126" s="26"/>
    </row>
    <row r="127" spans="1:6" ht="3" customHeight="1">
      <c r="A127" s="27"/>
      <c r="B127" s="28"/>
      <c r="C127" s="28"/>
      <c r="D127" s="28"/>
      <c r="E127" s="28"/>
    </row>
    <row r="128" spans="1:6">
      <c r="A128" s="27" t="s">
        <v>117</v>
      </c>
      <c r="B128" s="28"/>
      <c r="C128" s="65" t="s">
        <v>14</v>
      </c>
      <c r="D128" s="66"/>
      <c r="E128" s="28"/>
    </row>
    <row r="129" spans="1:5" ht="2.25" customHeight="1">
      <c r="A129" s="27"/>
      <c r="B129" s="28"/>
      <c r="C129" s="28"/>
      <c r="D129" s="28"/>
      <c r="E129" s="28"/>
    </row>
    <row r="130" spans="1:5">
      <c r="A130" s="30" t="s">
        <v>118</v>
      </c>
      <c r="B130" s="28"/>
      <c r="C130" s="28"/>
      <c r="D130" s="28"/>
      <c r="E130" s="28"/>
    </row>
    <row r="131" spans="1:5" ht="16.5" customHeight="1">
      <c r="B131" s="24">
        <f>SUM(B130:B130)</f>
        <v>0</v>
      </c>
      <c r="C131" s="24">
        <f>SUM(C130:C130)</f>
        <v>0</v>
      </c>
      <c r="D131" s="24">
        <f>SUM(D130:D130)</f>
        <v>0</v>
      </c>
      <c r="E131" s="67"/>
    </row>
    <row r="133" spans="1:5" ht="27" customHeight="1">
      <c r="A133" s="23" t="s">
        <v>119</v>
      </c>
      <c r="B133" s="24" t="s">
        <v>9</v>
      </c>
    </row>
    <row r="134" spans="1:5">
      <c r="A134" s="25" t="s">
        <v>120</v>
      </c>
      <c r="B134" s="68" t="s">
        <v>41</v>
      </c>
    </row>
    <row r="135" spans="1:5" ht="4.5" customHeight="1">
      <c r="A135" s="30"/>
      <c r="B135" s="31"/>
    </row>
    <row r="136" spans="1:5" ht="15" customHeight="1">
      <c r="B136" s="24">
        <f>SUM(B135:B135)</f>
        <v>0</v>
      </c>
    </row>
    <row r="138" spans="1:5" ht="22.5" customHeight="1">
      <c r="A138" s="69" t="s">
        <v>121</v>
      </c>
      <c r="B138" s="70" t="s">
        <v>9</v>
      </c>
      <c r="C138" s="71" t="s">
        <v>122</v>
      </c>
    </row>
    <row r="139" spans="1:5" ht="5.25" customHeight="1">
      <c r="A139" s="72"/>
      <c r="B139" s="73"/>
      <c r="C139" s="74"/>
    </row>
    <row r="140" spans="1:5">
      <c r="A140" s="75" t="s">
        <v>41</v>
      </c>
      <c r="B140" s="76"/>
      <c r="C140" s="77"/>
    </row>
    <row r="141" spans="1:5" ht="6" customHeight="1">
      <c r="A141" s="78"/>
      <c r="B141" s="79"/>
      <c r="C141" s="79"/>
    </row>
    <row r="142" spans="1:5" ht="14.25" customHeight="1">
      <c r="B142" s="24">
        <f>SUM(B141:B141)</f>
        <v>0</v>
      </c>
      <c r="C142" s="24"/>
    </row>
    <row r="143" spans="1:5">
      <c r="A143" s="18" t="s">
        <v>123</v>
      </c>
    </row>
    <row r="144" spans="1:5" ht="4.5" customHeight="1"/>
    <row r="145" spans="1:5" ht="20.25" customHeight="1">
      <c r="A145" s="69" t="s">
        <v>124</v>
      </c>
      <c r="B145" s="24" t="s">
        <v>9</v>
      </c>
      <c r="C145" s="24" t="s">
        <v>25</v>
      </c>
      <c r="D145" s="24" t="s">
        <v>26</v>
      </c>
      <c r="E145" s="24" t="s">
        <v>27</v>
      </c>
    </row>
    <row r="146" spans="1:5" ht="15">
      <c r="A146" s="60" t="s">
        <v>125</v>
      </c>
      <c r="B146" s="80">
        <v>260921.96</v>
      </c>
      <c r="C146" s="81"/>
      <c r="D146" s="81"/>
      <c r="E146" s="81"/>
    </row>
    <row r="147" spans="1:5" ht="15">
      <c r="A147" s="60" t="s">
        <v>126</v>
      </c>
      <c r="B147" s="80">
        <v>90257.21</v>
      </c>
      <c r="C147" s="33"/>
      <c r="D147" s="33"/>
      <c r="E147" s="33"/>
    </row>
    <row r="148" spans="1:5" ht="15">
      <c r="A148" s="60" t="s">
        <v>127</v>
      </c>
      <c r="B148" s="80">
        <v>6381039.25</v>
      </c>
      <c r="C148" s="33"/>
      <c r="D148" s="33"/>
      <c r="E148" s="33"/>
    </row>
    <row r="149" spans="1:5" ht="15">
      <c r="A149" s="60" t="s">
        <v>128</v>
      </c>
      <c r="B149" s="80">
        <v>41050.28</v>
      </c>
      <c r="C149" s="33"/>
      <c r="D149" s="33"/>
      <c r="E149" s="33"/>
    </row>
    <row r="150" spans="1:5" ht="15">
      <c r="A150" s="60" t="s">
        <v>129</v>
      </c>
      <c r="B150" s="80">
        <v>352895.92</v>
      </c>
      <c r="C150" s="33"/>
      <c r="D150" s="33"/>
      <c r="E150" s="33"/>
    </row>
    <row r="151" spans="1:5" ht="15">
      <c r="A151" s="60" t="s">
        <v>130</v>
      </c>
      <c r="B151" s="80">
        <v>23353.17</v>
      </c>
      <c r="C151" s="33"/>
      <c r="D151" s="33"/>
      <c r="E151" s="33"/>
    </row>
    <row r="152" spans="1:5" ht="15">
      <c r="A152" s="60" t="s">
        <v>131</v>
      </c>
      <c r="B152" s="80">
        <v>3724.14</v>
      </c>
      <c r="C152" s="33"/>
      <c r="D152" s="33"/>
      <c r="E152" s="33"/>
    </row>
    <row r="153" spans="1:5" ht="15">
      <c r="A153" s="60" t="s">
        <v>132</v>
      </c>
      <c r="B153" s="80">
        <v>931.02</v>
      </c>
      <c r="C153" s="33"/>
      <c r="D153" s="33"/>
      <c r="E153" s="33"/>
    </row>
    <row r="154" spans="1:5" ht="15">
      <c r="A154" s="60" t="s">
        <v>133</v>
      </c>
      <c r="B154" s="80">
        <v>181272.13</v>
      </c>
      <c r="C154" s="33"/>
      <c r="D154" s="33"/>
      <c r="E154" s="33"/>
    </row>
    <row r="155" spans="1:5" ht="15">
      <c r="A155" s="60" t="s">
        <v>134</v>
      </c>
      <c r="B155" s="80">
        <v>11565.27</v>
      </c>
      <c r="C155" s="33"/>
      <c r="D155" s="33"/>
      <c r="E155" s="33"/>
    </row>
    <row r="156" spans="1:5" ht="15">
      <c r="A156" s="60" t="s">
        <v>135</v>
      </c>
      <c r="B156" s="80">
        <v>129295.79</v>
      </c>
      <c r="C156" s="33"/>
      <c r="D156" s="33"/>
      <c r="E156" s="33"/>
    </row>
    <row r="157" spans="1:5" ht="15">
      <c r="A157" s="60" t="s">
        <v>136</v>
      </c>
      <c r="B157" s="80">
        <v>221761.12</v>
      </c>
      <c r="C157" s="33"/>
      <c r="D157" s="33"/>
      <c r="E157" s="33"/>
    </row>
    <row r="158" spans="1:5" ht="15">
      <c r="A158" s="60" t="s">
        <v>137</v>
      </c>
      <c r="B158" s="80">
        <v>198439.24</v>
      </c>
      <c r="C158" s="33"/>
      <c r="D158" s="33"/>
      <c r="E158" s="33"/>
    </row>
    <row r="159" spans="1:5" ht="15">
      <c r="A159" s="60" t="s">
        <v>138</v>
      </c>
      <c r="B159" s="80">
        <v>65534.44</v>
      </c>
      <c r="C159" s="33"/>
      <c r="D159" s="33"/>
      <c r="E159" s="33"/>
    </row>
    <row r="160" spans="1:5" ht="15">
      <c r="A160" s="60" t="s">
        <v>139</v>
      </c>
      <c r="B160" s="80">
        <v>1030809.98</v>
      </c>
      <c r="C160" s="33"/>
      <c r="D160" s="33"/>
      <c r="E160" s="33"/>
    </row>
    <row r="161" spans="1:5" ht="15">
      <c r="A161" s="60" t="s">
        <v>140</v>
      </c>
      <c r="B161" s="80">
        <v>255652.31</v>
      </c>
      <c r="C161" s="33"/>
      <c r="D161" s="33"/>
      <c r="E161" s="33"/>
    </row>
    <row r="162" spans="1:5" ht="15">
      <c r="A162" s="60" t="s">
        <v>141</v>
      </c>
      <c r="B162" s="80">
        <v>192450.55</v>
      </c>
      <c r="C162" s="33"/>
      <c r="D162" s="33"/>
      <c r="E162" s="33"/>
    </row>
    <row r="163" spans="1:5" ht="15">
      <c r="A163" s="60" t="s">
        <v>142</v>
      </c>
      <c r="B163" s="80">
        <v>23425.78</v>
      </c>
      <c r="C163" s="33"/>
      <c r="D163" s="33"/>
      <c r="E163" s="33"/>
    </row>
    <row r="164" spans="1:5" ht="15">
      <c r="A164" s="60" t="s">
        <v>143</v>
      </c>
      <c r="B164" s="80">
        <v>678133.56</v>
      </c>
      <c r="C164" s="33"/>
      <c r="D164" s="33"/>
      <c r="E164" s="33"/>
    </row>
    <row r="165" spans="1:5">
      <c r="A165" s="82"/>
      <c r="B165" s="36"/>
      <c r="C165" s="33"/>
      <c r="D165" s="33"/>
      <c r="E165" s="33"/>
    </row>
    <row r="166" spans="1:5" ht="16.5" customHeight="1">
      <c r="A166" s="83"/>
      <c r="B166" s="84">
        <f>SUM(B146:B164)</f>
        <v>10142513.120000001</v>
      </c>
      <c r="C166" s="39">
        <f>SUM(C146:C162)</f>
        <v>0</v>
      </c>
      <c r="D166" s="39">
        <f>SUM(D146:D162)</f>
        <v>0</v>
      </c>
      <c r="E166" s="39">
        <f>SUM(E146:E162)</f>
        <v>0</v>
      </c>
    </row>
    <row r="168" spans="1:5" ht="20.25" customHeight="1">
      <c r="A168" s="69" t="s">
        <v>144</v>
      </c>
      <c r="B168" s="70" t="s">
        <v>9</v>
      </c>
      <c r="C168" s="24" t="s">
        <v>145</v>
      </c>
      <c r="D168" s="24" t="s">
        <v>122</v>
      </c>
    </row>
    <row r="169" spans="1:5">
      <c r="A169" s="85" t="s">
        <v>146</v>
      </c>
      <c r="B169" s="86"/>
      <c r="C169" s="87" t="s">
        <v>41</v>
      </c>
      <c r="D169" s="88"/>
    </row>
    <row r="170" spans="1:5" ht="5.25" customHeight="1">
      <c r="A170" s="89"/>
      <c r="B170" s="90"/>
      <c r="C170" s="91"/>
      <c r="D170" s="92"/>
    </row>
    <row r="171" spans="1:5" ht="9.75" customHeight="1">
      <c r="A171" s="93"/>
      <c r="B171" s="94"/>
      <c r="C171" s="95"/>
      <c r="D171" s="96"/>
    </row>
    <row r="172" spans="1:5" ht="16.5" customHeight="1">
      <c r="B172" s="24">
        <f>SUM(B170:B171)</f>
        <v>0</v>
      </c>
      <c r="C172" s="97"/>
      <c r="D172" s="98"/>
    </row>
    <row r="174" spans="1:5" ht="27.75" customHeight="1">
      <c r="A174" s="69" t="s">
        <v>147</v>
      </c>
      <c r="B174" s="70" t="s">
        <v>9</v>
      </c>
      <c r="C174" s="24" t="s">
        <v>145</v>
      </c>
      <c r="D174" s="24" t="s">
        <v>122</v>
      </c>
    </row>
    <row r="175" spans="1:5">
      <c r="A175" s="85" t="s">
        <v>148</v>
      </c>
      <c r="B175" s="86"/>
      <c r="C175" s="99"/>
      <c r="D175" s="88"/>
    </row>
    <row r="176" spans="1:5">
      <c r="A176" s="34" t="s">
        <v>149</v>
      </c>
      <c r="B176" s="36">
        <v>25600</v>
      </c>
      <c r="C176" s="91"/>
      <c r="D176" s="92"/>
    </row>
    <row r="177" spans="1:4" ht="6.75" customHeight="1">
      <c r="A177" s="93"/>
      <c r="B177" s="94"/>
      <c r="C177" s="95"/>
      <c r="D177" s="96"/>
    </row>
    <row r="178" spans="1:4" ht="15" customHeight="1">
      <c r="B178" s="39">
        <f>SUM(B176:B177)</f>
        <v>25600</v>
      </c>
      <c r="C178" s="97"/>
      <c r="D178" s="98"/>
    </row>
    <row r="180" spans="1:4" ht="24" customHeight="1">
      <c r="A180" s="69" t="s">
        <v>150</v>
      </c>
      <c r="B180" s="70" t="s">
        <v>9</v>
      </c>
      <c r="C180" s="24" t="s">
        <v>145</v>
      </c>
      <c r="D180" s="24" t="s">
        <v>122</v>
      </c>
    </row>
    <row r="181" spans="1:4">
      <c r="A181" s="85" t="s">
        <v>151</v>
      </c>
      <c r="B181" s="86"/>
      <c r="C181" s="87" t="s">
        <v>41</v>
      </c>
      <c r="D181" s="88"/>
    </row>
    <row r="182" spans="1:4" ht="6.75" customHeight="1">
      <c r="A182" s="93"/>
      <c r="B182" s="94"/>
      <c r="C182" s="95"/>
      <c r="D182" s="96"/>
    </row>
    <row r="183" spans="1:4" ht="16.5" customHeight="1">
      <c r="B183" s="24">
        <f>SUM(B182:B182)</f>
        <v>0</v>
      </c>
      <c r="C183" s="97"/>
      <c r="D183" s="98"/>
    </row>
    <row r="185" spans="1:4" ht="24" customHeight="1">
      <c r="A185" s="69" t="s">
        <v>152</v>
      </c>
      <c r="B185" s="70" t="s">
        <v>9</v>
      </c>
      <c r="C185" s="100" t="s">
        <v>145</v>
      </c>
      <c r="D185" s="100" t="s">
        <v>45</v>
      </c>
    </row>
    <row r="186" spans="1:4">
      <c r="A186" s="85" t="s">
        <v>153</v>
      </c>
      <c r="B186" s="26"/>
      <c r="C186" s="26">
        <v>0</v>
      </c>
      <c r="D186" s="26">
        <v>0</v>
      </c>
    </row>
    <row r="187" spans="1:4">
      <c r="A187" s="34" t="s">
        <v>154</v>
      </c>
      <c r="B187" s="36">
        <v>0</v>
      </c>
      <c r="C187" s="28"/>
      <c r="D187" s="28"/>
    </row>
    <row r="188" spans="1:4">
      <c r="A188" s="43" t="s">
        <v>155</v>
      </c>
      <c r="B188" s="101">
        <v>0</v>
      </c>
      <c r="C188" s="31">
        <v>0</v>
      </c>
      <c r="D188" s="31">
        <v>0</v>
      </c>
    </row>
    <row r="189" spans="1:4" ht="7.5" hidden="1" customHeight="1">
      <c r="A189" s="102"/>
      <c r="B189" s="103"/>
      <c r="C189" s="103">
        <v>0</v>
      </c>
      <c r="D189" s="103">
        <v>0</v>
      </c>
    </row>
    <row r="190" spans="1:4" ht="15" customHeight="1">
      <c r="B190" s="39">
        <f>SUM(B187:B189)</f>
        <v>0</v>
      </c>
      <c r="C190" s="97"/>
      <c r="D190" s="98"/>
    </row>
    <row r="191" spans="1:4">
      <c r="A191" s="18" t="s">
        <v>156</v>
      </c>
    </row>
    <row r="192" spans="1:4" ht="7.5" customHeight="1">
      <c r="A192" s="18"/>
    </row>
    <row r="193" spans="1:4">
      <c r="A193" s="18" t="s">
        <v>157</v>
      </c>
    </row>
    <row r="194" spans="1:4" ht="7.5" customHeight="1"/>
    <row r="195" spans="1:4" ht="24" customHeight="1">
      <c r="A195" s="104" t="s">
        <v>158</v>
      </c>
      <c r="B195" s="105" t="s">
        <v>9</v>
      </c>
      <c r="C195" s="24" t="s">
        <v>159</v>
      </c>
      <c r="D195" s="24" t="s">
        <v>45</v>
      </c>
    </row>
    <row r="196" spans="1:4">
      <c r="A196" s="25" t="s">
        <v>160</v>
      </c>
      <c r="B196" s="106">
        <f>SUM(B197:B212)</f>
        <v>1980539.96</v>
      </c>
      <c r="C196" s="81"/>
      <c r="D196" s="81"/>
    </row>
    <row r="197" spans="1:4" ht="12.75" customHeight="1">
      <c r="A197" s="107" t="s">
        <v>161</v>
      </c>
      <c r="B197" s="80">
        <v>41830</v>
      </c>
      <c r="C197" s="33"/>
      <c r="D197" s="33"/>
    </row>
    <row r="198" spans="1:4" ht="12.75" customHeight="1">
      <c r="A198" s="107" t="s">
        <v>162</v>
      </c>
      <c r="B198" s="80">
        <v>144823.26999999999</v>
      </c>
      <c r="C198" s="33"/>
      <c r="D198" s="33"/>
    </row>
    <row r="199" spans="1:4" ht="12.75" customHeight="1">
      <c r="A199" s="107" t="s">
        <v>163</v>
      </c>
      <c r="B199" s="80">
        <v>18200</v>
      </c>
      <c r="C199" s="33"/>
      <c r="D199" s="33"/>
    </row>
    <row r="200" spans="1:4" ht="12.75" customHeight="1">
      <c r="A200" s="107" t="s">
        <v>164</v>
      </c>
      <c r="B200" s="80">
        <v>77228</v>
      </c>
      <c r="C200" s="33"/>
      <c r="D200" s="33"/>
    </row>
    <row r="201" spans="1:4" ht="12.75" customHeight="1">
      <c r="A201" s="107" t="s">
        <v>165</v>
      </c>
      <c r="B201" s="80">
        <v>466</v>
      </c>
      <c r="C201" s="33"/>
      <c r="D201" s="33"/>
    </row>
    <row r="202" spans="1:4" ht="12.75" customHeight="1">
      <c r="A202" s="107" t="s">
        <v>166</v>
      </c>
      <c r="B202" s="80">
        <v>50</v>
      </c>
      <c r="C202" s="33"/>
      <c r="D202" s="33"/>
    </row>
    <row r="203" spans="1:4" ht="12.75" customHeight="1">
      <c r="A203" s="107" t="s">
        <v>167</v>
      </c>
      <c r="B203" s="80">
        <v>4057</v>
      </c>
      <c r="C203" s="33"/>
      <c r="D203" s="33"/>
    </row>
    <row r="204" spans="1:4" ht="12.75" customHeight="1">
      <c r="A204" s="107" t="s">
        <v>168</v>
      </c>
      <c r="B204" s="80">
        <v>54297.47</v>
      </c>
      <c r="C204" s="33"/>
      <c r="D204" s="33"/>
    </row>
    <row r="205" spans="1:4" ht="12.75" customHeight="1">
      <c r="A205" s="107" t="s">
        <v>169</v>
      </c>
      <c r="B205" s="80">
        <v>5208.28</v>
      </c>
      <c r="C205" s="33"/>
      <c r="D205" s="33"/>
    </row>
    <row r="206" spans="1:4" ht="12.75" customHeight="1">
      <c r="A206" s="107" t="s">
        <v>170</v>
      </c>
      <c r="B206" s="80">
        <v>798507.75</v>
      </c>
      <c r="C206" s="33"/>
      <c r="D206" s="33"/>
    </row>
    <row r="207" spans="1:4" ht="12.75" customHeight="1">
      <c r="A207" s="107" t="s">
        <v>171</v>
      </c>
      <c r="B207" s="80">
        <v>728512.19</v>
      </c>
      <c r="C207" s="33"/>
      <c r="D207" s="33"/>
    </row>
    <row r="208" spans="1:4" ht="12.75" customHeight="1">
      <c r="A208" s="107" t="s">
        <v>172</v>
      </c>
      <c r="B208" s="80">
        <v>14995</v>
      </c>
      <c r="C208" s="33"/>
      <c r="D208" s="33"/>
    </row>
    <row r="209" spans="1:4" ht="12.75" customHeight="1">
      <c r="A209" s="107" t="s">
        <v>173</v>
      </c>
      <c r="B209" s="80">
        <v>57968</v>
      </c>
      <c r="C209" s="33"/>
      <c r="D209" s="33"/>
    </row>
    <row r="210" spans="1:4" ht="12.75" customHeight="1">
      <c r="A210" s="107" t="s">
        <v>174</v>
      </c>
      <c r="B210" s="80">
        <v>22208</v>
      </c>
      <c r="C210" s="33"/>
      <c r="D210" s="33"/>
    </row>
    <row r="211" spans="1:4" ht="12.75" customHeight="1">
      <c r="A211" s="107" t="s">
        <v>175</v>
      </c>
      <c r="B211" s="80">
        <v>620</v>
      </c>
      <c r="C211" s="33"/>
      <c r="D211" s="33"/>
    </row>
    <row r="212" spans="1:4" ht="12.75" customHeight="1">
      <c r="A212" s="107" t="s">
        <v>176</v>
      </c>
      <c r="B212" s="80">
        <v>11569</v>
      </c>
      <c r="C212" s="33"/>
      <c r="D212" s="33"/>
    </row>
    <row r="213" spans="1:4" ht="12.75" customHeight="1">
      <c r="A213" s="27" t="s">
        <v>177</v>
      </c>
      <c r="B213" s="108">
        <f>SUM(B214:B222)</f>
        <v>25268838.149999999</v>
      </c>
      <c r="C213" s="33"/>
      <c r="D213" s="33"/>
    </row>
    <row r="214" spans="1:4" ht="12.75" customHeight="1">
      <c r="A214" s="34" t="s">
        <v>178</v>
      </c>
      <c r="B214" s="36">
        <v>0</v>
      </c>
      <c r="C214" s="33"/>
      <c r="D214" s="33"/>
    </row>
    <row r="215" spans="1:4" ht="12.75" customHeight="1">
      <c r="A215" s="34" t="s">
        <v>179</v>
      </c>
      <c r="B215" s="80">
        <v>6929260.5599999996</v>
      </c>
      <c r="C215" s="33"/>
      <c r="D215" s="33"/>
    </row>
    <row r="216" spans="1:4" ht="12.75" customHeight="1">
      <c r="A216" s="34" t="s">
        <v>180</v>
      </c>
      <c r="B216" s="80">
        <v>177672.09</v>
      </c>
      <c r="C216" s="33"/>
      <c r="D216" s="33"/>
    </row>
    <row r="217" spans="1:4" ht="12.75" customHeight="1">
      <c r="A217" s="34" t="s">
        <v>181</v>
      </c>
      <c r="B217" s="80">
        <v>2061778.35</v>
      </c>
      <c r="C217" s="33"/>
      <c r="D217" s="33"/>
    </row>
    <row r="218" spans="1:4" ht="12.75" customHeight="1">
      <c r="A218" s="34" t="s">
        <v>182</v>
      </c>
      <c r="B218" s="80">
        <v>12671171.619999999</v>
      </c>
      <c r="C218" s="33"/>
      <c r="D218" s="33"/>
    </row>
    <row r="219" spans="1:4" ht="12.75" customHeight="1">
      <c r="A219" s="34" t="s">
        <v>183</v>
      </c>
      <c r="B219" s="80">
        <v>328458.15999999997</v>
      </c>
      <c r="C219" s="33"/>
      <c r="D219" s="33"/>
    </row>
    <row r="220" spans="1:4" ht="12.75" customHeight="1">
      <c r="A220" s="34" t="s">
        <v>184</v>
      </c>
      <c r="B220" s="80">
        <v>3100497.37</v>
      </c>
      <c r="C220" s="33"/>
      <c r="D220" s="33"/>
    </row>
    <row r="221" spans="1:4" ht="12.75" customHeight="1">
      <c r="A221" s="34" t="s">
        <v>185</v>
      </c>
      <c r="B221" s="36">
        <v>0</v>
      </c>
      <c r="C221" s="33"/>
      <c r="D221" s="33"/>
    </row>
    <row r="222" spans="1:4" ht="12.75" customHeight="1">
      <c r="A222" s="34" t="s">
        <v>186</v>
      </c>
      <c r="B222" s="36">
        <v>0</v>
      </c>
      <c r="C222" s="33"/>
      <c r="D222" s="33"/>
    </row>
    <row r="223" spans="1:4" ht="15.75" customHeight="1">
      <c r="A223" s="109"/>
      <c r="B223" s="39">
        <f>B196+B213</f>
        <v>27249378.109999999</v>
      </c>
      <c r="C223" s="97"/>
      <c r="D223" s="98"/>
    </row>
    <row r="225" spans="1:6" ht="24.75" customHeight="1">
      <c r="A225" s="104" t="s">
        <v>187</v>
      </c>
      <c r="B225" s="105" t="s">
        <v>9</v>
      </c>
      <c r="C225" s="24" t="s">
        <v>159</v>
      </c>
      <c r="D225" s="24" t="s">
        <v>45</v>
      </c>
    </row>
    <row r="226" spans="1:6" ht="12.75" customHeight="1">
      <c r="A226" s="25" t="s">
        <v>188</v>
      </c>
      <c r="B226" s="106">
        <f>SUM(B227:B229)</f>
        <v>111228.45</v>
      </c>
      <c r="C226" s="81"/>
      <c r="D226" s="81"/>
    </row>
    <row r="227" spans="1:6" ht="12.75" customHeight="1">
      <c r="A227" s="34" t="s">
        <v>189</v>
      </c>
      <c r="B227" s="36">
        <v>0</v>
      </c>
      <c r="C227" s="33"/>
      <c r="D227" s="33"/>
    </row>
    <row r="228" spans="1:6" ht="12.75" customHeight="1">
      <c r="A228" s="34" t="s">
        <v>190</v>
      </c>
      <c r="B228" s="36">
        <v>0</v>
      </c>
      <c r="C228" s="33"/>
      <c r="D228" s="33"/>
    </row>
    <row r="229" spans="1:6" ht="12.75" customHeight="1">
      <c r="A229" s="34" t="s">
        <v>191</v>
      </c>
      <c r="B229" s="80">
        <v>111228.45</v>
      </c>
      <c r="C229" s="33"/>
      <c r="D229" s="33"/>
    </row>
    <row r="230" spans="1:6" ht="12.75" customHeight="1">
      <c r="A230" s="30"/>
      <c r="B230" s="38"/>
      <c r="C230" s="38"/>
      <c r="D230" s="38"/>
    </row>
    <row r="231" spans="1:6" ht="16.5" customHeight="1">
      <c r="B231" s="39">
        <f>B226</f>
        <v>111228.45</v>
      </c>
      <c r="C231" s="97"/>
      <c r="D231" s="98"/>
      <c r="F231" s="110"/>
    </row>
    <row r="232" spans="1:6">
      <c r="A232" s="18" t="s">
        <v>192</v>
      </c>
    </row>
    <row r="233" spans="1:6" ht="26.25" customHeight="1">
      <c r="A233" s="111" t="s">
        <v>193</v>
      </c>
      <c r="B233" s="105" t="s">
        <v>9</v>
      </c>
      <c r="C233" s="24" t="s">
        <v>194</v>
      </c>
      <c r="D233" s="24" t="s">
        <v>195</v>
      </c>
    </row>
    <row r="234" spans="1:6">
      <c r="A234" s="112" t="s">
        <v>196</v>
      </c>
      <c r="B234" s="113"/>
      <c r="C234" s="81"/>
      <c r="D234" s="81">
        <v>0</v>
      </c>
    </row>
    <row r="235" spans="1:6" ht="12.75" customHeight="1">
      <c r="A235" s="107" t="s">
        <v>197</v>
      </c>
      <c r="B235" s="80">
        <v>3403564.04</v>
      </c>
      <c r="C235" s="80">
        <v>17.313199999999998</v>
      </c>
      <c r="D235" s="61">
        <v>0</v>
      </c>
    </row>
    <row r="236" spans="1:6" ht="12.75" customHeight="1">
      <c r="A236" s="107" t="s">
        <v>198</v>
      </c>
      <c r="B236" s="80">
        <v>436884.33</v>
      </c>
      <c r="C236" s="80">
        <v>2.2223000000000002</v>
      </c>
      <c r="D236" s="61">
        <v>0</v>
      </c>
    </row>
    <row r="237" spans="1:6" ht="12.75" customHeight="1">
      <c r="A237" s="107" t="s">
        <v>199</v>
      </c>
      <c r="B237" s="80">
        <v>5865840.71</v>
      </c>
      <c r="C237" s="80">
        <v>29.8383</v>
      </c>
      <c r="D237" s="61">
        <v>0</v>
      </c>
    </row>
    <row r="238" spans="1:6" ht="12.75" customHeight="1">
      <c r="A238" s="107" t="s">
        <v>200</v>
      </c>
      <c r="B238" s="80">
        <v>1464.32</v>
      </c>
      <c r="C238" s="80">
        <v>7.4000000000000003E-3</v>
      </c>
      <c r="D238" s="61">
        <v>0</v>
      </c>
    </row>
    <row r="239" spans="1:6" ht="12.75" customHeight="1">
      <c r="A239" s="107" t="s">
        <v>201</v>
      </c>
      <c r="B239" s="80">
        <v>4177522.69</v>
      </c>
      <c r="C239" s="80">
        <v>21.2502</v>
      </c>
      <c r="D239" s="61">
        <v>0</v>
      </c>
    </row>
    <row r="240" spans="1:6" ht="12.75" customHeight="1">
      <c r="A240" s="107" t="s">
        <v>202</v>
      </c>
      <c r="B240" s="80">
        <v>243484.78</v>
      </c>
      <c r="C240" s="80">
        <v>1.2385999999999999</v>
      </c>
      <c r="D240" s="61">
        <v>0</v>
      </c>
    </row>
    <row r="241" spans="1:4" ht="12.75" customHeight="1">
      <c r="A241" s="107" t="s">
        <v>203</v>
      </c>
      <c r="B241" s="80">
        <v>97945.29</v>
      </c>
      <c r="C241" s="80">
        <v>0.49819999999999998</v>
      </c>
      <c r="D241" s="61">
        <v>0</v>
      </c>
    </row>
    <row r="242" spans="1:4" ht="12.75" customHeight="1">
      <c r="A242" s="107" t="s">
        <v>204</v>
      </c>
      <c r="B242" s="80">
        <v>478680.96</v>
      </c>
      <c r="C242" s="80">
        <v>2.4348999999999998</v>
      </c>
      <c r="D242" s="61">
        <v>0</v>
      </c>
    </row>
    <row r="243" spans="1:4" ht="12.75" customHeight="1">
      <c r="A243" s="107" t="s">
        <v>205</v>
      </c>
      <c r="B243" s="80">
        <v>3081815.31</v>
      </c>
      <c r="C243" s="80">
        <v>15.676500000000001</v>
      </c>
      <c r="D243" s="61">
        <v>0</v>
      </c>
    </row>
    <row r="244" spans="1:4" ht="12.75" customHeight="1">
      <c r="A244" s="107" t="s">
        <v>206</v>
      </c>
      <c r="B244" s="80">
        <v>755243.54</v>
      </c>
      <c r="C244" s="80">
        <v>3.8418000000000001</v>
      </c>
      <c r="D244" s="61">
        <v>0</v>
      </c>
    </row>
    <row r="245" spans="1:4" ht="12.75" customHeight="1">
      <c r="A245" s="107" t="s">
        <v>207</v>
      </c>
      <c r="B245" s="80">
        <v>2548.08</v>
      </c>
      <c r="C245" s="80">
        <v>1.2999999999999999E-2</v>
      </c>
      <c r="D245" s="61">
        <v>0</v>
      </c>
    </row>
    <row r="246" spans="1:4" ht="12.75" customHeight="1">
      <c r="A246" s="107" t="s">
        <v>208</v>
      </c>
      <c r="B246" s="80">
        <v>3828</v>
      </c>
      <c r="C246" s="80">
        <v>1.95E-2</v>
      </c>
      <c r="D246" s="61">
        <v>0</v>
      </c>
    </row>
    <row r="247" spans="1:4" ht="12.75" customHeight="1">
      <c r="A247" s="107" t="s">
        <v>209</v>
      </c>
      <c r="B247" s="80">
        <v>1334.6</v>
      </c>
      <c r="C247" s="80">
        <v>6.7999999999999996E-3</v>
      </c>
      <c r="D247" s="61">
        <v>0</v>
      </c>
    </row>
    <row r="248" spans="1:4" ht="12.75" customHeight="1">
      <c r="A248" s="107" t="s">
        <v>210</v>
      </c>
      <c r="B248" s="80">
        <v>5580.76</v>
      </c>
      <c r="C248" s="80">
        <v>2.8400000000000002E-2</v>
      </c>
      <c r="D248" s="61">
        <v>0</v>
      </c>
    </row>
    <row r="249" spans="1:4" ht="12.75" customHeight="1">
      <c r="A249" s="107" t="s">
        <v>211</v>
      </c>
      <c r="B249" s="80">
        <v>2290.91</v>
      </c>
      <c r="C249" s="80">
        <v>1.17E-2</v>
      </c>
      <c r="D249" s="61">
        <v>0</v>
      </c>
    </row>
    <row r="250" spans="1:4" ht="12.75" customHeight="1">
      <c r="A250" s="107" t="s">
        <v>212</v>
      </c>
      <c r="B250" s="80">
        <v>43941.78</v>
      </c>
      <c r="C250" s="80">
        <v>0.2235</v>
      </c>
      <c r="D250" s="61">
        <v>0</v>
      </c>
    </row>
    <row r="251" spans="1:4" ht="12.75" customHeight="1">
      <c r="A251" s="107" t="s">
        <v>213</v>
      </c>
      <c r="B251" s="80">
        <v>11441.37</v>
      </c>
      <c r="C251" s="80">
        <v>5.8200000000000002E-2</v>
      </c>
      <c r="D251" s="61">
        <v>0</v>
      </c>
    </row>
    <row r="252" spans="1:4" ht="12.75" customHeight="1">
      <c r="A252" s="107" t="s">
        <v>214</v>
      </c>
      <c r="B252" s="80">
        <v>195067</v>
      </c>
      <c r="C252" s="80">
        <v>0.99229999999999996</v>
      </c>
      <c r="D252" s="61">
        <v>0</v>
      </c>
    </row>
    <row r="253" spans="1:4" ht="12.75" customHeight="1">
      <c r="A253" s="107" t="s">
        <v>215</v>
      </c>
      <c r="B253" s="80">
        <v>959.86</v>
      </c>
      <c r="C253" s="80">
        <v>4.8999999999999998E-3</v>
      </c>
      <c r="D253" s="61">
        <v>0</v>
      </c>
    </row>
    <row r="254" spans="1:4" ht="12.75" customHeight="1">
      <c r="A254" s="107" t="s">
        <v>216</v>
      </c>
      <c r="B254" s="80">
        <v>28484.75</v>
      </c>
      <c r="C254" s="80">
        <v>0.1449</v>
      </c>
      <c r="D254" s="61">
        <v>0</v>
      </c>
    </row>
    <row r="255" spans="1:4" ht="12.75" customHeight="1">
      <c r="A255" s="107" t="s">
        <v>217</v>
      </c>
      <c r="B255" s="80">
        <v>132555.94</v>
      </c>
      <c r="C255" s="80">
        <v>0.67430000000000001</v>
      </c>
      <c r="D255" s="61">
        <v>0</v>
      </c>
    </row>
    <row r="256" spans="1:4" ht="12.75" customHeight="1">
      <c r="A256" s="107" t="s">
        <v>218</v>
      </c>
      <c r="B256" s="80">
        <v>287.94</v>
      </c>
      <c r="C256" s="80">
        <v>1.5E-3</v>
      </c>
      <c r="D256" s="61">
        <v>0</v>
      </c>
    </row>
    <row r="257" spans="1:6" ht="12.75" customHeight="1">
      <c r="A257" s="107" t="s">
        <v>219</v>
      </c>
      <c r="B257" s="80">
        <v>8031.16</v>
      </c>
      <c r="C257" s="80">
        <v>4.0899999999999999E-2</v>
      </c>
      <c r="D257" s="61">
        <v>0</v>
      </c>
    </row>
    <row r="258" spans="1:6" ht="12.75" customHeight="1">
      <c r="A258" s="107" t="s">
        <v>220</v>
      </c>
      <c r="B258" s="80">
        <v>43200</v>
      </c>
      <c r="C258" s="80">
        <v>0.21970000000000001</v>
      </c>
      <c r="D258" s="61">
        <v>0</v>
      </c>
    </row>
    <row r="259" spans="1:6" ht="12.75" customHeight="1">
      <c r="A259" s="107" t="s">
        <v>221</v>
      </c>
      <c r="B259" s="80">
        <v>3042.68</v>
      </c>
      <c r="C259" s="80">
        <v>1.55E-2</v>
      </c>
      <c r="D259" s="61">
        <v>0</v>
      </c>
    </row>
    <row r="260" spans="1:6" ht="12.75" customHeight="1">
      <c r="A260" s="107" t="s">
        <v>222</v>
      </c>
      <c r="B260" s="80">
        <v>12219.09</v>
      </c>
      <c r="C260" s="80">
        <v>6.2199999999999998E-2</v>
      </c>
      <c r="D260" s="61">
        <v>0</v>
      </c>
    </row>
    <row r="261" spans="1:6" ht="12.75" customHeight="1">
      <c r="A261" s="107" t="s">
        <v>223</v>
      </c>
      <c r="B261" s="80">
        <v>47081.62</v>
      </c>
      <c r="C261" s="80">
        <v>0.23949999999999999</v>
      </c>
      <c r="D261" s="61">
        <v>0</v>
      </c>
    </row>
    <row r="262" spans="1:6" ht="12.75" customHeight="1">
      <c r="A262" s="107" t="s">
        <v>224</v>
      </c>
      <c r="B262" s="80">
        <v>26604.29</v>
      </c>
      <c r="C262" s="80">
        <v>0.1353</v>
      </c>
      <c r="D262" s="61"/>
    </row>
    <row r="263" spans="1:6" ht="12.75" customHeight="1">
      <c r="A263" s="107" t="s">
        <v>225</v>
      </c>
      <c r="B263" s="80">
        <v>361</v>
      </c>
      <c r="C263" s="80">
        <v>1.8E-3</v>
      </c>
      <c r="D263" s="61"/>
    </row>
    <row r="264" spans="1:6" ht="12.75" customHeight="1">
      <c r="A264" s="107" t="s">
        <v>226</v>
      </c>
      <c r="B264" s="80">
        <v>22154.65</v>
      </c>
      <c r="C264" s="80">
        <v>0.11269999999999999</v>
      </c>
      <c r="D264" s="61"/>
    </row>
    <row r="265" spans="1:6" ht="12.75" customHeight="1">
      <c r="A265" s="107" t="s">
        <v>227</v>
      </c>
      <c r="B265" s="80">
        <v>26084.05</v>
      </c>
      <c r="C265" s="80">
        <v>0.13270000000000001</v>
      </c>
      <c r="D265" s="61"/>
    </row>
    <row r="266" spans="1:6" ht="12.75" customHeight="1">
      <c r="A266" s="107" t="s">
        <v>228</v>
      </c>
      <c r="B266" s="80">
        <v>406241.4</v>
      </c>
      <c r="C266" s="80">
        <v>2.0665</v>
      </c>
      <c r="D266" s="61"/>
    </row>
    <row r="267" spans="1:6" ht="12.75" customHeight="1">
      <c r="A267" s="107" t="s">
        <v>229</v>
      </c>
      <c r="B267" s="80">
        <v>93000</v>
      </c>
      <c r="C267" s="80">
        <v>0.47310000000000002</v>
      </c>
      <c r="D267" s="61"/>
    </row>
    <row r="268" spans="1:6" ht="12.75" customHeight="1">
      <c r="A268" s="107" t="s">
        <v>230</v>
      </c>
      <c r="B268" s="80">
        <v>0.87</v>
      </c>
      <c r="C268" s="80">
        <v>0</v>
      </c>
      <c r="D268" s="61"/>
    </row>
    <row r="269" spans="1:6" ht="15.75" customHeight="1">
      <c r="A269" s="109"/>
      <c r="B269" s="39">
        <f>SUM(B235:B268)</f>
        <v>19658787.770000003</v>
      </c>
      <c r="C269" s="114">
        <f>SUM(C235:C268)</f>
        <v>100.00030000000005</v>
      </c>
      <c r="D269" s="24"/>
    </row>
    <row r="270" spans="1:6">
      <c r="A270" s="18" t="s">
        <v>231</v>
      </c>
    </row>
    <row r="271" spans="1:6" ht="28.5" customHeight="1">
      <c r="A271" s="69" t="s">
        <v>232</v>
      </c>
      <c r="B271" s="70" t="s">
        <v>54</v>
      </c>
      <c r="C271" s="100" t="s">
        <v>55</v>
      </c>
      <c r="D271" s="100" t="s">
        <v>233</v>
      </c>
      <c r="E271" s="115" t="s">
        <v>10</v>
      </c>
      <c r="F271" s="70" t="s">
        <v>145</v>
      </c>
    </row>
    <row r="272" spans="1:6" ht="14.1" customHeight="1">
      <c r="A272" s="85" t="s">
        <v>234</v>
      </c>
      <c r="B272" s="26"/>
      <c r="C272" s="26"/>
      <c r="D272" s="26">
        <v>0</v>
      </c>
      <c r="E272" s="26">
        <v>0</v>
      </c>
      <c r="F272" s="116">
        <v>0</v>
      </c>
    </row>
    <row r="273" spans="1:8" ht="14.1" customHeight="1">
      <c r="A273" s="34" t="s">
        <v>235</v>
      </c>
      <c r="B273" s="36">
        <v>16926050.260000002</v>
      </c>
      <c r="C273" s="36">
        <v>16926050.260000002</v>
      </c>
      <c r="D273" s="36">
        <v>0</v>
      </c>
      <c r="E273" s="117">
        <v>0</v>
      </c>
      <c r="F273" s="117">
        <v>0</v>
      </c>
    </row>
    <row r="274" spans="1:8" ht="14.1" customHeight="1">
      <c r="A274" s="34" t="s">
        <v>236</v>
      </c>
      <c r="B274" s="36">
        <v>-398279.2</v>
      </c>
      <c r="C274" s="36">
        <v>-398279.2</v>
      </c>
      <c r="D274" s="36">
        <f>-(B274-C274)</f>
        <v>0</v>
      </c>
      <c r="E274" s="117">
        <v>0</v>
      </c>
      <c r="F274" s="117">
        <v>0</v>
      </c>
    </row>
    <row r="275" spans="1:8" ht="14.1" customHeight="1">
      <c r="A275" s="34" t="s">
        <v>237</v>
      </c>
      <c r="B275" s="36">
        <v>0</v>
      </c>
      <c r="C275" s="36">
        <v>0</v>
      </c>
      <c r="D275" s="36">
        <f t="shared" ref="D275:D284" si="0">C275-B275</f>
        <v>0</v>
      </c>
      <c r="E275" s="117"/>
      <c r="F275" s="117"/>
    </row>
    <row r="276" spans="1:8" ht="14.1" customHeight="1">
      <c r="A276" s="34" t="s">
        <v>238</v>
      </c>
      <c r="B276" s="36">
        <v>0</v>
      </c>
      <c r="C276" s="36">
        <v>0</v>
      </c>
      <c r="D276" s="36">
        <f t="shared" si="0"/>
        <v>0</v>
      </c>
      <c r="E276" s="117"/>
      <c r="F276" s="117"/>
    </row>
    <row r="277" spans="1:8" ht="14.1" customHeight="1">
      <c r="A277" s="34" t="s">
        <v>239</v>
      </c>
      <c r="B277" s="36">
        <v>0</v>
      </c>
      <c r="C277" s="36">
        <v>0</v>
      </c>
      <c r="D277" s="36">
        <f t="shared" si="0"/>
        <v>0</v>
      </c>
      <c r="E277" s="117">
        <v>0</v>
      </c>
      <c r="F277" s="117">
        <v>0</v>
      </c>
    </row>
    <row r="278" spans="1:8" ht="14.1" customHeight="1">
      <c r="A278" s="34" t="s">
        <v>240</v>
      </c>
      <c r="B278" s="36">
        <v>1053350.1100000001</v>
      </c>
      <c r="C278" s="36">
        <v>1053350.1100000001</v>
      </c>
      <c r="D278" s="36">
        <f t="shared" si="0"/>
        <v>0</v>
      </c>
      <c r="E278" s="117">
        <v>0</v>
      </c>
      <c r="F278" s="117">
        <v>0</v>
      </c>
    </row>
    <row r="279" spans="1:8" ht="14.1" customHeight="1">
      <c r="A279" s="34" t="s">
        <v>241</v>
      </c>
      <c r="B279" s="36">
        <v>26094902.899999999</v>
      </c>
      <c r="C279" s="36">
        <v>26094902.899999999</v>
      </c>
      <c r="D279" s="36">
        <f t="shared" si="0"/>
        <v>0</v>
      </c>
      <c r="E279" s="117">
        <v>0</v>
      </c>
      <c r="F279" s="117">
        <v>0</v>
      </c>
    </row>
    <row r="280" spans="1:8" ht="14.1" customHeight="1">
      <c r="A280" s="34" t="s">
        <v>242</v>
      </c>
      <c r="B280" s="36">
        <v>33598859.079999998</v>
      </c>
      <c r="C280" s="36">
        <v>33598859.079999998</v>
      </c>
      <c r="D280" s="36">
        <f t="shared" si="0"/>
        <v>0</v>
      </c>
      <c r="E280" s="117">
        <v>0</v>
      </c>
      <c r="F280" s="117">
        <v>0</v>
      </c>
    </row>
    <row r="281" spans="1:8" ht="14.1" customHeight="1">
      <c r="A281" s="34" t="s">
        <v>243</v>
      </c>
      <c r="B281" s="36">
        <v>26062068.879999999</v>
      </c>
      <c r="C281" s="36">
        <v>26062068.879999999</v>
      </c>
      <c r="D281" s="36">
        <f t="shared" si="0"/>
        <v>0</v>
      </c>
      <c r="E281" s="117">
        <v>0</v>
      </c>
      <c r="F281" s="117">
        <v>0</v>
      </c>
    </row>
    <row r="282" spans="1:8" ht="14.1" customHeight="1">
      <c r="A282" s="34" t="s">
        <v>244</v>
      </c>
      <c r="B282" s="36">
        <v>11251755.189999999</v>
      </c>
      <c r="C282" s="36">
        <v>11251755.189999999</v>
      </c>
      <c r="D282" s="36">
        <f t="shared" si="0"/>
        <v>0</v>
      </c>
      <c r="E282" s="117">
        <v>0</v>
      </c>
      <c r="F282" s="117">
        <v>0</v>
      </c>
    </row>
    <row r="283" spans="1:8" ht="14.1" customHeight="1">
      <c r="A283" s="34" t="s">
        <v>245</v>
      </c>
      <c r="B283" s="36">
        <v>3425879.17</v>
      </c>
      <c r="C283" s="36">
        <v>3425879.17</v>
      </c>
      <c r="D283" s="36">
        <f t="shared" si="0"/>
        <v>0</v>
      </c>
      <c r="E283" s="117"/>
      <c r="F283" s="117"/>
    </row>
    <row r="284" spans="1:8" ht="13.5" customHeight="1">
      <c r="A284" s="43" t="s">
        <v>246</v>
      </c>
      <c r="B284" s="101">
        <v>52953948.969999999</v>
      </c>
      <c r="C284" s="101">
        <v>52953948.969999999</v>
      </c>
      <c r="D284" s="101">
        <f t="shared" si="0"/>
        <v>0</v>
      </c>
      <c r="E284" s="118">
        <v>0</v>
      </c>
      <c r="F284" s="118">
        <v>0</v>
      </c>
    </row>
    <row r="285" spans="1:8" ht="19.5" customHeight="1">
      <c r="A285" s="109"/>
      <c r="B285" s="39">
        <f>SUM(B273:B284)</f>
        <v>170968535.36000001</v>
      </c>
      <c r="C285" s="39">
        <f>SUM(C273:C284)</f>
        <v>170968535.36000001</v>
      </c>
      <c r="D285" s="39">
        <f>SUM(D273:D284)</f>
        <v>0</v>
      </c>
      <c r="E285" s="119"/>
      <c r="F285" s="120"/>
      <c r="H285" s="63"/>
    </row>
    <row r="287" spans="1:8" ht="27" customHeight="1">
      <c r="A287" s="104" t="s">
        <v>247</v>
      </c>
      <c r="B287" s="105" t="s">
        <v>54</v>
      </c>
      <c r="C287" s="24" t="s">
        <v>55</v>
      </c>
      <c r="D287" s="24" t="s">
        <v>233</v>
      </c>
      <c r="E287" s="121" t="s">
        <v>145</v>
      </c>
    </row>
    <row r="288" spans="1:8" ht="14.1" customHeight="1">
      <c r="A288" s="122" t="s">
        <v>248</v>
      </c>
      <c r="B288" s="80">
        <v>-2334545.7400000002</v>
      </c>
      <c r="C288" s="80">
        <v>-7701818.79</v>
      </c>
      <c r="D288" s="80">
        <v>-5367273.05</v>
      </c>
      <c r="E288" s="61">
        <v>0</v>
      </c>
    </row>
    <row r="289" spans="1:5" ht="14.1" customHeight="1">
      <c r="A289" s="107" t="s">
        <v>249</v>
      </c>
      <c r="B289" s="80">
        <v>-9676508.0399999991</v>
      </c>
      <c r="C289" s="80">
        <v>-9676508.0399999991</v>
      </c>
      <c r="D289" s="80">
        <v>0</v>
      </c>
      <c r="E289" s="61">
        <v>0</v>
      </c>
    </row>
    <row r="290" spans="1:5" ht="14.1" customHeight="1">
      <c r="A290" s="107" t="s">
        <v>250</v>
      </c>
      <c r="B290" s="80">
        <v>2917150.1</v>
      </c>
      <c r="C290" s="80">
        <v>2917150.1</v>
      </c>
      <c r="D290" s="80">
        <v>0</v>
      </c>
      <c r="E290" s="61">
        <v>0</v>
      </c>
    </row>
    <row r="291" spans="1:5" ht="14.1" customHeight="1">
      <c r="A291" s="107" t="s">
        <v>251</v>
      </c>
      <c r="B291" s="80">
        <v>2194315.7400000002</v>
      </c>
      <c r="C291" s="80">
        <v>2194315.7400000002</v>
      </c>
      <c r="D291" s="80">
        <v>0</v>
      </c>
      <c r="E291" s="61">
        <v>0</v>
      </c>
    </row>
    <row r="292" spans="1:5" ht="14.1" customHeight="1">
      <c r="A292" s="107" t="s">
        <v>252</v>
      </c>
      <c r="B292" s="80">
        <v>2057568.62</v>
      </c>
      <c r="C292" s="80">
        <v>2057568.62</v>
      </c>
      <c r="D292" s="80">
        <v>0</v>
      </c>
      <c r="E292" s="61">
        <v>0</v>
      </c>
    </row>
    <row r="293" spans="1:5" ht="14.1" customHeight="1">
      <c r="A293" s="107" t="s">
        <v>253</v>
      </c>
      <c r="B293" s="80">
        <v>3926931.38</v>
      </c>
      <c r="C293" s="80">
        <v>3926931.38</v>
      </c>
      <c r="D293" s="80">
        <v>0</v>
      </c>
      <c r="E293" s="61">
        <v>0</v>
      </c>
    </row>
    <row r="294" spans="1:5" ht="14.1" customHeight="1">
      <c r="A294" s="107" t="s">
        <v>254</v>
      </c>
      <c r="B294" s="80">
        <v>19386802.93</v>
      </c>
      <c r="C294" s="80">
        <v>19386802.93</v>
      </c>
      <c r="D294" s="80">
        <v>0</v>
      </c>
      <c r="E294" s="61">
        <v>0</v>
      </c>
    </row>
    <row r="295" spans="1:5" ht="14.1" customHeight="1">
      <c r="A295" s="107" t="s">
        <v>255</v>
      </c>
      <c r="B295" s="80">
        <v>26322462.670000002</v>
      </c>
      <c r="C295" s="80">
        <v>26322462.670000002</v>
      </c>
      <c r="D295" s="80">
        <v>0</v>
      </c>
      <c r="E295" s="61">
        <v>0</v>
      </c>
    </row>
    <row r="296" spans="1:5" ht="14.1" customHeight="1">
      <c r="A296" s="107" t="s">
        <v>256</v>
      </c>
      <c r="B296" s="80">
        <v>12699781.65</v>
      </c>
      <c r="C296" s="80">
        <v>12699781.65</v>
      </c>
      <c r="D296" s="80">
        <v>0</v>
      </c>
      <c r="E296" s="61">
        <v>0</v>
      </c>
    </row>
    <row r="297" spans="1:5" ht="14.1" customHeight="1">
      <c r="A297" s="107" t="s">
        <v>257</v>
      </c>
      <c r="B297" s="80">
        <v>19293928.800000001</v>
      </c>
      <c r="C297" s="80">
        <v>19293928.800000001</v>
      </c>
      <c r="D297" s="80">
        <v>0</v>
      </c>
      <c r="E297" s="61">
        <v>0</v>
      </c>
    </row>
    <row r="298" spans="1:5" ht="14.1" customHeight="1">
      <c r="A298" s="107" t="s">
        <v>258</v>
      </c>
      <c r="B298" s="80">
        <v>20755261.420000002</v>
      </c>
      <c r="C298" s="80">
        <v>20755261.420000002</v>
      </c>
      <c r="D298" s="80">
        <v>0</v>
      </c>
      <c r="E298" s="61">
        <v>0</v>
      </c>
    </row>
    <row r="299" spans="1:5" ht="14.1" customHeight="1">
      <c r="A299" s="107" t="s">
        <v>259</v>
      </c>
      <c r="B299" s="80">
        <v>20685889.780000001</v>
      </c>
      <c r="C299" s="80">
        <v>20685889.780000001</v>
      </c>
      <c r="D299" s="80">
        <v>0</v>
      </c>
      <c r="E299" s="61">
        <v>0</v>
      </c>
    </row>
    <row r="300" spans="1:5" ht="14.1" customHeight="1">
      <c r="A300" s="107" t="s">
        <v>260</v>
      </c>
      <c r="B300" s="80">
        <v>28437096.379999999</v>
      </c>
      <c r="C300" s="80">
        <v>28437096.379999999</v>
      </c>
      <c r="D300" s="80">
        <v>0</v>
      </c>
      <c r="E300" s="61">
        <v>0</v>
      </c>
    </row>
    <row r="301" spans="1:5" ht="14.1" customHeight="1">
      <c r="A301" s="107" t="s">
        <v>261</v>
      </c>
      <c r="B301" s="80">
        <v>8137343.9400000004</v>
      </c>
      <c r="C301" s="80">
        <v>8137343.9400000004</v>
      </c>
      <c r="D301" s="80">
        <v>0</v>
      </c>
      <c r="E301" s="61">
        <v>0</v>
      </c>
    </row>
    <row r="302" spans="1:5" ht="14.1" customHeight="1">
      <c r="A302" s="107" t="s">
        <v>262</v>
      </c>
      <c r="B302" s="80">
        <v>5563558.5599999996</v>
      </c>
      <c r="C302" s="80">
        <v>5563558.5599999996</v>
      </c>
      <c r="D302" s="80">
        <v>0</v>
      </c>
      <c r="E302" s="61">
        <v>0</v>
      </c>
    </row>
    <row r="303" spans="1:5" ht="14.1" customHeight="1">
      <c r="A303" s="107" t="s">
        <v>263</v>
      </c>
      <c r="B303" s="80">
        <v>8316476.6299999999</v>
      </c>
      <c r="C303" s="80">
        <v>8308926.6299999999</v>
      </c>
      <c r="D303" s="80">
        <v>-7550</v>
      </c>
      <c r="E303" s="61">
        <v>0</v>
      </c>
    </row>
    <row r="304" spans="1:5" ht="14.1" customHeight="1">
      <c r="A304" s="107" t="s">
        <v>264</v>
      </c>
      <c r="B304" s="80">
        <v>11007490.869999999</v>
      </c>
      <c r="C304" s="80">
        <v>11007490.869999999</v>
      </c>
      <c r="D304" s="80">
        <v>0</v>
      </c>
      <c r="E304" s="61">
        <v>0</v>
      </c>
    </row>
    <row r="305" spans="1:5" ht="14.1" customHeight="1">
      <c r="A305" s="107" t="s">
        <v>265</v>
      </c>
      <c r="B305" s="80">
        <v>0</v>
      </c>
      <c r="C305" s="80">
        <v>8597255.4100000001</v>
      </c>
      <c r="D305" s="80">
        <v>8597255.4100000001</v>
      </c>
      <c r="E305" s="61">
        <v>0</v>
      </c>
    </row>
    <row r="306" spans="1:5" ht="14.1" customHeight="1">
      <c r="A306" s="107" t="s">
        <v>266</v>
      </c>
      <c r="B306" s="80">
        <v>-7549588.3600000003</v>
      </c>
      <c r="C306" s="80">
        <v>-7748672.1200000001</v>
      </c>
      <c r="D306" s="80">
        <v>-199083.76</v>
      </c>
      <c r="E306" s="61">
        <v>0</v>
      </c>
    </row>
    <row r="307" spans="1:5" ht="14.1" customHeight="1">
      <c r="A307" s="107" t="s">
        <v>267</v>
      </c>
      <c r="B307" s="80">
        <v>-30856134.59</v>
      </c>
      <c r="C307" s="80">
        <v>-31549701.27</v>
      </c>
      <c r="D307" s="80">
        <v>-693566.68</v>
      </c>
      <c r="E307" s="61">
        <v>0</v>
      </c>
    </row>
    <row r="308" spans="1:5" ht="14.1" customHeight="1">
      <c r="A308" s="107" t="s">
        <v>268</v>
      </c>
      <c r="B308" s="80">
        <v>-61132529.549999997</v>
      </c>
      <c r="C308" s="80">
        <v>-61132529.549999997</v>
      </c>
      <c r="D308" s="80">
        <v>0</v>
      </c>
      <c r="E308" s="61">
        <v>0</v>
      </c>
    </row>
    <row r="309" spans="1:5" ht="14.1" customHeight="1">
      <c r="A309" s="107" t="s">
        <v>269</v>
      </c>
      <c r="B309" s="80">
        <v>-34197453.350000001</v>
      </c>
      <c r="C309" s="80">
        <v>-34197453.350000001</v>
      </c>
      <c r="D309" s="80">
        <v>0</v>
      </c>
      <c r="E309" s="61">
        <v>0</v>
      </c>
    </row>
    <row r="310" spans="1:5" ht="14.1" customHeight="1">
      <c r="A310" s="107" t="s">
        <v>270</v>
      </c>
      <c r="B310" s="80">
        <v>-331918.46999999997</v>
      </c>
      <c r="C310" s="80">
        <v>-331918.46999999997</v>
      </c>
      <c r="D310" s="80">
        <v>0</v>
      </c>
      <c r="E310" s="61">
        <v>0</v>
      </c>
    </row>
    <row r="311" spans="1:5" ht="14.1" customHeight="1">
      <c r="A311" s="107" t="s">
        <v>271</v>
      </c>
      <c r="B311" s="80">
        <v>-783848.5</v>
      </c>
      <c r="C311" s="80">
        <v>-783848.5</v>
      </c>
      <c r="D311" s="80">
        <v>0</v>
      </c>
      <c r="E311" s="61">
        <v>0</v>
      </c>
    </row>
    <row r="312" spans="1:5" ht="14.1" customHeight="1">
      <c r="A312" s="107" t="s">
        <v>272</v>
      </c>
      <c r="B312" s="80">
        <v>-69492</v>
      </c>
      <c r="C312" s="80">
        <v>-69492</v>
      </c>
      <c r="D312" s="80">
        <v>0</v>
      </c>
      <c r="E312" s="61">
        <v>0</v>
      </c>
    </row>
    <row r="313" spans="1:5" ht="14.1" customHeight="1">
      <c r="A313" s="107" t="s">
        <v>273</v>
      </c>
      <c r="B313" s="80">
        <v>-914245.73</v>
      </c>
      <c r="C313" s="80">
        <v>-914245.73</v>
      </c>
      <c r="D313" s="80">
        <v>0</v>
      </c>
      <c r="E313" s="61">
        <v>0</v>
      </c>
    </row>
    <row r="314" spans="1:5" ht="14.1" customHeight="1">
      <c r="A314" s="107" t="s">
        <v>274</v>
      </c>
      <c r="B314" s="80">
        <v>-109397.07</v>
      </c>
      <c r="C314" s="80">
        <v>-109397.07</v>
      </c>
      <c r="D314" s="80">
        <v>0</v>
      </c>
      <c r="E314" s="61">
        <v>0</v>
      </c>
    </row>
    <row r="315" spans="1:5" ht="14.1" customHeight="1">
      <c r="A315" s="107" t="s">
        <v>275</v>
      </c>
      <c r="B315" s="80">
        <v>-3165419.03</v>
      </c>
      <c r="C315" s="80">
        <v>-3165419.03</v>
      </c>
      <c r="D315" s="80">
        <v>0</v>
      </c>
      <c r="E315" s="61">
        <v>0</v>
      </c>
    </row>
    <row r="316" spans="1:5" ht="14.1" customHeight="1">
      <c r="A316" s="107" t="s">
        <v>276</v>
      </c>
      <c r="B316" s="80">
        <v>-896737.42</v>
      </c>
      <c r="C316" s="80">
        <v>-7454122.29</v>
      </c>
      <c r="D316" s="80">
        <v>-6557384.8700000001</v>
      </c>
      <c r="E316" s="61">
        <v>0</v>
      </c>
    </row>
    <row r="317" spans="1:5" ht="14.1" customHeight="1">
      <c r="A317" s="107" t="s">
        <v>277</v>
      </c>
      <c r="B317" s="80">
        <v>-4069036.64</v>
      </c>
      <c r="C317" s="80">
        <v>-4069036.64</v>
      </c>
      <c r="D317" s="80">
        <v>0</v>
      </c>
      <c r="E317" s="61">
        <v>0</v>
      </c>
    </row>
    <row r="318" spans="1:5" ht="14.1" customHeight="1">
      <c r="A318" s="107" t="s">
        <v>278</v>
      </c>
      <c r="B318" s="80">
        <v>-4975997.8499999996</v>
      </c>
      <c r="C318" s="80">
        <v>-4975997.8499999996</v>
      </c>
      <c r="D318" s="80">
        <v>0</v>
      </c>
      <c r="E318" s="61">
        <v>0</v>
      </c>
    </row>
    <row r="319" spans="1:5" ht="14.1" customHeight="1">
      <c r="A319" s="107" t="s">
        <v>279</v>
      </c>
      <c r="B319" s="80">
        <v>-90000</v>
      </c>
      <c r="C319" s="80">
        <v>-90000</v>
      </c>
      <c r="D319" s="80">
        <v>0</v>
      </c>
      <c r="E319" s="61">
        <v>0</v>
      </c>
    </row>
    <row r="320" spans="1:5" ht="14.1" customHeight="1">
      <c r="A320" s="107" t="s">
        <v>280</v>
      </c>
      <c r="B320" s="80">
        <v>0</v>
      </c>
      <c r="C320" s="80">
        <v>-2723.88</v>
      </c>
      <c r="D320" s="80">
        <v>-2723.88</v>
      </c>
      <c r="E320" s="61">
        <v>0</v>
      </c>
    </row>
    <row r="321" spans="1:5" ht="14.1" customHeight="1">
      <c r="A321" s="107" t="s">
        <v>281</v>
      </c>
      <c r="B321" s="80">
        <v>-3111226.27</v>
      </c>
      <c r="C321" s="80">
        <v>-3111226.27</v>
      </c>
      <c r="D321" s="80">
        <v>0</v>
      </c>
      <c r="E321" s="61">
        <v>0</v>
      </c>
    </row>
    <row r="322" spans="1:5" ht="14.1" customHeight="1">
      <c r="A322" s="107" t="s">
        <v>282</v>
      </c>
      <c r="B322" s="80">
        <v>-219118.91</v>
      </c>
      <c r="C322" s="80">
        <v>-219118.91</v>
      </c>
      <c r="D322" s="80">
        <v>0</v>
      </c>
      <c r="E322" s="61">
        <v>0</v>
      </c>
    </row>
    <row r="323" spans="1:5" ht="14.1" customHeight="1">
      <c r="A323" s="122" t="s">
        <v>283</v>
      </c>
      <c r="B323" s="80">
        <v>29553407.690000001</v>
      </c>
      <c r="C323" s="80">
        <v>30690353.91</v>
      </c>
      <c r="D323" s="80">
        <v>1136946.22</v>
      </c>
      <c r="E323" s="61">
        <v>0</v>
      </c>
    </row>
    <row r="324" spans="1:5" ht="14.1" customHeight="1">
      <c r="A324" s="123" t="s">
        <v>284</v>
      </c>
      <c r="B324" s="52">
        <v>27218861.949999999</v>
      </c>
      <c r="C324" s="52">
        <v>22988535.120000001</v>
      </c>
      <c r="D324" s="52">
        <v>-4230326.83</v>
      </c>
      <c r="E324" s="52">
        <v>0</v>
      </c>
    </row>
    <row r="325" spans="1:5" ht="6.75" customHeight="1"/>
    <row r="326" spans="1:5">
      <c r="A326" s="18" t="s">
        <v>285</v>
      </c>
    </row>
    <row r="327" spans="1:5" ht="30.75" customHeight="1">
      <c r="A327" s="124" t="s">
        <v>286</v>
      </c>
      <c r="B327" s="125" t="s">
        <v>54</v>
      </c>
      <c r="C327" s="125" t="s">
        <v>55</v>
      </c>
      <c r="D327" s="125" t="s">
        <v>56</v>
      </c>
    </row>
    <row r="328" spans="1:5" ht="14.1" customHeight="1">
      <c r="A328" s="107" t="s">
        <v>287</v>
      </c>
      <c r="B328" s="80">
        <v>510882.45</v>
      </c>
      <c r="C328" s="80">
        <v>240361.89</v>
      </c>
      <c r="D328" s="80">
        <v>-270520.56</v>
      </c>
    </row>
    <row r="329" spans="1:5" ht="14.1" customHeight="1">
      <c r="A329" s="107" t="s">
        <v>288</v>
      </c>
      <c r="B329" s="80">
        <v>6151927.8600000003</v>
      </c>
      <c r="C329" s="80">
        <v>6617941.4000000004</v>
      </c>
      <c r="D329" s="80">
        <v>466013.54</v>
      </c>
    </row>
    <row r="330" spans="1:5" ht="14.1" customHeight="1">
      <c r="A330" s="107" t="s">
        <v>289</v>
      </c>
      <c r="B330" s="80">
        <v>392485.76</v>
      </c>
      <c r="C330" s="80">
        <v>392485.76</v>
      </c>
      <c r="D330" s="80">
        <v>0</v>
      </c>
    </row>
    <row r="331" spans="1:5" ht="14.1" customHeight="1">
      <c r="A331" s="107" t="s">
        <v>290</v>
      </c>
      <c r="B331" s="80">
        <v>17704.330000000002</v>
      </c>
      <c r="C331" s="80">
        <v>17704.330000000002</v>
      </c>
      <c r="D331" s="80">
        <v>0</v>
      </c>
    </row>
    <row r="332" spans="1:5" ht="14.1" customHeight="1">
      <c r="A332" s="107" t="s">
        <v>291</v>
      </c>
      <c r="B332" s="80">
        <v>637898.06999999995</v>
      </c>
      <c r="C332" s="80">
        <v>442831.07</v>
      </c>
      <c r="D332" s="80">
        <v>-195067</v>
      </c>
    </row>
    <row r="333" spans="1:5" ht="14.1" customHeight="1">
      <c r="A333" s="107" t="s">
        <v>292</v>
      </c>
      <c r="B333" s="80">
        <v>4788301.17</v>
      </c>
      <c r="C333" s="80">
        <v>2444131.4</v>
      </c>
      <c r="D333" s="80">
        <v>-2344169.77</v>
      </c>
      <c r="E333" s="126"/>
    </row>
    <row r="334" spans="1:5" ht="14.1" customHeight="1">
      <c r="A334" s="107" t="s">
        <v>293</v>
      </c>
      <c r="B334" s="80">
        <v>4471973.8600000003</v>
      </c>
      <c r="C334" s="80">
        <v>3790015.79</v>
      </c>
      <c r="D334" s="80">
        <v>-681958.07</v>
      </c>
    </row>
    <row r="335" spans="1:5" ht="14.1" customHeight="1">
      <c r="A335" s="107" t="s">
        <v>294</v>
      </c>
      <c r="B335" s="80">
        <v>667130.06999999995</v>
      </c>
      <c r="C335" s="80">
        <v>1394789.27</v>
      </c>
      <c r="D335" s="80">
        <v>727659.2</v>
      </c>
    </row>
    <row r="336" spans="1:5" ht="14.1" customHeight="1">
      <c r="A336" s="107" t="s">
        <v>295</v>
      </c>
      <c r="B336" s="80">
        <v>1967928.56</v>
      </c>
      <c r="C336" s="80">
        <v>1978142.82</v>
      </c>
      <c r="D336" s="80">
        <v>10214.26</v>
      </c>
    </row>
    <row r="337" spans="1:4" ht="14.1" customHeight="1">
      <c r="A337" s="107" t="s">
        <v>296</v>
      </c>
      <c r="B337" s="80">
        <v>482729.84</v>
      </c>
      <c r="C337" s="80">
        <v>482729.84</v>
      </c>
      <c r="D337" s="80">
        <v>0</v>
      </c>
    </row>
    <row r="338" spans="1:4" ht="14.1" customHeight="1">
      <c r="A338" s="107" t="s">
        <v>297</v>
      </c>
      <c r="B338" s="80">
        <v>147322.04999999999</v>
      </c>
      <c r="C338" s="80">
        <v>147322.04999999999</v>
      </c>
      <c r="D338" s="80">
        <v>0</v>
      </c>
    </row>
    <row r="339" spans="1:4" ht="14.1" customHeight="1">
      <c r="A339" s="107" t="s">
        <v>298</v>
      </c>
      <c r="B339" s="80">
        <v>10031.02</v>
      </c>
      <c r="C339" s="80">
        <v>10031.02</v>
      </c>
      <c r="D339" s="80">
        <v>0</v>
      </c>
    </row>
    <row r="340" spans="1:4" ht="14.1" customHeight="1">
      <c r="A340" s="107" t="s">
        <v>299</v>
      </c>
      <c r="B340" s="80">
        <v>56201.75</v>
      </c>
      <c r="C340" s="80">
        <v>56232.67</v>
      </c>
      <c r="D340" s="80">
        <v>30.92</v>
      </c>
    </row>
    <row r="341" spans="1:4" ht="14.1" customHeight="1">
      <c r="A341" s="107" t="s">
        <v>300</v>
      </c>
      <c r="B341" s="80">
        <v>113635.68</v>
      </c>
      <c r="C341" s="80">
        <v>113698.2</v>
      </c>
      <c r="D341" s="80">
        <v>62.52</v>
      </c>
    </row>
    <row r="342" spans="1:4" ht="14.1" customHeight="1">
      <c r="A342" s="107" t="s">
        <v>301</v>
      </c>
      <c r="B342" s="80">
        <v>224343.39</v>
      </c>
      <c r="C342" s="80">
        <v>224466.8</v>
      </c>
      <c r="D342" s="80">
        <v>123.41</v>
      </c>
    </row>
    <row r="343" spans="1:4" ht="14.1" customHeight="1">
      <c r="A343" s="107" t="s">
        <v>302</v>
      </c>
      <c r="B343" s="80">
        <v>13631.29</v>
      </c>
      <c r="C343" s="80">
        <v>13635.73</v>
      </c>
      <c r="D343" s="80">
        <v>4.4400000000000004</v>
      </c>
    </row>
    <row r="344" spans="1:4" ht="14.1" customHeight="1">
      <c r="A344" s="107" t="s">
        <v>303</v>
      </c>
      <c r="B344" s="80">
        <v>235185.99</v>
      </c>
      <c r="C344" s="80">
        <v>235315.36</v>
      </c>
      <c r="D344" s="80">
        <v>129.37</v>
      </c>
    </row>
    <row r="345" spans="1:4" ht="14.1" customHeight="1">
      <c r="A345" s="107" t="s">
        <v>304</v>
      </c>
      <c r="B345" s="80">
        <v>10590.63</v>
      </c>
      <c r="C345" s="80">
        <v>10594.08</v>
      </c>
      <c r="D345" s="80">
        <v>3.45</v>
      </c>
    </row>
    <row r="346" spans="1:4" ht="14.1" customHeight="1">
      <c r="A346" s="107" t="s">
        <v>305</v>
      </c>
      <c r="B346" s="80">
        <v>7063629.6799999997</v>
      </c>
      <c r="C346" s="80">
        <v>7104807.75</v>
      </c>
      <c r="D346" s="80">
        <v>41178.07</v>
      </c>
    </row>
    <row r="347" spans="1:4" ht="14.1" customHeight="1">
      <c r="A347" s="107" t="s">
        <v>306</v>
      </c>
      <c r="B347" s="80">
        <v>5349734.75</v>
      </c>
      <c r="C347" s="80">
        <v>649239.23</v>
      </c>
      <c r="D347" s="80">
        <v>-4700495.5199999996</v>
      </c>
    </row>
    <row r="348" spans="1:4" ht="14.1" customHeight="1">
      <c r="A348" s="107" t="s">
        <v>307</v>
      </c>
      <c r="B348" s="80">
        <v>659474.64</v>
      </c>
      <c r="C348" s="80">
        <v>0</v>
      </c>
      <c r="D348" s="80">
        <v>-659474.64</v>
      </c>
    </row>
    <row r="349" spans="1:4" ht="14.1" customHeight="1">
      <c r="A349" s="107" t="s">
        <v>308</v>
      </c>
      <c r="B349" s="80">
        <v>2740.37</v>
      </c>
      <c r="C349" s="80">
        <v>1195.25</v>
      </c>
      <c r="D349" s="80">
        <v>-1545.12</v>
      </c>
    </row>
    <row r="350" spans="1:4" ht="14.1" customHeight="1">
      <c r="A350" s="107" t="s">
        <v>309</v>
      </c>
      <c r="B350" s="127">
        <v>0</v>
      </c>
      <c r="C350" s="80">
        <v>732736.5</v>
      </c>
      <c r="D350" s="80">
        <v>732736.5</v>
      </c>
    </row>
    <row r="351" spans="1:4" ht="14.1" customHeight="1">
      <c r="A351" s="107" t="s">
        <v>310</v>
      </c>
      <c r="B351" s="127">
        <v>0</v>
      </c>
      <c r="C351" s="80">
        <v>848247.66</v>
      </c>
      <c r="D351" s="80">
        <v>848247.66</v>
      </c>
    </row>
    <row r="352" spans="1:4" ht="21.75" customHeight="1">
      <c r="A352" s="107" t="s">
        <v>311</v>
      </c>
      <c r="B352" s="80">
        <v>4680689.78</v>
      </c>
      <c r="C352" s="80">
        <v>4734671.1900000004</v>
      </c>
      <c r="D352" s="80">
        <v>53981.41</v>
      </c>
    </row>
    <row r="353" spans="1:8" ht="21.75" customHeight="1">
      <c r="A353" s="122" t="s">
        <v>312</v>
      </c>
      <c r="B353" s="80">
        <v>38656172.990000002</v>
      </c>
      <c r="C353" s="80">
        <v>32683327.059999999</v>
      </c>
      <c r="D353" s="80">
        <v>-5972845.9299999997</v>
      </c>
      <c r="F353" s="63"/>
      <c r="G353" s="63"/>
      <c r="H353" s="63"/>
    </row>
    <row r="354" spans="1:8" ht="16.5" customHeight="1">
      <c r="A354" s="123" t="s">
        <v>313</v>
      </c>
      <c r="B354" s="128">
        <v>38656172.990000002</v>
      </c>
      <c r="C354" s="128">
        <v>32683327.059999999</v>
      </c>
      <c r="D354" s="128">
        <v>-5972845.9299999997</v>
      </c>
    </row>
    <row r="355" spans="1:8" ht="6.75" customHeight="1"/>
    <row r="356" spans="1:8" ht="24" customHeight="1">
      <c r="A356" s="104" t="s">
        <v>314</v>
      </c>
      <c r="B356" s="105" t="s">
        <v>56</v>
      </c>
      <c r="C356" s="24" t="s">
        <v>315</v>
      </c>
      <c r="D356" s="129"/>
    </row>
    <row r="357" spans="1:8" ht="13.5" customHeight="1">
      <c r="A357" s="25" t="s">
        <v>316</v>
      </c>
      <c r="B357" s="130" t="s">
        <v>41</v>
      </c>
      <c r="C357" s="26"/>
      <c r="D357" s="129"/>
    </row>
    <row r="358" spans="1:8" ht="7.5" customHeight="1">
      <c r="A358" s="27"/>
      <c r="B358" s="131"/>
      <c r="C358" s="28"/>
      <c r="D358" s="129"/>
    </row>
    <row r="359" spans="1:8" ht="13.5" customHeight="1">
      <c r="A359" s="27" t="s">
        <v>317</v>
      </c>
      <c r="B359" s="108">
        <f>B360</f>
        <v>0</v>
      </c>
      <c r="C359" s="28"/>
      <c r="D359" s="129"/>
    </row>
    <row r="360" spans="1:8" ht="13.5" customHeight="1">
      <c r="A360" s="34" t="s">
        <v>318</v>
      </c>
      <c r="B360" s="36">
        <v>0</v>
      </c>
      <c r="C360" s="28"/>
      <c r="D360" s="129"/>
    </row>
    <row r="361" spans="1:8" ht="13.5" customHeight="1">
      <c r="A361" s="30" t="s">
        <v>319</v>
      </c>
      <c r="B361" s="132">
        <f>SUM(B362:B367)</f>
        <v>289500</v>
      </c>
      <c r="C361" s="132">
        <f>SUM(C362:C367)</f>
        <v>0</v>
      </c>
      <c r="D361" s="129"/>
    </row>
    <row r="362" spans="1:8" ht="13.5" customHeight="1">
      <c r="A362" s="133" t="s">
        <v>320</v>
      </c>
      <c r="B362" s="113">
        <v>0</v>
      </c>
      <c r="C362" s="81">
        <v>0</v>
      </c>
      <c r="D362" s="129"/>
    </row>
    <row r="363" spans="1:8" ht="13.5" customHeight="1">
      <c r="A363" s="34" t="s">
        <v>321</v>
      </c>
      <c r="B363" s="36">
        <v>0</v>
      </c>
      <c r="C363" s="33">
        <v>0</v>
      </c>
      <c r="D363" s="129"/>
    </row>
    <row r="364" spans="1:8" ht="13.5" customHeight="1">
      <c r="A364" s="34" t="s">
        <v>322</v>
      </c>
      <c r="B364" s="36"/>
      <c r="C364" s="33">
        <v>0</v>
      </c>
      <c r="D364" s="129"/>
    </row>
    <row r="365" spans="1:8" ht="13.5" customHeight="1">
      <c r="A365" s="34" t="s">
        <v>323</v>
      </c>
      <c r="B365" s="36">
        <v>289500</v>
      </c>
      <c r="C365" s="33">
        <v>0</v>
      </c>
      <c r="D365" s="129"/>
    </row>
    <row r="366" spans="1:8" ht="13.5" customHeight="1">
      <c r="A366" s="34" t="s">
        <v>324</v>
      </c>
      <c r="B366" s="36">
        <v>0</v>
      </c>
      <c r="C366" s="33">
        <v>0</v>
      </c>
      <c r="D366" s="129"/>
    </row>
    <row r="367" spans="1:8" ht="13.5" customHeight="1">
      <c r="A367" s="34" t="s">
        <v>325</v>
      </c>
      <c r="B367" s="36">
        <v>0</v>
      </c>
      <c r="C367" s="33">
        <v>0</v>
      </c>
      <c r="D367" s="129"/>
      <c r="E367" s="14"/>
    </row>
    <row r="368" spans="1:8" ht="13.5" customHeight="1">
      <c r="A368" s="27" t="s">
        <v>326</v>
      </c>
      <c r="B368" s="134" t="s">
        <v>41</v>
      </c>
      <c r="C368" s="28"/>
      <c r="D368" s="129"/>
      <c r="E368" s="14"/>
      <c r="F368" s="14"/>
    </row>
    <row r="369" spans="1:6" ht="11.25" customHeight="1">
      <c r="A369" s="30"/>
      <c r="B369" s="135"/>
      <c r="C369" s="31"/>
      <c r="D369" s="14"/>
      <c r="E369" s="14"/>
      <c r="F369" s="14"/>
    </row>
    <row r="370" spans="1:6" ht="18" customHeight="1">
      <c r="B370" s="136">
        <f>B361+B359</f>
        <v>289500</v>
      </c>
      <c r="C370" s="39">
        <f>C361</f>
        <v>0</v>
      </c>
      <c r="E370" s="14"/>
      <c r="F370" s="14"/>
    </row>
    <row r="371" spans="1:6">
      <c r="E371" s="14"/>
      <c r="F371" s="14"/>
    </row>
    <row r="372" spans="1:6">
      <c r="A372" s="18" t="s">
        <v>327</v>
      </c>
      <c r="E372" s="14"/>
      <c r="F372" s="14"/>
    </row>
    <row r="373" spans="1:6" ht="12" customHeight="1">
      <c r="A373" s="18" t="s">
        <v>328</v>
      </c>
      <c r="B373" s="137"/>
      <c r="C373" s="137"/>
      <c r="D373" s="137"/>
      <c r="E373" s="14"/>
      <c r="F373" s="14"/>
    </row>
    <row r="374" spans="1:6" ht="12.75" customHeight="1">
      <c r="A374" s="138" t="s">
        <v>329</v>
      </c>
      <c r="B374" s="139"/>
      <c r="C374" s="139"/>
      <c r="D374" s="140"/>
      <c r="E374" s="14"/>
      <c r="F374" s="14"/>
    </row>
    <row r="375" spans="1:6">
      <c r="A375" s="141" t="s">
        <v>330</v>
      </c>
      <c r="B375" s="142"/>
      <c r="C375" s="142"/>
      <c r="D375" s="143"/>
      <c r="E375" s="14"/>
      <c r="F375" s="144"/>
    </row>
    <row r="376" spans="1:6">
      <c r="A376" s="145" t="s">
        <v>331</v>
      </c>
      <c r="B376" s="146"/>
      <c r="C376" s="146"/>
      <c r="D376" s="147"/>
      <c r="E376" s="14"/>
      <c r="F376" s="144"/>
    </row>
    <row r="377" spans="1:6">
      <c r="A377" s="148" t="s">
        <v>332</v>
      </c>
      <c r="B377" s="149"/>
      <c r="C377" s="150"/>
      <c r="D377" s="151">
        <v>27360603.66</v>
      </c>
      <c r="E377" s="14"/>
      <c r="F377" s="144"/>
    </row>
    <row r="378" spans="1:6">
      <c r="A378" s="14"/>
      <c r="B378" s="152"/>
      <c r="C378" s="153"/>
      <c r="D378" s="154">
        <f>SUM(C378:C383)</f>
        <v>2.9</v>
      </c>
      <c r="E378" s="14"/>
      <c r="F378" s="144"/>
    </row>
    <row r="379" spans="1:6">
      <c r="A379" s="152" t="s">
        <v>333</v>
      </c>
      <c r="B379" s="155"/>
      <c r="C379" s="156" t="s">
        <v>334</v>
      </c>
      <c r="D379" s="157"/>
      <c r="E379" s="14"/>
      <c r="F379" s="14"/>
    </row>
    <row r="380" spans="1:6">
      <c r="A380" s="155" t="s">
        <v>335</v>
      </c>
      <c r="B380" s="155"/>
      <c r="C380" s="156" t="s">
        <v>334</v>
      </c>
      <c r="D380" s="157"/>
      <c r="E380" s="14"/>
      <c r="F380" s="14"/>
    </row>
    <row r="381" spans="1:6" ht="12.75" customHeight="1">
      <c r="A381" s="155" t="s">
        <v>336</v>
      </c>
      <c r="B381" s="155"/>
      <c r="C381" s="158">
        <v>0</v>
      </c>
      <c r="D381" s="157"/>
      <c r="E381" s="14"/>
      <c r="F381" s="14"/>
    </row>
    <row r="382" spans="1:6">
      <c r="A382" s="155" t="s">
        <v>337</v>
      </c>
      <c r="B382" s="155"/>
      <c r="C382" s="158">
        <v>2.9</v>
      </c>
      <c r="D382" s="157"/>
      <c r="E382" s="14"/>
      <c r="F382" s="14"/>
    </row>
    <row r="383" spans="1:6">
      <c r="A383" s="155" t="s">
        <v>338</v>
      </c>
      <c r="B383" s="159"/>
      <c r="C383" s="160" t="s">
        <v>334</v>
      </c>
      <c r="D383" s="157"/>
      <c r="E383" s="144"/>
      <c r="F383" s="14"/>
    </row>
    <row r="384" spans="1:6">
      <c r="A384" s="161" t="s">
        <v>339</v>
      </c>
      <c r="B384" s="14"/>
      <c r="C384" s="162"/>
      <c r="D384" s="150"/>
      <c r="E384" s="14"/>
      <c r="F384" s="14"/>
    </row>
    <row r="385" spans="1:6">
      <c r="A385" s="14"/>
      <c r="B385" s="152"/>
      <c r="C385" s="153"/>
      <c r="D385" s="154">
        <f>SUM(C385:C389)</f>
        <v>0</v>
      </c>
      <c r="E385" s="14"/>
      <c r="F385" s="14"/>
    </row>
    <row r="386" spans="1:6">
      <c r="A386" s="152" t="s">
        <v>340</v>
      </c>
      <c r="B386" s="155"/>
      <c r="C386" s="156" t="s">
        <v>334</v>
      </c>
      <c r="D386" s="157"/>
      <c r="E386" s="14"/>
      <c r="F386" s="14"/>
    </row>
    <row r="387" spans="1:6">
      <c r="A387" s="155" t="s">
        <v>341</v>
      </c>
      <c r="B387" s="155"/>
      <c r="C387" s="156" t="s">
        <v>334</v>
      </c>
      <c r="D387" s="157"/>
      <c r="E387" s="14"/>
      <c r="F387" s="14"/>
    </row>
    <row r="388" spans="1:6">
      <c r="A388" s="155" t="s">
        <v>342</v>
      </c>
      <c r="B388" s="155"/>
      <c r="C388" s="156" t="s">
        <v>334</v>
      </c>
      <c r="D388" s="157"/>
      <c r="E388" s="14"/>
      <c r="F388" s="163"/>
    </row>
    <row r="389" spans="1:6">
      <c r="A389" s="155" t="s">
        <v>343</v>
      </c>
      <c r="B389" s="164"/>
      <c r="C389" s="158">
        <v>0</v>
      </c>
      <c r="D389" s="165"/>
      <c r="E389" s="166"/>
      <c r="F389" s="14"/>
    </row>
    <row r="390" spans="1:6">
      <c r="A390" s="167" t="s">
        <v>344</v>
      </c>
      <c r="B390" s="14"/>
      <c r="C390" s="150"/>
      <c r="D390" s="150"/>
      <c r="E390" s="168"/>
      <c r="F390" s="14"/>
    </row>
    <row r="391" spans="1:6" ht="14.25" customHeight="1">
      <c r="A391" s="14"/>
      <c r="E391" s="166"/>
      <c r="F391" s="14"/>
    </row>
    <row r="392" spans="1:6">
      <c r="A392" s="169" t="s">
        <v>345</v>
      </c>
      <c r="B392" s="169"/>
      <c r="C392" s="150"/>
      <c r="D392" s="170">
        <f>D377+D378-D385</f>
        <v>27360606.559999999</v>
      </c>
      <c r="E392" s="166"/>
      <c r="F392" s="144"/>
    </row>
    <row r="393" spans="1:6" ht="7.5" customHeight="1">
      <c r="A393" s="137"/>
      <c r="E393" s="14"/>
      <c r="F393" s="14"/>
    </row>
    <row r="394" spans="1:6" ht="12.75" customHeight="1">
      <c r="A394" s="138" t="s">
        <v>346</v>
      </c>
      <c r="B394" s="139"/>
      <c r="C394" s="139"/>
      <c r="D394" s="140"/>
      <c r="E394" s="14"/>
      <c r="F394" s="14"/>
    </row>
    <row r="395" spans="1:6">
      <c r="A395" s="141" t="s">
        <v>347</v>
      </c>
      <c r="B395" s="142"/>
      <c r="C395" s="142"/>
      <c r="D395" s="143"/>
      <c r="E395" s="14"/>
      <c r="F395" s="14"/>
    </row>
    <row r="396" spans="1:6">
      <c r="A396" s="145" t="s">
        <v>331</v>
      </c>
      <c r="B396" s="146"/>
      <c r="C396" s="146"/>
      <c r="D396" s="147"/>
      <c r="E396" s="14"/>
      <c r="F396" s="14"/>
    </row>
    <row r="397" spans="1:6">
      <c r="A397" s="148" t="s">
        <v>348</v>
      </c>
      <c r="B397" s="149"/>
      <c r="C397" s="150"/>
      <c r="D397" s="171">
        <v>19658786.899999999</v>
      </c>
      <c r="E397" s="14"/>
      <c r="F397" s="14"/>
    </row>
    <row r="398" spans="1:6">
      <c r="A398" s="14"/>
      <c r="B398" s="172"/>
      <c r="C398" s="153"/>
      <c r="D398" s="173">
        <f>SUM(C398:C416)</f>
        <v>0</v>
      </c>
      <c r="E398" s="14"/>
      <c r="F398" s="14"/>
    </row>
    <row r="399" spans="1:6">
      <c r="A399" s="172" t="s">
        <v>349</v>
      </c>
      <c r="B399" s="155"/>
      <c r="C399" s="160">
        <v>0</v>
      </c>
      <c r="D399" s="174"/>
      <c r="E399" s="14"/>
      <c r="F399" s="14"/>
    </row>
    <row r="400" spans="1:6">
      <c r="A400" s="155" t="s">
        <v>350</v>
      </c>
      <c r="B400" s="155"/>
      <c r="C400" s="160">
        <v>0</v>
      </c>
      <c r="D400" s="175"/>
      <c r="E400" s="144"/>
      <c r="F400" s="14"/>
    </row>
    <row r="401" spans="1:9">
      <c r="A401" s="155" t="s">
        <v>351</v>
      </c>
      <c r="B401" s="155"/>
      <c r="C401" s="160">
        <v>0</v>
      </c>
      <c r="D401" s="175"/>
      <c r="E401" s="144"/>
      <c r="F401" s="14"/>
    </row>
    <row r="402" spans="1:9">
      <c r="A402" s="155" t="s">
        <v>352</v>
      </c>
      <c r="B402" s="155"/>
      <c r="C402" s="160">
        <v>0</v>
      </c>
      <c r="D402" s="175"/>
      <c r="E402" s="144"/>
      <c r="F402" s="14"/>
    </row>
    <row r="403" spans="1:9">
      <c r="A403" s="155" t="s">
        <v>353</v>
      </c>
      <c r="B403" s="155"/>
      <c r="C403" s="160">
        <v>0</v>
      </c>
      <c r="D403" s="175"/>
      <c r="E403" s="144"/>
      <c r="F403" s="14"/>
    </row>
    <row r="404" spans="1:9">
      <c r="A404" s="155" t="s">
        <v>354</v>
      </c>
      <c r="B404" s="155"/>
      <c r="C404" s="160">
        <v>0</v>
      </c>
      <c r="D404" s="175"/>
      <c r="E404" s="144"/>
      <c r="F404" s="144"/>
    </row>
    <row r="405" spans="1:9">
      <c r="A405" s="155" t="s">
        <v>355</v>
      </c>
      <c r="B405" s="155"/>
      <c r="C405" s="160">
        <v>0</v>
      </c>
      <c r="D405" s="176"/>
      <c r="E405" s="144"/>
      <c r="F405" s="144"/>
    </row>
    <row r="406" spans="1:9">
      <c r="A406" s="155" t="s">
        <v>356</v>
      </c>
      <c r="B406" s="155"/>
      <c r="C406" s="160">
        <v>0</v>
      </c>
      <c r="D406" s="177"/>
      <c r="E406" s="144"/>
      <c r="F406" s="144"/>
    </row>
    <row r="407" spans="1:9">
      <c r="A407" s="155" t="s">
        <v>357</v>
      </c>
      <c r="B407" s="155"/>
      <c r="C407" s="160">
        <v>0</v>
      </c>
      <c r="D407" s="178"/>
      <c r="E407" s="144"/>
      <c r="F407" s="144"/>
    </row>
    <row r="408" spans="1:9">
      <c r="A408" s="155" t="s">
        <v>358</v>
      </c>
      <c r="B408" s="155"/>
      <c r="C408" s="160">
        <v>0</v>
      </c>
      <c r="D408" s="178"/>
      <c r="E408" s="144"/>
      <c r="F408" s="144"/>
    </row>
    <row r="409" spans="1:9">
      <c r="A409" s="155" t="s">
        <v>359</v>
      </c>
      <c r="B409" s="155"/>
      <c r="C409" s="160">
        <v>0</v>
      </c>
      <c r="D409" s="178"/>
      <c r="E409" s="144"/>
      <c r="F409" s="144"/>
    </row>
    <row r="410" spans="1:9">
      <c r="A410" s="155" t="s">
        <v>360</v>
      </c>
      <c r="B410" s="155"/>
      <c r="C410" s="156" t="s">
        <v>334</v>
      </c>
      <c r="D410" s="178"/>
      <c r="E410" s="144"/>
      <c r="F410" s="144"/>
    </row>
    <row r="411" spans="1:9">
      <c r="A411" s="155" t="s">
        <v>361</v>
      </c>
      <c r="B411" s="155"/>
      <c r="C411" s="156" t="s">
        <v>334</v>
      </c>
      <c r="D411" s="178"/>
      <c r="E411" s="144"/>
      <c r="F411" s="144"/>
      <c r="G411" s="179"/>
    </row>
    <row r="412" spans="1:9">
      <c r="A412" s="155" t="s">
        <v>362</v>
      </c>
      <c r="B412" s="155"/>
      <c r="C412" s="156" t="s">
        <v>334</v>
      </c>
      <c r="D412" s="178"/>
      <c r="E412" s="144"/>
      <c r="F412" s="144"/>
      <c r="G412" s="179"/>
    </row>
    <row r="413" spans="1:9">
      <c r="A413" s="155" t="s">
        <v>363</v>
      </c>
      <c r="B413" s="155"/>
      <c r="C413" s="156" t="s">
        <v>334</v>
      </c>
      <c r="D413" s="178"/>
      <c r="E413" s="144"/>
      <c r="F413" s="180"/>
    </row>
    <row r="414" spans="1:9">
      <c r="A414" s="155" t="s">
        <v>364</v>
      </c>
      <c r="B414" s="155"/>
      <c r="C414" s="156" t="s">
        <v>334</v>
      </c>
      <c r="D414" s="178"/>
      <c r="E414" s="144"/>
      <c r="F414" s="144"/>
      <c r="I414" s="179"/>
    </row>
    <row r="415" spans="1:9">
      <c r="A415" s="155" t="s">
        <v>365</v>
      </c>
      <c r="B415" s="155"/>
      <c r="C415" s="156" t="s">
        <v>334</v>
      </c>
      <c r="D415" s="178"/>
      <c r="E415" s="144"/>
      <c r="F415" s="144"/>
      <c r="I415" s="179"/>
    </row>
    <row r="416" spans="1:9" ht="12.75" customHeight="1">
      <c r="A416" s="155" t="s">
        <v>366</v>
      </c>
      <c r="B416" s="181"/>
      <c r="C416" s="160">
        <v>0</v>
      </c>
      <c r="D416" s="178"/>
      <c r="E416" s="144"/>
      <c r="F416" s="144"/>
      <c r="I416" s="179"/>
    </row>
    <row r="417" spans="1:9">
      <c r="A417" s="182" t="s">
        <v>367</v>
      </c>
      <c r="B417" s="14"/>
      <c r="C417" s="150"/>
      <c r="D417" s="150"/>
      <c r="E417" s="14"/>
      <c r="F417" s="144"/>
      <c r="I417" s="179"/>
    </row>
    <row r="418" spans="1:9" ht="15" customHeight="1">
      <c r="A418" s="14"/>
      <c r="B418" s="172"/>
      <c r="C418" s="153"/>
      <c r="D418" s="173">
        <f>SUM(C418:C426)</f>
        <v>0</v>
      </c>
      <c r="E418" s="14"/>
      <c r="F418" s="144"/>
      <c r="I418" s="179"/>
    </row>
    <row r="419" spans="1:9">
      <c r="A419" s="172" t="s">
        <v>368</v>
      </c>
      <c r="B419" s="155"/>
      <c r="C419" s="160">
        <v>0</v>
      </c>
      <c r="D419" s="178"/>
      <c r="E419" s="14"/>
      <c r="F419" s="144"/>
      <c r="I419" s="179"/>
    </row>
    <row r="420" spans="1:9" ht="12.75" customHeight="1">
      <c r="A420" s="155" t="s">
        <v>369</v>
      </c>
      <c r="B420" s="155"/>
      <c r="C420" s="160">
        <v>0</v>
      </c>
      <c r="D420" s="178"/>
      <c r="E420" s="14"/>
      <c r="F420" s="14"/>
      <c r="I420" s="179"/>
    </row>
    <row r="421" spans="1:9">
      <c r="A421" s="155" t="s">
        <v>370</v>
      </c>
      <c r="B421" s="155"/>
      <c r="C421" s="156" t="s">
        <v>334</v>
      </c>
      <c r="D421" s="178"/>
      <c r="E421" s="14"/>
      <c r="F421" s="14"/>
    </row>
    <row r="422" spans="1:9">
      <c r="A422" s="155" t="s">
        <v>371</v>
      </c>
      <c r="B422" s="155"/>
      <c r="C422" s="156" t="s">
        <v>334</v>
      </c>
      <c r="D422" s="178"/>
      <c r="E422" s="14"/>
      <c r="F422" s="14"/>
    </row>
    <row r="423" spans="1:9" ht="12.75" customHeight="1">
      <c r="A423" s="155" t="s">
        <v>372</v>
      </c>
      <c r="B423" s="155"/>
      <c r="C423" s="156" t="s">
        <v>334</v>
      </c>
      <c r="D423" s="178"/>
      <c r="E423" s="14"/>
      <c r="F423" s="14"/>
    </row>
    <row r="424" spans="1:9">
      <c r="A424" s="155" t="s">
        <v>373</v>
      </c>
      <c r="B424" s="155"/>
      <c r="C424" s="160">
        <v>0</v>
      </c>
      <c r="D424" s="178"/>
      <c r="E424" s="14"/>
      <c r="F424" s="14"/>
    </row>
    <row r="425" spans="1:9">
      <c r="A425" s="155" t="s">
        <v>374</v>
      </c>
      <c r="B425" s="181"/>
      <c r="C425" s="160">
        <v>0</v>
      </c>
      <c r="D425" s="178"/>
      <c r="E425" s="14"/>
      <c r="F425" s="14"/>
    </row>
    <row r="426" spans="1:9">
      <c r="A426" s="182" t="s">
        <v>375</v>
      </c>
      <c r="B426" s="183"/>
      <c r="C426" s="184">
        <v>0</v>
      </c>
      <c r="D426" s="150"/>
      <c r="E426" s="163"/>
      <c r="F426" s="14"/>
    </row>
    <row r="427" spans="1:9">
      <c r="A427" s="14"/>
      <c r="C427" s="150"/>
      <c r="E427" s="144"/>
      <c r="F427" s="14"/>
    </row>
    <row r="428" spans="1:9">
      <c r="A428" s="169" t="s">
        <v>376</v>
      </c>
      <c r="D428" s="185">
        <f>D397-D398+D418</f>
        <v>19658786.899999999</v>
      </c>
      <c r="E428" s="186"/>
      <c r="F428" s="144"/>
    </row>
    <row r="429" spans="1:9" ht="9" customHeight="1">
      <c r="D429" s="187"/>
      <c r="E429" s="14"/>
      <c r="F429" s="14"/>
    </row>
    <row r="430" spans="1:9" ht="5.25" customHeight="1">
      <c r="B430" s="188"/>
      <c r="C430" s="188"/>
      <c r="D430" s="188"/>
      <c r="E430" s="188"/>
      <c r="F430" s="14"/>
    </row>
    <row r="431" spans="1:9">
      <c r="A431" s="188" t="s">
        <v>377</v>
      </c>
      <c r="B431" s="188"/>
      <c r="C431" s="188"/>
      <c r="D431" s="188"/>
      <c r="E431" s="188"/>
      <c r="F431" s="14"/>
    </row>
    <row r="432" spans="1:9" ht="7.5" customHeight="1">
      <c r="A432" s="188"/>
      <c r="E432" s="189"/>
      <c r="F432" s="14"/>
    </row>
    <row r="433" spans="1:6" ht="21" customHeight="1">
      <c r="A433" s="69" t="s">
        <v>378</v>
      </c>
      <c r="B433" s="70" t="s">
        <v>54</v>
      </c>
      <c r="C433" s="100" t="s">
        <v>55</v>
      </c>
      <c r="D433" s="100" t="s">
        <v>56</v>
      </c>
      <c r="E433" s="190"/>
      <c r="F433" s="14"/>
    </row>
    <row r="434" spans="1:6">
      <c r="A434" s="191" t="s">
        <v>379</v>
      </c>
      <c r="B434" s="36">
        <v>0</v>
      </c>
      <c r="C434" s="36">
        <v>105279655.56</v>
      </c>
      <c r="D434" s="36">
        <v>105279655.56</v>
      </c>
      <c r="E434" s="190"/>
      <c r="F434" s="14"/>
    </row>
    <row r="435" spans="1:6">
      <c r="A435" s="191" t="s">
        <v>380</v>
      </c>
      <c r="B435" s="36">
        <v>0</v>
      </c>
      <c r="C435" s="36">
        <v>-83053259.900000006</v>
      </c>
      <c r="D435" s="36">
        <v>-83053259.900000006</v>
      </c>
      <c r="E435" s="190"/>
      <c r="F435" s="14"/>
    </row>
    <row r="436" spans="1:6">
      <c r="A436" s="191" t="s">
        <v>381</v>
      </c>
      <c r="B436" s="36">
        <v>0</v>
      </c>
      <c r="C436" s="42">
        <v>5134208</v>
      </c>
      <c r="D436" s="42">
        <v>5134208</v>
      </c>
      <c r="E436" s="190"/>
      <c r="F436" s="14"/>
    </row>
    <row r="437" spans="1:6">
      <c r="A437" s="191" t="s">
        <v>382</v>
      </c>
      <c r="B437" s="36">
        <v>0</v>
      </c>
      <c r="C437" s="42">
        <v>0</v>
      </c>
      <c r="D437" s="42">
        <v>0</v>
      </c>
      <c r="E437" s="190"/>
      <c r="F437" s="14"/>
    </row>
    <row r="438" spans="1:6">
      <c r="A438" s="191" t="s">
        <v>383</v>
      </c>
      <c r="B438" s="36">
        <v>0</v>
      </c>
      <c r="C438" s="36">
        <v>-27360603.66</v>
      </c>
      <c r="D438" s="36">
        <v>-27360603.66</v>
      </c>
      <c r="E438" s="190"/>
      <c r="F438" s="14"/>
    </row>
    <row r="439" spans="1:6">
      <c r="A439" s="191" t="s">
        <v>384</v>
      </c>
      <c r="B439" s="36">
        <v>0</v>
      </c>
      <c r="C439" s="36">
        <v>-105279655.56</v>
      </c>
      <c r="D439" s="36">
        <v>-105279655.56</v>
      </c>
      <c r="E439" s="190"/>
      <c r="F439" s="14"/>
    </row>
    <row r="440" spans="1:6">
      <c r="A440" s="191" t="s">
        <v>385</v>
      </c>
      <c r="B440" s="36">
        <v>0</v>
      </c>
      <c r="C440" s="36">
        <v>88616402.659999996</v>
      </c>
      <c r="D440" s="36">
        <v>88616402.659999996</v>
      </c>
      <c r="E440" s="190"/>
      <c r="F440" s="14"/>
    </row>
    <row r="441" spans="1:6">
      <c r="A441" s="191" t="s">
        <v>386</v>
      </c>
      <c r="B441" s="36">
        <v>0</v>
      </c>
      <c r="C441" s="42">
        <v>-5134208</v>
      </c>
      <c r="D441" s="42">
        <v>-5134208</v>
      </c>
      <c r="E441" s="190"/>
      <c r="F441" s="14"/>
    </row>
    <row r="442" spans="1:6">
      <c r="A442" s="191" t="s">
        <v>387</v>
      </c>
      <c r="B442" s="36"/>
      <c r="C442" s="36">
        <v>2138674</v>
      </c>
      <c r="D442" s="36">
        <v>2138674</v>
      </c>
      <c r="E442" s="190"/>
      <c r="F442" s="14"/>
    </row>
    <row r="443" spans="1:6">
      <c r="A443" s="191" t="s">
        <v>388</v>
      </c>
      <c r="B443" s="36"/>
      <c r="C443" s="42">
        <v>0</v>
      </c>
      <c r="D443" s="42">
        <v>0</v>
      </c>
      <c r="E443" s="190"/>
      <c r="F443" s="14"/>
    </row>
    <row r="444" spans="1:6">
      <c r="A444" s="191" t="s">
        <v>389</v>
      </c>
      <c r="B444" s="36"/>
      <c r="C444" s="42">
        <v>0</v>
      </c>
      <c r="D444" s="42">
        <v>0</v>
      </c>
      <c r="E444" s="190"/>
      <c r="F444" s="14"/>
    </row>
    <row r="445" spans="1:6">
      <c r="A445" s="191" t="s">
        <v>390</v>
      </c>
      <c r="B445" s="36"/>
      <c r="C445" s="36">
        <v>19658786.899999999</v>
      </c>
      <c r="D445" s="36">
        <v>19658786.899999999</v>
      </c>
      <c r="E445" s="190"/>
      <c r="F445" s="14"/>
    </row>
    <row r="446" spans="1:6">
      <c r="A446" s="191" t="s">
        <v>391</v>
      </c>
      <c r="B446" s="36">
        <v>0</v>
      </c>
      <c r="C446" s="42">
        <v>0</v>
      </c>
      <c r="D446" s="42">
        <v>0</v>
      </c>
      <c r="E446" s="190"/>
      <c r="F446" s="14"/>
    </row>
    <row r="447" spans="1:6" ht="12.75" customHeight="1">
      <c r="A447" s="191" t="s">
        <v>392</v>
      </c>
      <c r="B447" s="36">
        <v>0</v>
      </c>
      <c r="C447" s="42">
        <v>0</v>
      </c>
      <c r="D447" s="42">
        <v>0</v>
      </c>
      <c r="E447" s="192"/>
      <c r="F447" s="14"/>
    </row>
    <row r="448" spans="1:6" ht="21" customHeight="1">
      <c r="A448" s="193" t="s">
        <v>393</v>
      </c>
      <c r="B448" s="193">
        <f>SUM(B434:B447)</f>
        <v>0</v>
      </c>
      <c r="C448" s="193">
        <f t="shared" ref="C448:D448" si="1">SUM(C434:C447)</f>
        <v>-7.4505805969238281E-9</v>
      </c>
      <c r="D448" s="193">
        <f t="shared" si="1"/>
        <v>-7.4505805969238281E-9</v>
      </c>
      <c r="E448" s="14"/>
      <c r="F448" s="14"/>
    </row>
    <row r="449" spans="1:6" ht="6.75" customHeight="1">
      <c r="B449" s="137"/>
      <c r="C449" s="137"/>
      <c r="D449" s="137"/>
      <c r="F449" s="14"/>
    </row>
    <row r="450" spans="1:6">
      <c r="A450" s="3" t="s">
        <v>394</v>
      </c>
      <c r="B450" s="137"/>
      <c r="C450" s="137"/>
      <c r="D450" s="137"/>
    </row>
    <row r="451" spans="1:6">
      <c r="B451" s="137"/>
      <c r="C451" s="137"/>
      <c r="D451" s="137"/>
    </row>
    <row r="452" spans="1:6">
      <c r="B452" s="137"/>
      <c r="C452" s="137"/>
      <c r="D452" s="137"/>
    </row>
    <row r="454" spans="1:6">
      <c r="B454" s="137"/>
      <c r="F454" s="14"/>
    </row>
    <row r="455" spans="1:6">
      <c r="A455" s="194"/>
      <c r="B455" s="137"/>
      <c r="F455" s="195"/>
    </row>
    <row r="456" spans="1:6">
      <c r="A456" s="196" t="s">
        <v>395</v>
      </c>
      <c r="B456" s="137"/>
      <c r="C456" s="197" t="s">
        <v>396</v>
      </c>
      <c r="D456" s="197"/>
      <c r="E456" s="197"/>
      <c r="F456" s="198"/>
    </row>
    <row r="457" spans="1:6" ht="12.75" customHeight="1">
      <c r="A457" s="199" t="s">
        <v>397</v>
      </c>
      <c r="B457" s="137"/>
      <c r="C457" s="200" t="s">
        <v>398</v>
      </c>
      <c r="D457" s="200"/>
      <c r="E457" s="200"/>
      <c r="F457" s="201"/>
    </row>
    <row r="458" spans="1:6" ht="13.5" customHeight="1">
      <c r="A458" s="199"/>
      <c r="B458" s="137"/>
      <c r="C458" s="200"/>
      <c r="D458" s="200"/>
      <c r="E458" s="200"/>
      <c r="F458" s="137"/>
    </row>
    <row r="459" spans="1:6">
      <c r="A459" s="137"/>
      <c r="F459" s="137"/>
    </row>
    <row r="460" spans="1:6" ht="12.75" customHeight="1"/>
    <row r="463" spans="1:6" ht="12.75" customHeight="1"/>
  </sheetData>
  <mergeCells count="16">
    <mergeCell ref="C223:D223"/>
    <mergeCell ref="C231:D231"/>
    <mergeCell ref="C456:E456"/>
    <mergeCell ref="C457:E458"/>
    <mergeCell ref="C128:D128"/>
    <mergeCell ref="A140:C140"/>
    <mergeCell ref="C172:D172"/>
    <mergeCell ref="C178:D178"/>
    <mergeCell ref="C183:D183"/>
    <mergeCell ref="C190:D190"/>
    <mergeCell ref="A1:E1"/>
    <mergeCell ref="A2:F2"/>
    <mergeCell ref="A3:F3"/>
    <mergeCell ref="A7:E7"/>
    <mergeCell ref="C54:E54"/>
    <mergeCell ref="C61:D61"/>
  </mergeCells>
  <dataValidations count="4">
    <dataValidation allowBlank="1" showInputMessage="1" showErrorMessage="1" prompt="Especificar origen de dicho recurso: Federal, Estatal, Municipal, Particulares." sqref="C168 C174 C180" xr:uid="{24F2C131-0CDE-4686-873F-D6C7C7E7DEF0}"/>
    <dataValidation allowBlank="1" showInputMessage="1" showErrorMessage="1" prompt="Características cualitativas significativas que les impacten financieramente." sqref="C138:D138 D168 D174 D180" xr:uid="{BBC69879-64B7-4EC5-AEAE-A7ECB847B977}"/>
    <dataValidation allowBlank="1" showInputMessage="1" showErrorMessage="1" prompt="Corresponde al número de la cuenta de acuerdo al Plan de Cuentas emitido por el CONAC (DOF 22/11/2010)." sqref="A138" xr:uid="{0D4A8CD2-D2BF-41C4-91B9-8FCFFEBE7F4C}"/>
    <dataValidation allowBlank="1" showInputMessage="1" showErrorMessage="1" prompt="Saldo final del periodo que corresponde la cuenta pública presentada (mensual:  enero, febrero, marzo, etc.; trimestral: 1er, 2do, 3ro. o 4to.)." sqref="B138 B168 B174 B180" xr:uid="{EE54BD55-3B33-4DCA-B5B1-7F6DF4F9077B}"/>
  </dataValidations>
  <pageMargins left="0.70866141732283472" right="0.70866141732283472" top="0.19685039370078741" bottom="0.19685039370078741" header="0.31496062992125984" footer="0.31496062992125984"/>
  <pageSetup scale="62" firstPageNumber="9" fitToHeight="10" orientation="landscape" useFirstPageNumber="1" r:id="rId1"/>
  <headerFooter>
    <oddFooter>&amp;R&amp;P</oddFooter>
    <firstFooter>&amp;R9</firstFooter>
  </headerFooter>
  <rowBreaks count="2" manualBreakCount="2">
    <brk id="125" max="5" man="1"/>
    <brk id="1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2022-04-18T19:41:51Z</dcterms:created>
  <dcterms:modified xsi:type="dcterms:W3CDTF">2022-04-18T19:42:35Z</dcterms:modified>
</cp:coreProperties>
</file>