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"/>
    </mc:Choice>
  </mc:AlternateContent>
  <xr:revisionPtr revIDLastSave="0" documentId="8_{ABDD65FF-DA85-4B05-A14C-6216CE58859B}" xr6:coauthVersionLast="36" xr6:coauthVersionMax="36" xr10:uidLastSave="{00000000-0000-0000-0000-000000000000}"/>
  <bookViews>
    <workbookView xWindow="0" yWindow="0" windowWidth="28800" windowHeight="11625" xr2:uid="{64426170-9E4D-40BF-BE49-EC19AFA94692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EAA!$A$1:$I$44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G32" i="1"/>
  <c r="H32" i="1" s="1"/>
  <c r="D32" i="1"/>
  <c r="G31" i="1"/>
  <c r="H31" i="1" s="1"/>
  <c r="H30" i="1"/>
  <c r="G30" i="1"/>
  <c r="G29" i="1"/>
  <c r="H29" i="1" s="1"/>
  <c r="H28" i="1"/>
  <c r="G28" i="1"/>
  <c r="G27" i="1"/>
  <c r="H27" i="1" s="1"/>
  <c r="H26" i="1"/>
  <c r="G26" i="1"/>
  <c r="F24" i="1"/>
  <c r="E24" i="1"/>
  <c r="D24" i="1"/>
  <c r="G24" i="1" s="1"/>
  <c r="H24" i="1" s="1"/>
  <c r="G22" i="1"/>
  <c r="H22" i="1" s="1"/>
  <c r="G21" i="1"/>
  <c r="K21" i="1" s="1"/>
  <c r="K20" i="1"/>
  <c r="H20" i="1"/>
  <c r="G20" i="1"/>
  <c r="K19" i="1"/>
  <c r="H19" i="1"/>
  <c r="G19" i="1"/>
  <c r="K18" i="1"/>
  <c r="K17" i="1"/>
  <c r="K16" i="1"/>
  <c r="F14" i="1"/>
  <c r="E14" i="1"/>
  <c r="E12" i="1" s="1"/>
  <c r="G12" i="1" s="1"/>
  <c r="H12" i="1" s="1"/>
  <c r="D14" i="1"/>
  <c r="F12" i="1"/>
  <c r="D12" i="1"/>
  <c r="K34" i="1" l="1"/>
  <c r="H34" i="1"/>
  <c r="H21" i="1"/>
  <c r="K22" i="1"/>
  <c r="G14" i="1"/>
  <c r="H14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<sst xmlns="http://schemas.openxmlformats.org/spreadsheetml/2006/main" count="39" uniqueCount="38">
  <si>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</si>
  <si>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2022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</si>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</sst>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#,##0.00;\-#,##0.00;&quot; &quot;"/>
    <numFmt numFmtId="167" formatCode="\-#,##0.00;#,##0.00;&quot; &quot;"/>
    <numFmt numFmtId="168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3" borderId="9" xfId="0" applyNumberFormat="1" applyFill="1" applyBorder="1"/>
    <xf numFmtId="167" fontId="0" fillId="3" borderId="9" xfId="0" applyNumberFormat="1" applyFill="1" applyBorder="1"/>
    <xf numFmtId="3" fontId="4" fillId="3" borderId="0" xfId="1" applyNumberFormat="1" applyFont="1" applyFill="1" applyBorder="1" applyAlignment="1">
      <alignment vertical="top"/>
    </xf>
    <xf numFmtId="168" fontId="2" fillId="0" borderId="0" xfId="0" applyNumberFormat="1" applyFont="1" applyFill="1" applyBorder="1"/>
    <xf numFmtId="166" fontId="2" fillId="0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168" fontId="0" fillId="0" borderId="0" xfId="0" applyNumberForma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 xr:uid="{227EB063-3699-442D-930F-DAAB43E1AC02}"/>
    <cellStyle name="Millares" xfId="1" builtinId="3"/>
    <cellStyle name="Normal" xfId="0" builtinId="0"/>
    <cellStyle name="Normal 2" xfId="2" xr:uid="{3F945FE1-07FD-46D3-AB8C-D07F2369A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3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  <sheetName val="Hoja1"/>
      <sheetName val="Hoja2"/>
    </sheetNames>
    <sheetDataSet>
      <sheetData sheetId="0"/>
      <sheetData sheetId="1"/>
      <sheetData sheetId="2">
        <row r="17">
          <cell r="D17">
            <v>10002519.140000001</v>
          </cell>
        </row>
        <row r="18">
          <cell r="D18">
            <v>1331777.24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36550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A559-BC84-4281-8F4A-5048B9C8A7AE}">
  <sheetPr>
    <pageSetUpPr fitToPage="1"/>
  </sheetPr>
  <dimension ref="A1:Q44"/>
  <sheetViews>
    <sheetView showGridLines="0" tabSelected="1" zoomScale="110" zoomScaleNormal="110" workbookViewId="0">
      <selection activeCell="D18" sqref="D18"/>
    </sheetView>
  </sheetViews>
  <sheetFormatPr baseColWidth="10" defaultColWidth="11.42578125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9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154398584.25999999</v>
      </c>
      <c r="E12" s="31">
        <f>+E14+E24</f>
        <v>74357796.00999999</v>
      </c>
      <c r="F12" s="31">
        <f>+F14+F24</f>
        <v>70580602.210000008</v>
      </c>
      <c r="G12" s="31">
        <f>+D12+E12-F12</f>
        <v>158175778.05999997</v>
      </c>
      <c r="H12" s="31">
        <f>+G12-D12</f>
        <v>3777193.7999999821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40276979.640000015</v>
      </c>
      <c r="E14" s="36">
        <f>SUM(E16:E22)</f>
        <v>74068296.00999999</v>
      </c>
      <c r="F14" s="36">
        <f>SUM(F16:F22)</f>
        <v>70291102.210000008</v>
      </c>
      <c r="G14" s="31">
        <f>+D14+E14-F14</f>
        <v>44054173.439999998</v>
      </c>
      <c r="H14" s="36">
        <f>+G14-D14</f>
        <v>3777193.7999999821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2">
        <v>38656172.99000001</v>
      </c>
      <c r="E16" s="45">
        <v>41746260.799999997</v>
      </c>
      <c r="F16" s="46">
        <v>47719106.729999997</v>
      </c>
      <c r="G16" s="45">
        <v>32683327.059999999</v>
      </c>
      <c r="H16" s="45">
        <v>-5972845.9299999997</v>
      </c>
      <c r="I16" s="43"/>
      <c r="J16" s="5"/>
      <c r="K16" s="38" t="e">
        <f>IF(G16=[1]ESF!#REF!," ","Error")</f>
        <v>#REF!</v>
      </c>
    </row>
    <row r="17" spans="1:14" s="6" customFormat="1" ht="19.5" customHeight="1" x14ac:dyDescent="0.25">
      <c r="A17" s="39"/>
      <c r="B17" s="44" t="s">
        <v>16</v>
      </c>
      <c r="C17" s="44"/>
      <c r="D17" s="42">
        <v>1584256.650000006</v>
      </c>
      <c r="E17" s="45">
        <v>28647801.66</v>
      </c>
      <c r="F17" s="46">
        <v>20229539.170000002</v>
      </c>
      <c r="G17" s="45">
        <v>10002519.140000001</v>
      </c>
      <c r="H17" s="45">
        <v>8418262.4900000002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5">
      <c r="A18" s="39"/>
      <c r="B18" s="44" t="s">
        <v>17</v>
      </c>
      <c r="C18" s="44"/>
      <c r="D18" s="42">
        <v>0</v>
      </c>
      <c r="E18" s="45">
        <v>3674233.55</v>
      </c>
      <c r="F18" s="46">
        <v>2342456.31</v>
      </c>
      <c r="G18" s="45">
        <v>1331777.24</v>
      </c>
      <c r="H18" s="45">
        <v>1331777.24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4" t="s">
        <v>18</v>
      </c>
      <c r="C19" s="44"/>
      <c r="D19" s="42">
        <v>0</v>
      </c>
      <c r="E19" s="42">
        <v>0</v>
      </c>
      <c r="F19" s="42">
        <v>0</v>
      </c>
      <c r="G19" s="47">
        <f t="shared" ref="G19:G22" si="0">D19+E19-F19</f>
        <v>0</v>
      </c>
      <c r="H19" s="47">
        <f t="shared" ref="H19:H22" si="1">G19-D19</f>
        <v>0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4" t="s">
        <v>22</v>
      </c>
      <c r="C22" s="44"/>
      <c r="D22" s="48">
        <v>36550</v>
      </c>
      <c r="E22" s="49">
        <v>0</v>
      </c>
      <c r="F22" s="48">
        <v>0</v>
      </c>
      <c r="G22" s="48">
        <f t="shared" si="0"/>
        <v>36550</v>
      </c>
      <c r="H22" s="48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50"/>
      <c r="C23" s="50"/>
      <c r="D23" s="51"/>
      <c r="E23" s="51"/>
      <c r="F23" s="51"/>
      <c r="G23" s="51"/>
      <c r="H23" s="51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114121604.61999997</v>
      </c>
      <c r="E24" s="36">
        <f>SUM(E26:E34)</f>
        <v>289500</v>
      </c>
      <c r="F24" s="36">
        <f>SUM(F26:F34)</f>
        <v>289500</v>
      </c>
      <c r="G24" s="36">
        <f>+D24+E24-F24</f>
        <v>114121604.61999997</v>
      </c>
      <c r="H24" s="36">
        <f>+G24-D24</f>
        <v>0</v>
      </c>
      <c r="I24" s="37"/>
      <c r="K24" s="38"/>
    </row>
    <row r="25" spans="1:14" ht="5.0999999999999996" customHeight="1" x14ac:dyDescent="0.2">
      <c r="A25" s="39"/>
      <c r="B25" s="40"/>
      <c r="C25" s="50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v>0</v>
      </c>
      <c r="E26" s="42">
        <v>0</v>
      </c>
      <c r="F26" s="42">
        <v>0</v>
      </c>
      <c r="G26" s="47">
        <f>+D26+E26+F26</f>
        <v>0</v>
      </c>
      <c r="H26" s="47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v>500000</v>
      </c>
      <c r="E27" s="42">
        <v>0</v>
      </c>
      <c r="F27" s="42">
        <v>0</v>
      </c>
      <c r="G27" s="47">
        <f>+D27+E27+F27</f>
        <v>500000</v>
      </c>
      <c r="H27" s="47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98157471.319999993</v>
      </c>
      <c r="E28" s="42">
        <v>0</v>
      </c>
      <c r="F28" s="42">
        <v>0</v>
      </c>
      <c r="G28" s="42">
        <f>D28+E28-F28</f>
        <v>98157471.319999993</v>
      </c>
      <c r="H28" s="42">
        <f t="shared" ref="H28:H32" si="2">G28-D28</f>
        <v>0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v>97015465.48999998</v>
      </c>
      <c r="E29" s="42">
        <v>0</v>
      </c>
      <c r="F29" s="42">
        <v>289500</v>
      </c>
      <c r="G29" s="42">
        <f>D29+E29-F29</f>
        <v>96725965.48999998</v>
      </c>
      <c r="H29" s="42">
        <f t="shared" si="2"/>
        <v>-289500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v>0</v>
      </c>
      <c r="E30" s="42">
        <v>0</v>
      </c>
      <c r="F30" s="42">
        <v>0</v>
      </c>
      <c r="G30" s="52">
        <f t="shared" ref="G30" si="3">D30+E30-F30</f>
        <v>0</v>
      </c>
      <c r="H30" s="52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-81551332.189999998</v>
      </c>
      <c r="E31" s="42">
        <v>289500</v>
      </c>
      <c r="F31" s="42">
        <v>0</v>
      </c>
      <c r="G31" s="47">
        <f>D31+E31-F31</f>
        <v>-81261832.189999998</v>
      </c>
      <c r="H31" s="47">
        <f t="shared" si="2"/>
        <v>289500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7">
        <f>+D32+E32+F32</f>
        <v>0</v>
      </c>
      <c r="H32" s="52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7">
        <f>+D33+E33+F33</f>
        <v>0</v>
      </c>
      <c r="H33" s="47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7">
        <f>+D34+E34+F34</f>
        <v>0</v>
      </c>
      <c r="H34" s="47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50"/>
      <c r="C35" s="50"/>
      <c r="D35" s="51"/>
      <c r="E35" s="41"/>
      <c r="F35" s="41"/>
      <c r="G35" s="41"/>
      <c r="H35" s="41"/>
      <c r="I35" s="43"/>
      <c r="K35" s="38"/>
    </row>
    <row r="36" spans="1:17" ht="6" customHeight="1" x14ac:dyDescent="0.2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">
      <c r="A38" s="6"/>
      <c r="B38" s="60" t="s">
        <v>33</v>
      </c>
      <c r="C38" s="60"/>
      <c r="D38" s="60"/>
      <c r="E38" s="60"/>
      <c r="F38" s="60"/>
      <c r="G38" s="60"/>
      <c r="H38" s="60"/>
      <c r="I38" s="61"/>
      <c r="J38" s="61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1"/>
      <c r="C39" s="62"/>
      <c r="D39" s="63"/>
      <c r="E39" s="63"/>
      <c r="F39" s="6"/>
      <c r="G39" s="64"/>
      <c r="H39" s="62"/>
      <c r="I39" s="63"/>
      <c r="J39" s="63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5"/>
      <c r="C40" s="65"/>
      <c r="D40" s="63"/>
      <c r="E40" s="66"/>
      <c r="F40" s="66"/>
      <c r="G40" s="66"/>
      <c r="H40" s="67"/>
      <c r="I40" s="63"/>
      <c r="J40" s="63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8" t="s">
        <v>34</v>
      </c>
      <c r="C41" s="68"/>
      <c r="D41" s="69"/>
      <c r="E41" s="70" t="s">
        <v>35</v>
      </c>
      <c r="F41" s="70"/>
      <c r="G41" s="70"/>
      <c r="H41" s="71"/>
      <c r="I41" s="72"/>
      <c r="J41" s="6"/>
      <c r="P41" s="6"/>
      <c r="Q41" s="6"/>
    </row>
    <row r="42" spans="1:17" ht="27.75" customHeight="1" x14ac:dyDescent="0.2">
      <c r="A42" s="6"/>
      <c r="B42" s="73" t="s">
        <v>36</v>
      </c>
      <c r="C42" s="73"/>
      <c r="D42" s="74"/>
      <c r="E42" s="75" t="s">
        <v>37</v>
      </c>
      <c r="F42" s="75"/>
      <c r="G42" s="75"/>
      <c r="H42" s="76"/>
      <c r="I42" s="72"/>
      <c r="J42" s="6"/>
      <c r="P42" s="6"/>
      <c r="Q42" s="6"/>
    </row>
    <row r="43" spans="1:17" x14ac:dyDescent="0.2">
      <c r="B43" s="6"/>
      <c r="C43" s="6"/>
      <c r="D43" s="77"/>
      <c r="E43" s="6"/>
      <c r="F43" s="6"/>
      <c r="G43" s="6"/>
    </row>
    <row r="44" spans="1:17" x14ac:dyDescent="0.2">
      <c r="B44" s="6"/>
      <c r="C44" s="6"/>
      <c r="D44" s="77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2022-04-18T19:05:45Z</dcterms:created>
  <dcterms:modified xsi:type="dcterms:W3CDTF">2022-04-18T19:09:09Z</dcterms:modified>
</cp:coreProperties>
</file>