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3 T 2021\6.-IDF\"/>
    </mc:Choice>
  </mc:AlternateContent>
  <xr:revisionPtr revIDLastSave="0" documentId="8_{3900C994-652B-4566-8392-54EB61878D85}" xr6:coauthVersionLast="36" xr6:coauthVersionMax="36" xr10:uidLastSave="{00000000-0000-0000-0000-000000000000}"/>
  <bookViews>
    <workbookView xWindow="0" yWindow="0" windowWidth="24000" windowHeight="973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D42" i="3"/>
  <c r="D79" i="3" s="1"/>
  <c r="F26" i="2"/>
  <c r="D26" i="2"/>
  <c r="B26" i="2"/>
  <c r="H33" i="1"/>
  <c r="D4" i="1"/>
  <c r="H23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4" i="1"/>
  <c r="D79" i="1"/>
  <c r="D154" i="1" s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E5" i="3"/>
  <c r="H6" i="3"/>
  <c r="H5" i="3" s="1"/>
  <c r="G16" i="2"/>
  <c r="G5" i="2"/>
  <c r="E79" i="1"/>
  <c r="H80" i="1"/>
  <c r="E4" i="1"/>
  <c r="H5" i="1"/>
  <c r="E42" i="3"/>
  <c r="G11" i="4"/>
  <c r="G4" i="4" s="1"/>
  <c r="H42" i="3" l="1"/>
  <c r="G26" i="2"/>
  <c r="H79" i="1"/>
  <c r="H154" i="1" s="1"/>
  <c r="G154" i="1"/>
  <c r="F154" i="1"/>
  <c r="H4" i="1"/>
  <c r="G27" i="4"/>
  <c r="H79" i="3"/>
  <c r="E154" i="1"/>
  <c r="E79" i="3"/>
</calcChain>
</file>

<file path=xl/sharedStrings.xml><?xml version="1.0" encoding="utf-8"?>
<sst xmlns="http://schemas.openxmlformats.org/spreadsheetml/2006/main" count="475" uniqueCount="331">
  <si>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</si>
  <si>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</si>
  <si>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</si>
  <si>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</si>
  <si>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</si>
  <si>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</si>
  <si>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</si>
  <si>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</si>
  <si>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</si>
  <si>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</si>
  <si>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</si>
  <si>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</si>
  <si>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</si>
  <si>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</si>
  <si>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</si>
  <si>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</si>
  <si>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</si>
  <si>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</si>
  <si>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</si>
  <si>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</si>
  <si>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</si>
  <si>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</si>
  <si>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</si>
  <si>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</si>
  <si>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</si>
  <si>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</si>
  <si>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</si>
  <si>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</si>
  <si>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</si>
  <si>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</si>
  <si>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</si>
  <si>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</si>
  <si>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</si>
  <si>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</si>
  <si>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</si>
  <si>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</si>
  <si>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</si>
  <si>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</si>
  <si>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</si>
  <si>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</si>
  <si>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</si>
  <si>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</si>
  <si>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</si>
  <si>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</si>
  <si>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</si>
  <si>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</si>
  <si>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</si>
  <si>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</si>
  <si>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</si>
  <si>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</si>
  <si>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</si>
  <si>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</si>
  <si>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</si>
  <si>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</si>
  <si>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</si>
  <si>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</si>
  <si>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</si>
  <si>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</si>
  <si>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</si>
  <si>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</si>
  <si>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</si>
  <si>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</si>
  <si>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</si>
  <si>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</si>
  <si>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</si>
  <si>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</si>
  <si>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</si>
  <si>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</si>
  <si>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</si>
  <si>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</si>
  <si>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</si>
  <si>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</si>
  <si>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</si>
  <si>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</si>
  <si>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</si>
  <si>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</si>
  <si>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</si>
  <si>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</si>
  <si>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</si>
  <si>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</si>
  <si>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</si>
  <si>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</si>
  <si>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</si>
  <si>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</si>
  <si>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</si>
  <si>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</si>
  <si>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</si>
  <si>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</si>
  <si>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</si>
  <si>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</si>
  <si>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</si>
  <si>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</si>
  <si>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</si>
  <si>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</si>
  <si>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</si>
  <si>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</si>
  <si>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</si>
  <si>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</si>
  <si>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</si>
  <si>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</si>
  <si>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</si>
  <si>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</si>
  <si>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</si>
  <si>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</si>
  <si>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</si>
  <si>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</si>
  <si>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</si>
  <si>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</si>
  <si>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</si>
  <si>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</si>
  <si>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</si>
  <si>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</si>
  <si>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</si>
  <si>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</si>
  <si>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</si>
  <si>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</si>
  <si>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</si>
  <si>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</si>
  <si>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</si>
  <si>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</si>
  <si>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</si>
  <si>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</si>
  <si>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</si>
  <si>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</si>
  <si>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</si>
  <si>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</si>
  <si>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</si>
  <si>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</si>
  <si>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</si>
  <si>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</si>
  <si>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</si>
  <si>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</si>
  <si>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</si>
  <si>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</si>
  <si>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</si>
  <si>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</si>
  <si>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</si>
  <si>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</si>
  <si>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</si>
  <si>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</si>
  <si>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</si>
  <si>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</si>
  <si>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</si>
  <si>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</si>
  <si>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</si>
  <si>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</si>
  <si>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</si>
  <si>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</si>
  <si>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</si>
  <si>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</si>
  <si>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</si>
  <si>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</si>
  <si>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</si>
  <si>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</si>
  <si>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</si>
  <si>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</si>
  <si>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</si>
  <si>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</si>
  <si>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</si>
  <si>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</si>
  <si>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</si>
  <si>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</si>
  <si>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</si>
  <si>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</si>
  <si>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</si>
  <si>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</si>
  <si>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</si>
  <si>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</si>
  <si>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</si>
  <si>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</si>
  <si>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</si>
  <si>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</si>
  <si>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</si>
  <si>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</si>
  <si>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</si>
  <si>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</si>
  <si>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</si>
  <si>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</si>
  <si>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</si>
  <si>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</si>
  <si>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</si>
  <si>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</si>
  <si>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</si>
  <si>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</si>
  <si>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</si>
  <si>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</si>
  <si>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</si>
  <si>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</si>
  <si>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</si>
  <si>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</si>
  <si>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</si>
  <si>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</si>
  <si>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</si>
  <si>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</si>
  <si>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</si>
  <si>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</si>
  <si>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</si>
  <si>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</si>
  <si>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</si>
  <si>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</si>
  <si>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</si>
  <si>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</si>
  <si>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</si>
  <si>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</si>
  <si>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</si>
  <si>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</si>
  <si>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</si>
  <si>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</si>
  <si>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</si>
  <si>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</si>
  <si>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</si>
  <si>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</si>
  <si>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</si>
  <si>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</si>
  <si>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</si>
  <si>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</si>
  <si>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</si>
  <si>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</si>
  <si>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</si>
  <si>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</si>
  <si>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</si>
  <si>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</si>
  <si>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</si>
  <si>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</si>
  <si>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</si>
  <si>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</si>
  <si>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</si>
  <si>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</si>
  <si>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</si>
  <si>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</si>
  <si>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</si>
  <si>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</si>
  <si>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</si>
  <si>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</si>
  <si>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</si>
  <si>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</si>
  <si>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</si>
  <si>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</si>
  <si>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</si>
  <si>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</si>
  <si>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</si>
  <si>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</si>
  <si>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</si>
  <si>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</si>
  <si>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</si>
  <si>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</si>
  <si>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</si>
  <si>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</si>
  <si>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</si>
  <si>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</si>
  <si>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</si>
  <si>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</si>
  <si>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</si>
  <si>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</si>
  <si>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</si>
  <si>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</si>
  <si>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</si>
  <si>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</si>
  <si>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</si>
  <si>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</si>
  <si>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</si>
  <si>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</si>
  <si>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</si>
  <si>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</si>
  <si>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</si>
  <si>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</si>
  <si>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</si>
  <si>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</si>
  <si>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</si>
  <si>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</si>
  <si>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</si>
  <si>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</si>
  <si>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</si>
  <si>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</si>
  <si>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</si>
  <si>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</si>
  <si>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</si>
  <si>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</si>
  <si>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</si>
  <si>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</si>
  <si>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</si>
  <si>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</si>
  <si>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</si>
  <si>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</si>
  <si>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</si>
  <si>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</si>
  <si>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</si>
  <si>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</si>
  <si>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</si>
  <si>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</si>
  <si>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</si>
  <si>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</si>
  <si>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</si>
  <si>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</si>
  <si>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</si>
  <si>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</si>
  <si>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</si>
  <si>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</si>
  <si>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</si>
  <si>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</si>
  <si>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</si>
  <si>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</si>
  <si>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</si>
  <si>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</si>
  <si>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</si>
  <si>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</si>
  <si>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</si>
  <si>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</si>
  <si>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</si>
  <si>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</si>
  <si>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</si>
  <si>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</si>
  <si>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</si>
  <si>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</si>
  <si>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</si>
  <si>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</si>
  <si>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</si>
  <si>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</si>
  <si>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</si>
  <si>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</si>
  <si>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</si>
  <si>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</si>
  <si>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</si>
  <si>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</si>
  <si>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</si>
  <si>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</si>
  <si>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</si>
  <si>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2021
PESOS</t>
  </si>
  <si>
    <t>UNIVERSIDAD TECNOLOGICA DEL NORTE DE GUANAJUATO
Estado Analítico del Ejercicio del Presupuesto de Egresos Detallado - LDF
Clasificación Funcional (Finalidad y Función)
al 30 de Septiembre de 2021
PESOS</t>
  </si>
  <si>
    <t>UNIVERSIDAD TECNOLOGICA DEL NORTE DE GUANAJUATO
Estado Analítico del Ejercicio del Presupuesto de Egresos Detallado - LDF
Clasificación de Servicios Personales por Categoría
al 30 de Septiembre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</si>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</sst>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63690698.999999993</v>
      </c>
      <c r="D4" s="5">
        <f t="shared" ref="D4:H4" si="0">D5+D13+D23+D33+D43+D53+D57+D66+D70</f>
        <v>6136677.79</v>
      </c>
      <c r="E4" s="5">
        <f t="shared" si="0"/>
        <v>69827376.790000007</v>
      </c>
      <c r="F4" s="5">
        <f t="shared" si="0"/>
        <v>36382713.329999998</v>
      </c>
      <c r="G4" s="5">
        <f t="shared" si="0"/>
        <v>36376269.530000001</v>
      </c>
      <c r="H4" s="5">
        <f t="shared" si="0"/>
        <v>33444663.460000001</v>
      </c>
    </row>
    <row r="5" spans="1:8">
      <c r="A5" s="61" t="s">
        <v>9</v>
      </c>
      <c r="B5" s="62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29074331.590000004</v>
      </c>
      <c r="G5" s="6">
        <f t="shared" si="1"/>
        <v>29074331.590000004</v>
      </c>
      <c r="H5" s="6">
        <f t="shared" si="1"/>
        <v>16147521.120000003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5955242.3099999996</v>
      </c>
      <c r="G6" s="7">
        <v>5955242.3099999996</v>
      </c>
      <c r="H6" s="7">
        <f>E6-F6</f>
        <v>1849459.0700000003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11424949.92</v>
      </c>
      <c r="G7" s="7">
        <v>11424949.92</v>
      </c>
      <c r="H7" s="7">
        <f t="shared" ref="H7:H70" si="3">E7-F7</f>
        <v>5897532.6300000008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1007526.51</v>
      </c>
      <c r="G8" s="7">
        <v>1007526.51</v>
      </c>
      <c r="H8" s="7">
        <f t="shared" si="3"/>
        <v>3823297.46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4557790.8499999996</v>
      </c>
      <c r="G9" s="7">
        <v>4557790.8499999996</v>
      </c>
      <c r="H9" s="7">
        <f t="shared" si="3"/>
        <v>2595370.6000000006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5380646.8300000001</v>
      </c>
      <c r="G10" s="7">
        <v>5380646.8300000001</v>
      </c>
      <c r="H10" s="7">
        <f t="shared" si="3"/>
        <v>1960036.5300000003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61" t="s">
        <v>17</v>
      </c>
      <c r="B13" s="62"/>
      <c r="C13" s="6">
        <f>SUM(C14:C22)</f>
        <v>3407034.89</v>
      </c>
      <c r="D13" s="6">
        <f t="shared" ref="D13:G13" si="4">SUM(D14:D22)</f>
        <v>-308983.98</v>
      </c>
      <c r="E13" s="6">
        <f t="shared" si="4"/>
        <v>3098050.91</v>
      </c>
      <c r="F13" s="6">
        <f t="shared" si="4"/>
        <v>375010.79</v>
      </c>
      <c r="G13" s="6">
        <f t="shared" si="4"/>
        <v>375010.79</v>
      </c>
      <c r="H13" s="6">
        <f t="shared" si="3"/>
        <v>2723040.12</v>
      </c>
    </row>
    <row r="14" spans="1:8">
      <c r="A14" s="35" t="s">
        <v>150</v>
      </c>
      <c r="B14" s="36" t="s">
        <v>18</v>
      </c>
      <c r="C14" s="7">
        <v>1046553.77</v>
      </c>
      <c r="D14" s="7">
        <v>-156872.63</v>
      </c>
      <c r="E14" s="7">
        <f t="shared" ref="E14:E22" si="5">C14+D14</f>
        <v>889681.14</v>
      </c>
      <c r="F14" s="7">
        <v>160843.28</v>
      </c>
      <c r="G14" s="7">
        <v>160843.28</v>
      </c>
      <c r="H14" s="7">
        <f t="shared" si="3"/>
        <v>728837.86</v>
      </c>
    </row>
    <row r="15" spans="1:8">
      <c r="A15" s="35" t="s">
        <v>151</v>
      </c>
      <c r="B15" s="36" t="s">
        <v>19</v>
      </c>
      <c r="C15" s="7">
        <v>304340.73</v>
      </c>
      <c r="D15" s="7">
        <v>-6609.38</v>
      </c>
      <c r="E15" s="7">
        <f t="shared" si="5"/>
        <v>297731.34999999998</v>
      </c>
      <c r="F15" s="7">
        <v>249.2</v>
      </c>
      <c r="G15" s="7">
        <v>249.2</v>
      </c>
      <c r="H15" s="7">
        <f t="shared" si="3"/>
        <v>297482.14999999997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14286.41</v>
      </c>
      <c r="E17" s="7">
        <f t="shared" si="5"/>
        <v>461221.05</v>
      </c>
      <c r="F17" s="7">
        <v>41861.33</v>
      </c>
      <c r="G17" s="7">
        <v>41861.33</v>
      </c>
      <c r="H17" s="7">
        <f t="shared" si="3"/>
        <v>419359.72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38000</v>
      </c>
      <c r="E18" s="7">
        <f t="shared" si="5"/>
        <v>190129.8</v>
      </c>
      <c r="F18" s="7">
        <v>2862</v>
      </c>
      <c r="G18" s="7">
        <v>2862</v>
      </c>
      <c r="H18" s="7">
        <f t="shared" si="3"/>
        <v>187267.8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-303594.40000000002</v>
      </c>
      <c r="E19" s="7">
        <f t="shared" si="5"/>
        <v>918066.95000000007</v>
      </c>
      <c r="F19" s="7">
        <v>111492.18</v>
      </c>
      <c r="G19" s="7">
        <v>111492.18</v>
      </c>
      <c r="H19" s="7">
        <f t="shared" si="3"/>
        <v>806574.77</v>
      </c>
    </row>
    <row r="20" spans="1:8">
      <c r="A20" s="35" t="s">
        <v>156</v>
      </c>
      <c r="B20" s="36" t="s">
        <v>24</v>
      </c>
      <c r="C20" s="7">
        <v>60044.17</v>
      </c>
      <c r="D20" s="7">
        <v>-13400</v>
      </c>
      <c r="E20" s="7">
        <f t="shared" si="5"/>
        <v>46644.17</v>
      </c>
      <c r="F20" s="7">
        <v>0</v>
      </c>
      <c r="G20" s="7">
        <v>0</v>
      </c>
      <c r="H20" s="7">
        <f t="shared" si="3"/>
        <v>46644.17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135406.01999999999</v>
      </c>
      <c r="E22" s="7">
        <f t="shared" si="5"/>
        <v>292576.44999999995</v>
      </c>
      <c r="F22" s="7">
        <v>57702.8</v>
      </c>
      <c r="G22" s="7">
        <v>57702.8</v>
      </c>
      <c r="H22" s="7">
        <f t="shared" si="3"/>
        <v>234873.64999999997</v>
      </c>
    </row>
    <row r="23" spans="1:8">
      <c r="A23" s="61" t="s">
        <v>27</v>
      </c>
      <c r="B23" s="62"/>
      <c r="C23" s="6">
        <f>SUM(C24:C32)</f>
        <v>17604101.129999999</v>
      </c>
      <c r="D23" s="6">
        <f t="shared" ref="D23:G23" si="6">SUM(D24:D32)</f>
        <v>1006708.27</v>
      </c>
      <c r="E23" s="6">
        <f t="shared" si="6"/>
        <v>18610809.399999999</v>
      </c>
      <c r="F23" s="6">
        <f t="shared" si="6"/>
        <v>5889174.7199999997</v>
      </c>
      <c r="G23" s="6">
        <f t="shared" si="6"/>
        <v>5889174.7199999997</v>
      </c>
      <c r="H23" s="6">
        <f t="shared" si="3"/>
        <v>12721634.68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797430.29</v>
      </c>
      <c r="G24" s="7">
        <v>797430.29</v>
      </c>
      <c r="H24" s="7">
        <f t="shared" si="3"/>
        <v>2645176.0699999998</v>
      </c>
    </row>
    <row r="25" spans="1:8">
      <c r="A25" s="35" t="s">
        <v>160</v>
      </c>
      <c r="B25" s="36" t="s">
        <v>29</v>
      </c>
      <c r="C25" s="7">
        <v>458556.81</v>
      </c>
      <c r="D25" s="7">
        <v>146894.88</v>
      </c>
      <c r="E25" s="7">
        <f t="shared" si="7"/>
        <v>605451.68999999994</v>
      </c>
      <c r="F25" s="7">
        <v>349193</v>
      </c>
      <c r="G25" s="7">
        <v>349193</v>
      </c>
      <c r="H25" s="7">
        <f t="shared" si="3"/>
        <v>256258.68999999994</v>
      </c>
    </row>
    <row r="26" spans="1:8">
      <c r="A26" s="35" t="s">
        <v>161</v>
      </c>
      <c r="B26" s="36" t="s">
        <v>30</v>
      </c>
      <c r="C26" s="7">
        <v>3657929.12</v>
      </c>
      <c r="D26" s="7">
        <v>317246.2</v>
      </c>
      <c r="E26" s="7">
        <f t="shared" si="7"/>
        <v>3975175.3200000003</v>
      </c>
      <c r="F26" s="7">
        <v>272547.28999999998</v>
      </c>
      <c r="G26" s="7">
        <v>272547.28999999998</v>
      </c>
      <c r="H26" s="7">
        <f t="shared" si="3"/>
        <v>3702628.0300000003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3564.68</v>
      </c>
      <c r="G27" s="7">
        <v>3564.68</v>
      </c>
      <c r="H27" s="7">
        <f t="shared" si="3"/>
        <v>728509.45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3129934.5</v>
      </c>
      <c r="G28" s="7">
        <v>3129934.5</v>
      </c>
      <c r="H28" s="7">
        <f t="shared" si="3"/>
        <v>2890074.88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72788.429999999993</v>
      </c>
      <c r="G29" s="7">
        <v>72788.429999999993</v>
      </c>
      <c r="H29" s="7">
        <f t="shared" si="3"/>
        <v>77711.570000000007</v>
      </c>
    </row>
    <row r="30" spans="1:8">
      <c r="A30" s="35" t="s">
        <v>165</v>
      </c>
      <c r="B30" s="36" t="s">
        <v>34</v>
      </c>
      <c r="C30" s="7">
        <v>428390.71</v>
      </c>
      <c r="D30" s="7">
        <v>21600</v>
      </c>
      <c r="E30" s="7">
        <f t="shared" si="7"/>
        <v>449990.71</v>
      </c>
      <c r="F30" s="7">
        <v>6907.1</v>
      </c>
      <c r="G30" s="7">
        <v>6907.1</v>
      </c>
      <c r="H30" s="7">
        <f t="shared" si="3"/>
        <v>443083.61000000004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-167703.35999999999</v>
      </c>
      <c r="E31" s="7">
        <f t="shared" si="7"/>
        <v>501696.58999999997</v>
      </c>
      <c r="F31" s="7">
        <v>64917.440000000002</v>
      </c>
      <c r="G31" s="7">
        <v>64917.440000000002</v>
      </c>
      <c r="H31" s="7">
        <f t="shared" si="3"/>
        <v>436779.14999999997</v>
      </c>
    </row>
    <row r="32" spans="1:8">
      <c r="A32" s="35" t="s">
        <v>167</v>
      </c>
      <c r="B32" s="36" t="s">
        <v>36</v>
      </c>
      <c r="C32" s="7">
        <v>2402718.21</v>
      </c>
      <c r="D32" s="7">
        <v>330587.01</v>
      </c>
      <c r="E32" s="7">
        <f t="shared" si="7"/>
        <v>2733305.2199999997</v>
      </c>
      <c r="F32" s="7">
        <v>1191891.99</v>
      </c>
      <c r="G32" s="7">
        <v>1191891.99</v>
      </c>
      <c r="H32" s="7">
        <f t="shared" si="3"/>
        <v>1541413.2299999997</v>
      </c>
    </row>
    <row r="33" spans="1:8">
      <c r="A33" s="61" t="s">
        <v>37</v>
      </c>
      <c r="B33" s="62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844755.91</v>
      </c>
      <c r="G33" s="6">
        <f t="shared" si="8"/>
        <v>844755.91</v>
      </c>
      <c r="H33" s="6">
        <f t="shared" si="3"/>
        <v>843220.08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844755.91</v>
      </c>
      <c r="G37" s="7">
        <v>844755.91</v>
      </c>
      <c r="H37" s="7">
        <f t="shared" si="3"/>
        <v>843220.08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101000</v>
      </c>
      <c r="D43" s="6">
        <f t="shared" ref="D43:G43" si="10">SUM(D44:D52)</f>
        <v>1107687.78</v>
      </c>
      <c r="E43" s="6">
        <f t="shared" si="10"/>
        <v>1208687.78</v>
      </c>
      <c r="F43" s="6">
        <f t="shared" si="10"/>
        <v>199440.31999999998</v>
      </c>
      <c r="G43" s="6">
        <f t="shared" si="10"/>
        <v>192996.52</v>
      </c>
      <c r="H43" s="6">
        <f t="shared" si="3"/>
        <v>1009247.4600000001</v>
      </c>
    </row>
    <row r="44" spans="1:8">
      <c r="A44" s="35" t="s">
        <v>175</v>
      </c>
      <c r="B44" s="36" t="s">
        <v>48</v>
      </c>
      <c r="C44" s="7">
        <v>95000</v>
      </c>
      <c r="D44" s="7">
        <v>553319.80000000005</v>
      </c>
      <c r="E44" s="7">
        <f t="shared" ref="E44:E52" si="11">C44+D44</f>
        <v>648319.80000000005</v>
      </c>
      <c r="F44" s="7">
        <v>140428.79999999999</v>
      </c>
      <c r="G44" s="7">
        <v>133985</v>
      </c>
      <c r="H44" s="7">
        <f t="shared" si="3"/>
        <v>507891.00000000006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59011.519999999997</v>
      </c>
      <c r="G45" s="7">
        <v>59011.519999999997</v>
      </c>
      <c r="H45" s="7">
        <f t="shared" si="3"/>
        <v>14088.46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43616852</v>
      </c>
      <c r="D79" s="8">
        <f t="shared" ref="D79:H79" si="21">D80+D88+D98+D108+D118+D128+D132+D141+D145</f>
        <v>3698083.98</v>
      </c>
      <c r="E79" s="8">
        <f t="shared" si="21"/>
        <v>47314935.979999997</v>
      </c>
      <c r="F79" s="8">
        <f t="shared" si="21"/>
        <v>33323223.550000001</v>
      </c>
      <c r="G79" s="8">
        <f t="shared" si="21"/>
        <v>33323223.550000001</v>
      </c>
      <c r="H79" s="8">
        <f t="shared" si="21"/>
        <v>13991712.43</v>
      </c>
    </row>
    <row r="80" spans="1:8">
      <c r="A80" s="65" t="s">
        <v>9</v>
      </c>
      <c r="B80" s="66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27155183.91</v>
      </c>
      <c r="G80" s="8">
        <f t="shared" si="22"/>
        <v>27155183.91</v>
      </c>
      <c r="H80" s="8">
        <f t="shared" si="22"/>
        <v>11126724.09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5202069.17</v>
      </c>
      <c r="G81" s="9">
        <v>5202069.17</v>
      </c>
      <c r="H81" s="9">
        <f t="shared" ref="H81:H144" si="24">E81-F81</f>
        <v>2227039.59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7874982.6299999999</v>
      </c>
      <c r="G82" s="9">
        <v>7874982.6299999999</v>
      </c>
      <c r="H82" s="9">
        <f t="shared" si="24"/>
        <v>4117347.21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1910923.69</v>
      </c>
      <c r="G83" s="9">
        <v>1910923.69</v>
      </c>
      <c r="H83" s="9">
        <f t="shared" si="24"/>
        <v>2230108.2800000003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6683876.1299999999</v>
      </c>
      <c r="G84" s="9">
        <v>6683876.1299999999</v>
      </c>
      <c r="H84" s="9">
        <f t="shared" si="24"/>
        <v>834877.94000000041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5483332.29</v>
      </c>
      <c r="G85" s="9">
        <v>5483332.29</v>
      </c>
      <c r="H85" s="9">
        <f t="shared" si="24"/>
        <v>1717351.0700000003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387090.72999999992</v>
      </c>
      <c r="G88" s="8">
        <f t="shared" si="25"/>
        <v>387090.72999999992</v>
      </c>
      <c r="H88" s="8">
        <f t="shared" si="24"/>
        <v>815988.46</v>
      </c>
    </row>
    <row r="89" spans="1:8">
      <c r="A89" s="35" t="s">
        <v>210</v>
      </c>
      <c r="B89" s="40" t="s">
        <v>18</v>
      </c>
      <c r="C89" s="9">
        <v>327981.77</v>
      </c>
      <c r="D89" s="9">
        <v>16229.43</v>
      </c>
      <c r="E89" s="7">
        <f t="shared" ref="E89:E97" si="26">C89+D89</f>
        <v>344211.20000000001</v>
      </c>
      <c r="F89" s="9">
        <v>209873.81</v>
      </c>
      <c r="G89" s="9">
        <v>209873.81</v>
      </c>
      <c r="H89" s="9">
        <f t="shared" si="24"/>
        <v>134337.39000000001</v>
      </c>
    </row>
    <row r="90" spans="1:8">
      <c r="A90" s="35" t="s">
        <v>211</v>
      </c>
      <c r="B90" s="40" t="s">
        <v>19</v>
      </c>
      <c r="C90" s="9">
        <v>60139.02</v>
      </c>
      <c r="D90" s="9">
        <v>-662.48</v>
      </c>
      <c r="E90" s="7">
        <f t="shared" si="26"/>
        <v>59476.539999999994</v>
      </c>
      <c r="F90" s="9">
        <v>15224.8</v>
      </c>
      <c r="G90" s="9">
        <v>15224.8</v>
      </c>
      <c r="H90" s="9">
        <f t="shared" si="24"/>
        <v>44251.739999999991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1999</v>
      </c>
      <c r="G91" s="9">
        <v>1999</v>
      </c>
      <c r="H91" s="9">
        <f t="shared" si="24"/>
        <v>1</v>
      </c>
    </row>
    <row r="92" spans="1:8">
      <c r="A92" s="35" t="s">
        <v>213</v>
      </c>
      <c r="B92" s="40" t="s">
        <v>21</v>
      </c>
      <c r="C92" s="9">
        <v>383034.64</v>
      </c>
      <c r="D92" s="9">
        <v>433.05</v>
      </c>
      <c r="E92" s="7">
        <f t="shared" si="26"/>
        <v>383467.69</v>
      </c>
      <c r="F92" s="9">
        <v>90113.5</v>
      </c>
      <c r="G92" s="9">
        <v>90113.5</v>
      </c>
      <c r="H92" s="9">
        <f t="shared" si="24"/>
        <v>293354.19</v>
      </c>
    </row>
    <row r="93" spans="1:8">
      <c r="A93" s="35" t="s">
        <v>214</v>
      </c>
      <c r="B93" s="40" t="s">
        <v>22</v>
      </c>
      <c r="C93" s="9">
        <v>134604.81</v>
      </c>
      <c r="D93" s="9">
        <v>-18000</v>
      </c>
      <c r="E93" s="7">
        <f t="shared" si="26"/>
        <v>116604.81</v>
      </c>
      <c r="F93" s="9">
        <v>6439.22</v>
      </c>
      <c r="G93" s="9">
        <v>6439.22</v>
      </c>
      <c r="H93" s="9">
        <f t="shared" si="24"/>
        <v>110165.59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53021.73</v>
      </c>
      <c r="G94" s="9">
        <v>53021.73</v>
      </c>
      <c r="H94" s="9">
        <f t="shared" si="24"/>
        <v>67639.62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10418.67</v>
      </c>
      <c r="G97" s="9">
        <v>10418.67</v>
      </c>
      <c r="H97" s="9">
        <f t="shared" si="24"/>
        <v>137994.75999999998</v>
      </c>
    </row>
    <row r="98" spans="1:8">
      <c r="A98" s="65" t="s">
        <v>27</v>
      </c>
      <c r="B98" s="66"/>
      <c r="C98" s="8">
        <f>SUM(C99:C107)</f>
        <v>4704456.8099999996</v>
      </c>
      <c r="D98" s="8">
        <f t="shared" ref="D98:G98" si="27">SUM(D99:D107)</f>
        <v>14265.71000000001</v>
      </c>
      <c r="E98" s="8">
        <f t="shared" si="27"/>
        <v>4718722.5199999996</v>
      </c>
      <c r="F98" s="8">
        <f t="shared" si="27"/>
        <v>2669722.64</v>
      </c>
      <c r="G98" s="8">
        <f t="shared" si="27"/>
        <v>2669722.64</v>
      </c>
      <c r="H98" s="8">
        <f t="shared" si="24"/>
        <v>2048999.8799999994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182967.62</v>
      </c>
      <c r="G99" s="9">
        <v>182967.62</v>
      </c>
      <c r="H99" s="9">
        <f t="shared" si="24"/>
        <v>215844.2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41361.910000000003</v>
      </c>
      <c r="E101" s="7">
        <f t="shared" si="28"/>
        <v>1622784.24</v>
      </c>
      <c r="F101" s="9">
        <v>1028338.88</v>
      </c>
      <c r="G101" s="9">
        <v>1028338.88</v>
      </c>
      <c r="H101" s="9">
        <f t="shared" si="24"/>
        <v>594445.36</v>
      </c>
    </row>
    <row r="102" spans="1:8">
      <c r="A102" s="35" t="s">
        <v>222</v>
      </c>
      <c r="B102" s="40" t="s">
        <v>31</v>
      </c>
      <c r="C102" s="9">
        <v>92074.13</v>
      </c>
      <c r="D102" s="9">
        <v>2500</v>
      </c>
      <c r="E102" s="7">
        <f t="shared" si="28"/>
        <v>94574.13</v>
      </c>
      <c r="F102" s="9">
        <v>299</v>
      </c>
      <c r="G102" s="9">
        <v>299</v>
      </c>
      <c r="H102" s="9">
        <f t="shared" si="24"/>
        <v>94275.13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692198.56</v>
      </c>
      <c r="G103" s="9">
        <v>692198.56</v>
      </c>
      <c r="H103" s="9">
        <f t="shared" si="24"/>
        <v>396443.18999999994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76396.7</v>
      </c>
      <c r="G104" s="9">
        <v>76396.7</v>
      </c>
      <c r="H104" s="9">
        <f t="shared" si="24"/>
        <v>99582.659999999989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17135.82</v>
      </c>
      <c r="G105" s="9">
        <v>17135.82</v>
      </c>
      <c r="H105" s="9">
        <f t="shared" si="24"/>
        <v>257336.93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10301.32</v>
      </c>
      <c r="G106" s="9">
        <v>10301.32</v>
      </c>
      <c r="H106" s="9">
        <f t="shared" si="24"/>
        <v>119488.09999999998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662084.74</v>
      </c>
      <c r="G107" s="9">
        <v>662084.74</v>
      </c>
      <c r="H107" s="9">
        <f t="shared" si="24"/>
        <v>230451.44000000006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107307551</v>
      </c>
      <c r="D154" s="8">
        <f t="shared" ref="D154:H154" si="42">D4+D79</f>
        <v>9834761.7699999996</v>
      </c>
      <c r="E154" s="8">
        <f t="shared" si="42"/>
        <v>117142312.77000001</v>
      </c>
      <c r="F154" s="8">
        <f t="shared" si="42"/>
        <v>69705936.879999995</v>
      </c>
      <c r="G154" s="8">
        <f t="shared" si="42"/>
        <v>69699493.079999998</v>
      </c>
      <c r="H154" s="8">
        <f t="shared" si="42"/>
        <v>47436375.890000001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6136677.79</v>
      </c>
      <c r="D5" s="8">
        <f t="shared" si="0"/>
        <v>69827376.789999992</v>
      </c>
      <c r="E5" s="8">
        <f t="shared" si="0"/>
        <v>36382713.329999998</v>
      </c>
      <c r="F5" s="8">
        <f t="shared" si="0"/>
        <v>36376269.530000001</v>
      </c>
      <c r="G5" s="8">
        <f t="shared" si="0"/>
        <v>33444663.460000008</v>
      </c>
    </row>
    <row r="6" spans="1:7">
      <c r="A6" s="18" t="s">
        <v>322</v>
      </c>
      <c r="B6" s="9">
        <v>4985847.1500000004</v>
      </c>
      <c r="C6" s="9">
        <v>335094.40000000002</v>
      </c>
      <c r="D6" s="9">
        <f>B6+C6</f>
        <v>5320941.5500000007</v>
      </c>
      <c r="E6" s="9">
        <v>2566483.02</v>
      </c>
      <c r="F6" s="9">
        <v>2560039.2200000002</v>
      </c>
      <c r="G6" s="9">
        <f>D6-E6</f>
        <v>2754458.5300000007</v>
      </c>
    </row>
    <row r="7" spans="1:7">
      <c r="A7" s="18" t="s">
        <v>323</v>
      </c>
      <c r="B7" s="9">
        <v>30309258.07</v>
      </c>
      <c r="C7" s="9">
        <v>4898053.2699999996</v>
      </c>
      <c r="D7" s="9">
        <f t="shared" ref="D7:D13" si="1">B7+C7</f>
        <v>35207311.340000004</v>
      </c>
      <c r="E7" s="9">
        <v>21477421.460000001</v>
      </c>
      <c r="F7" s="9">
        <v>21477421.460000001</v>
      </c>
      <c r="G7" s="9">
        <f t="shared" ref="G7:G13" si="2">D7-E7</f>
        <v>13729889.880000003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2200602.6800000002</v>
      </c>
      <c r="F8" s="9">
        <v>2200602.6800000002</v>
      </c>
      <c r="G8" s="9">
        <f t="shared" si="2"/>
        <v>1926584.46</v>
      </c>
    </row>
    <row r="9" spans="1:7">
      <c r="A9" s="18" t="s">
        <v>325</v>
      </c>
      <c r="B9" s="9">
        <v>23981211.260000002</v>
      </c>
      <c r="C9" s="9">
        <v>555389.12</v>
      </c>
      <c r="D9" s="9">
        <f t="shared" si="1"/>
        <v>24536600.380000003</v>
      </c>
      <c r="E9" s="9">
        <v>9750708.3599999994</v>
      </c>
      <c r="F9" s="9">
        <v>9750708.3599999994</v>
      </c>
      <c r="G9" s="9">
        <f t="shared" si="2"/>
        <v>14785892.020000003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387497.81</v>
      </c>
      <c r="F10" s="9">
        <v>387497.81</v>
      </c>
      <c r="G10" s="9">
        <f t="shared" si="2"/>
        <v>247838.57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3698083.98</v>
      </c>
      <c r="D16" s="8">
        <f t="shared" si="3"/>
        <v>47314935.979999997</v>
      </c>
      <c r="E16" s="8">
        <f t="shared" si="3"/>
        <v>33323223.550000001</v>
      </c>
      <c r="F16" s="8">
        <f t="shared" si="3"/>
        <v>33323223.550000001</v>
      </c>
      <c r="G16" s="8">
        <f t="shared" si="3"/>
        <v>13991712.429999998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2339983</v>
      </c>
      <c r="F17" s="9">
        <v>2339983</v>
      </c>
      <c r="G17" s="9">
        <f t="shared" ref="G17:G24" si="4">D17-E17</f>
        <v>672387.58000000007</v>
      </c>
    </row>
    <row r="18" spans="1:7">
      <c r="A18" s="18" t="s">
        <v>323</v>
      </c>
      <c r="B18" s="9">
        <v>27531624.59</v>
      </c>
      <c r="C18" s="9">
        <v>3087481.27</v>
      </c>
      <c r="D18" s="9">
        <f t="shared" ref="D18:D24" si="5">B18+C18</f>
        <v>30619105.859999999</v>
      </c>
      <c r="E18" s="9">
        <v>21300581.859999999</v>
      </c>
      <c r="F18" s="9">
        <v>21300581.859999999</v>
      </c>
      <c r="G18" s="9">
        <f t="shared" si="4"/>
        <v>9318524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1460369.76</v>
      </c>
      <c r="F19" s="9">
        <v>1460369.76</v>
      </c>
      <c r="G19" s="9">
        <f t="shared" si="4"/>
        <v>332312.5</v>
      </c>
    </row>
    <row r="20" spans="1:7">
      <c r="A20" s="18" t="s">
        <v>325</v>
      </c>
      <c r="B20" s="9">
        <v>10668583.189999999</v>
      </c>
      <c r="C20" s="9">
        <v>586857.71</v>
      </c>
      <c r="D20" s="9">
        <f t="shared" si="5"/>
        <v>11255440.899999999</v>
      </c>
      <c r="E20" s="9">
        <v>7724918.04</v>
      </c>
      <c r="F20" s="9">
        <v>7724918.04</v>
      </c>
      <c r="G20" s="9">
        <f t="shared" si="4"/>
        <v>3530522.8599999985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497370.89</v>
      </c>
      <c r="F21" s="9">
        <v>497370.89</v>
      </c>
      <c r="G21" s="9">
        <f t="shared" si="4"/>
        <v>137965.49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9834761.7699999996</v>
      </c>
      <c r="D26" s="8">
        <f t="shared" si="6"/>
        <v>117142312.76999998</v>
      </c>
      <c r="E26" s="8">
        <f t="shared" si="6"/>
        <v>69705936.879999995</v>
      </c>
      <c r="F26" s="8">
        <f t="shared" si="6"/>
        <v>69699493.079999998</v>
      </c>
      <c r="G26" s="8">
        <f t="shared" si="6"/>
        <v>47436375.890000008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opLeftCell="A43" workbookViewId="0">
      <selection activeCell="K88" sqref="K88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63690699</v>
      </c>
      <c r="D5" s="8">
        <f t="shared" ref="D5:H5" si="0">D6+D16+D25+D36</f>
        <v>6136677.79</v>
      </c>
      <c r="E5" s="8">
        <f t="shared" si="0"/>
        <v>69827376.789999992</v>
      </c>
      <c r="F5" s="8">
        <f t="shared" si="0"/>
        <v>36382713.330000006</v>
      </c>
      <c r="G5" s="8">
        <f t="shared" si="0"/>
        <v>36376269.530000001</v>
      </c>
      <c r="H5" s="8">
        <f t="shared" si="0"/>
        <v>33444663.459999993</v>
      </c>
    </row>
    <row r="6" spans="1:8" ht="12.75" customHeight="1">
      <c r="A6" s="63" t="s">
        <v>95</v>
      </c>
      <c r="B6" s="64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387497.81</v>
      </c>
      <c r="G6" s="8">
        <f t="shared" si="1"/>
        <v>387497.81</v>
      </c>
      <c r="H6" s="8">
        <f t="shared" si="1"/>
        <v>247838.57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387497.81</v>
      </c>
      <c r="G9" s="9">
        <v>387497.81</v>
      </c>
      <c r="H9" s="9">
        <f t="shared" si="3"/>
        <v>247838.57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63055362.619999997</v>
      </c>
      <c r="D16" s="8">
        <f t="shared" ref="D16:G16" si="4">SUM(D17:D23)</f>
        <v>6136677.79</v>
      </c>
      <c r="E16" s="8">
        <f t="shared" si="4"/>
        <v>69192040.409999996</v>
      </c>
      <c r="F16" s="8">
        <f t="shared" si="4"/>
        <v>35995215.520000003</v>
      </c>
      <c r="G16" s="8">
        <f t="shared" si="4"/>
        <v>35988771.719999999</v>
      </c>
      <c r="H16" s="8">
        <f t="shared" si="3"/>
        <v>33196824.889999993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6136677.79</v>
      </c>
      <c r="E21" s="9">
        <f t="shared" si="5"/>
        <v>69192040.409999996</v>
      </c>
      <c r="F21" s="9">
        <v>35995215.520000003</v>
      </c>
      <c r="G21" s="9">
        <v>35988771.719999999</v>
      </c>
      <c r="H21" s="9">
        <f t="shared" si="3"/>
        <v>33196824.889999993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43616852</v>
      </c>
      <c r="D42" s="8">
        <f t="shared" ref="D42:G42" si="10">D43+D53+D62+D73</f>
        <v>3698083.98</v>
      </c>
      <c r="E42" s="8">
        <f t="shared" si="10"/>
        <v>47314935.979999997</v>
      </c>
      <c r="F42" s="8">
        <f t="shared" si="10"/>
        <v>33323223.550000001</v>
      </c>
      <c r="G42" s="8">
        <f t="shared" si="10"/>
        <v>33323223.550000001</v>
      </c>
      <c r="H42" s="8">
        <f t="shared" si="3"/>
        <v>13991712.429999996</v>
      </c>
    </row>
    <row r="43" spans="1:8" ht="12.75">
      <c r="A43" s="63" t="s">
        <v>95</v>
      </c>
      <c r="B43" s="80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497370.89</v>
      </c>
      <c r="G43" s="8">
        <f t="shared" si="11"/>
        <v>497370.89</v>
      </c>
      <c r="H43" s="8">
        <f t="shared" si="3"/>
        <v>137965.49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497370.89</v>
      </c>
      <c r="G46" s="9">
        <v>497370.89</v>
      </c>
      <c r="H46" s="9">
        <f t="shared" si="3"/>
        <v>137965.49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42981515.619999997</v>
      </c>
      <c r="D53" s="8">
        <f t="shared" ref="D53:G53" si="13">SUM(D54:D60)</f>
        <v>3698083.98</v>
      </c>
      <c r="E53" s="8">
        <f t="shared" si="13"/>
        <v>46679599.599999994</v>
      </c>
      <c r="F53" s="8">
        <f t="shared" si="13"/>
        <v>32825852.66</v>
      </c>
      <c r="G53" s="8">
        <f t="shared" si="13"/>
        <v>32825852.66</v>
      </c>
      <c r="H53" s="8">
        <f t="shared" si="3"/>
        <v>13853746.939999994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3698083.98</v>
      </c>
      <c r="E58" s="9">
        <f t="shared" si="14"/>
        <v>46679599.599999994</v>
      </c>
      <c r="F58" s="9">
        <v>32825852.66</v>
      </c>
      <c r="G58" s="9">
        <v>32825852.66</v>
      </c>
      <c r="H58" s="9">
        <f t="shared" si="3"/>
        <v>13853746.939999994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107307551</v>
      </c>
      <c r="D79" s="8">
        <f t="shared" ref="D79:H79" si="20">D5+D42</f>
        <v>9834761.7699999996</v>
      </c>
      <c r="E79" s="8">
        <f t="shared" si="20"/>
        <v>117142312.76999998</v>
      </c>
      <c r="F79" s="8">
        <f t="shared" si="20"/>
        <v>69705936.88000001</v>
      </c>
      <c r="G79" s="8">
        <f t="shared" si="20"/>
        <v>69699493.079999998</v>
      </c>
      <c r="H79" s="8">
        <f t="shared" si="20"/>
        <v>47436375.889999986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1">
      <c r="A82" s="11" t="s">
        <v>330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abSelected="1" workbookViewId="0">
      <selection activeCell="A30" sqref="A30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29074331.59</v>
      </c>
      <c r="F4" s="28">
        <f t="shared" si="0"/>
        <v>29074331.59</v>
      </c>
      <c r="G4" s="28">
        <f t="shared" si="0"/>
        <v>16147521.120000001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29074331.59</v>
      </c>
      <c r="F5" s="9">
        <v>29074331.59</v>
      </c>
      <c r="G5" s="8">
        <f>D5-E5</f>
        <v>16147521.120000001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27155183.91</v>
      </c>
      <c r="F16" s="8">
        <f t="shared" si="6"/>
        <v>27155183.91</v>
      </c>
      <c r="G16" s="8">
        <f t="shared" si="6"/>
        <v>11126724.09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27155183.91</v>
      </c>
      <c r="F17" s="9">
        <v>27155183.91</v>
      </c>
      <c r="G17" s="8">
        <f t="shared" ref="G17:G26" si="8">D17-E17</f>
        <v>11126724.09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56229515.5</v>
      </c>
      <c r="F27" s="8">
        <f t="shared" si="13"/>
        <v>56229515.5</v>
      </c>
      <c r="G27" s="8">
        <f t="shared" si="13"/>
        <v>27274245.210000001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11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2021-10-14T19:46:23Z</cp:lastPrinted>
  <dcterms:created xsi:type="dcterms:W3CDTF">2017-01-11T17:22:36Z</dcterms:created>
  <dcterms:modified xsi:type="dcterms:W3CDTF">2021-10-14T19:46:46Z</dcterms:modified>
</cp:coreProperties>
</file>