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2 T 2021\IDF\"/>
    </mc:Choice>
  </mc:AlternateContent>
  <xr:revisionPtr revIDLastSave="0" documentId="8_{76E78FBA-2E11-490B-99AC-9207AB6648DE}" xr6:coauthVersionLast="36" xr6:coauthVersionMax="36" xr10:uidLastSave="{00000000-0000-0000-0000-000000000000}"/>
  <bookViews>
    <workbookView xWindow="0" yWindow="0" windowWidth="28800" windowHeight="1222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C4" i="4" s="1"/>
  <c r="B7" i="4"/>
  <c r="G6" i="4"/>
  <c r="G5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H141" i="1"/>
  <c r="H145" i="1"/>
  <c r="F27" i="4"/>
  <c r="G42" i="3"/>
  <c r="D42" i="3"/>
  <c r="C42" i="3"/>
  <c r="E26" i="2"/>
  <c r="D26" i="2"/>
  <c r="G79" i="1"/>
  <c r="C79" i="1"/>
  <c r="H43" i="1"/>
  <c r="H23" i="1"/>
  <c r="H13" i="1"/>
  <c r="D4" i="1"/>
  <c r="H98" i="1"/>
  <c r="H118" i="1"/>
  <c r="C5" i="3"/>
  <c r="C79" i="3" s="1"/>
  <c r="G5" i="3"/>
  <c r="G79" i="3" s="1"/>
  <c r="H73" i="3"/>
  <c r="E4" i="4"/>
  <c r="E27" i="4" s="1"/>
  <c r="G19" i="4"/>
  <c r="D79" i="1"/>
  <c r="D79" i="3"/>
  <c r="F79" i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" i="1" l="1"/>
  <c r="H42" i="3"/>
  <c r="G26" i="2"/>
  <c r="C154" i="1"/>
  <c r="H79" i="1"/>
  <c r="H154" i="1" s="1"/>
  <c r="G154" i="1"/>
  <c r="D154" i="1"/>
  <c r="G4" i="4"/>
  <c r="G27" i="4" s="1"/>
  <c r="F154" i="1"/>
  <c r="H79" i="3"/>
  <c r="E154" i="1"/>
  <c r="E79" i="3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<sst xmlns="http://schemas.openxmlformats.org/spreadsheetml/2006/main" count="477" uniqueCount="331">
  <si>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</si>
  <si>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</si>
  <si>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</si>
  <si>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</si>
  <si>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</si>
  <si>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</si>
  <si>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</si>
  <si>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</si>
  <si>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</si>
  <si>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</si>
  <si>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</si>
  <si>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</si>
  <si>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</si>
  <si>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</si>
  <si>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</si>
  <si>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</si>
  <si>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</si>
  <si>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</si>
  <si>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</si>
  <si>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</si>
  <si>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</si>
  <si>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</si>
  <si>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</si>
  <si>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</si>
  <si>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</si>
  <si>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</si>
  <si>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</si>
  <si>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</si>
  <si>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</si>
  <si>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</si>
  <si>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</si>
  <si>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</si>
  <si>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</si>
  <si>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</si>
  <si>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</si>
  <si>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</si>
  <si>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</si>
  <si>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</si>
  <si>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</si>
  <si>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</si>
  <si>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</si>
  <si>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</si>
  <si>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</si>
  <si>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</si>
  <si>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</si>
  <si>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</si>
  <si>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</si>
  <si>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</si>
  <si>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</si>
  <si>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</si>
  <si>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</si>
  <si>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</si>
  <si>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</si>
  <si>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</si>
  <si>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</si>
  <si>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</si>
  <si>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</si>
  <si>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</si>
  <si>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</si>
  <si>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</si>
  <si>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</si>
  <si>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</si>
  <si>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</si>
  <si>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</si>
  <si>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</si>
  <si>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</si>
  <si>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</si>
  <si>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</si>
  <si>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</si>
  <si>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</si>
  <si>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</si>
  <si>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</si>
  <si>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</si>
  <si>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</si>
  <si>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</si>
  <si>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</si>
  <si>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</si>
  <si>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</si>
  <si>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</si>
  <si>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</si>
  <si>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</si>
  <si>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</si>
  <si>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</si>
  <si>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</si>
  <si>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</si>
  <si>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</si>
  <si>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</si>
  <si>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</si>
  <si>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</si>
  <si>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</si>
  <si>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</si>
  <si>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</si>
  <si>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</si>
  <si>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</si>
  <si>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</si>
  <si>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</si>
  <si>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</si>
  <si>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</si>
  <si>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</si>
  <si>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</si>
  <si>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</si>
  <si>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</si>
  <si>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</si>
  <si>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</si>
  <si>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</si>
  <si>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</si>
  <si>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</si>
  <si>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</si>
  <si>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</si>
  <si>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</si>
  <si>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</si>
  <si>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</si>
  <si>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</si>
  <si>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</si>
  <si>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</si>
  <si>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</si>
  <si>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</si>
  <si>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</si>
  <si>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</si>
  <si>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</si>
  <si>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</si>
  <si>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</si>
  <si>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</si>
  <si>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</si>
  <si>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</si>
  <si>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</si>
  <si>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</si>
  <si>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</si>
  <si>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</si>
  <si>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</si>
  <si>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</si>
  <si>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</si>
  <si>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</si>
  <si>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</si>
  <si>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</si>
  <si>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</si>
  <si>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</si>
  <si>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</si>
  <si>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</si>
  <si>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</si>
  <si>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</si>
  <si>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</si>
  <si>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</si>
  <si>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</si>
  <si>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</si>
  <si>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</si>
  <si>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</si>
  <si>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</si>
  <si>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</si>
  <si>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</si>
  <si>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</si>
  <si>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</si>
  <si>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</si>
  <si>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</si>
  <si>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</si>
  <si>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</si>
  <si>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</si>
  <si>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</si>
  <si>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</si>
  <si>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</si>
  <si>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</si>
  <si>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</si>
  <si>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</si>
  <si>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</si>
  <si>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</si>
  <si>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</si>
  <si>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</si>
  <si>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</si>
  <si>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</si>
  <si>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</si>
  <si>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</si>
  <si>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</si>
  <si>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</si>
  <si>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</si>
  <si>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</si>
  <si>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</si>
  <si>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</si>
  <si>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</si>
  <si>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</si>
  <si>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</si>
  <si>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</si>
  <si>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</si>
  <si>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</si>
  <si>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</si>
  <si>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</si>
  <si>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</si>
  <si>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</si>
  <si>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</si>
  <si>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</si>
  <si>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</si>
  <si>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</si>
  <si>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</si>
  <si>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</si>
  <si>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</si>
  <si>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</si>
  <si>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</si>
  <si>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</si>
  <si>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</si>
  <si>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</si>
  <si>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</si>
  <si>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</si>
  <si>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</si>
  <si>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</si>
  <si>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</si>
  <si>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</si>
  <si>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</si>
  <si>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</si>
  <si>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</si>
  <si>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</si>
  <si>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</si>
  <si>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</si>
  <si>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</si>
  <si>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</si>
  <si>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</si>
  <si>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</si>
  <si>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</si>
  <si>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</si>
  <si>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</si>
  <si>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</si>
  <si>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</si>
  <si>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</si>
  <si>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</si>
  <si>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</si>
  <si>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</si>
  <si>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</si>
  <si>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</si>
  <si>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</si>
  <si>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</si>
  <si>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</si>
  <si>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</si>
  <si>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</si>
  <si>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</si>
  <si>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</si>
  <si>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</si>
  <si>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</si>
  <si>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</si>
  <si>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</si>
  <si>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</si>
  <si>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</si>
  <si>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</si>
  <si>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</si>
  <si>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</si>
  <si>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</si>
  <si>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</si>
  <si>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</si>
  <si>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</si>
  <si>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</si>
  <si>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</si>
  <si>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</si>
  <si>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</si>
  <si>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</si>
  <si>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</si>
  <si>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</si>
  <si>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</si>
  <si>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</si>
  <si>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</si>
  <si>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</si>
  <si>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</si>
  <si>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</si>
  <si>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</si>
  <si>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</si>
  <si>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</si>
  <si>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</si>
  <si>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</si>
  <si>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</si>
  <si>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</si>
  <si>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</si>
  <si>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</si>
  <si>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</si>
  <si>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</si>
  <si>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</si>
  <si>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</si>
  <si>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</si>
  <si>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</si>
  <si>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</si>
  <si>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</si>
  <si>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</si>
  <si>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</si>
  <si>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</si>
  <si>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</si>
  <si>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</si>
  <si>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</si>
  <si>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</si>
  <si>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</si>
  <si>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</si>
  <si>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</si>
  <si>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</si>
  <si>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</si>
  <si>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</si>
  <si>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</si>
  <si>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</si>
  <si>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</si>
  <si>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</si>
  <si>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</si>
  <si>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</si>
  <si>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</si>
  <si>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</si>
  <si>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</si>
  <si>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</si>
  <si>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</si>
  <si>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</si>
  <si>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</si>
  <si>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</si>
  <si>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</si>
  <si>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</si>
  <si>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</si>
  <si>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</si>
  <si>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</si>
  <si>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</si>
  <si>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</si>
  <si>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</si>
  <si>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</si>
  <si>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</si>
  <si>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</si>
  <si>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</si>
  <si>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</si>
  <si>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</si>
  <si>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</si>
  <si>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</si>
  <si>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</si>
  <si>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</si>
  <si>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</si>
  <si>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</si>
  <si>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</si>
  <si>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</si>
  <si>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</si>
  <si>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</si>
  <si>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2021
PESOS</t>
  </si>
  <si>
    <t>UNIVERSIDAD TECNOLOGICA DEL NORTE DE GUANAJUATO
Estado Analítico del Ejercicio del Presupuesto de Egresos Detallado - LDF
Clasificación Funcional (Finalidad y Función)
al 30 de Junio de 2021
PESOS</t>
  </si>
  <si>
    <t>UNIVERSIDAD TECNOLOGICA DEL NORTE DE GUANAJUATO
Estado Analítico del Ejercicio del Presupuesto de Egresos Detallado - LDF
Clasificación de Servicios Personales por Categoría
al 30 de Junio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</si>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</sst>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workbookViewId="0">
      <selection activeCell="E183" sqref="E18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321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63690698.999999993</v>
      </c>
      <c r="D4" s="5">
        <f t="shared" ref="D4:H4" si="0">D5+D13+D23+D33+D43+D53+D57+D66+D70</f>
        <v>6051786.2700000005</v>
      </c>
      <c r="E4" s="5">
        <f t="shared" si="0"/>
        <v>69742485.269999996</v>
      </c>
      <c r="F4" s="5">
        <f t="shared" si="0"/>
        <v>22830620.680000003</v>
      </c>
      <c r="G4" s="5">
        <f t="shared" si="0"/>
        <v>22824176.880000003</v>
      </c>
      <c r="H4" s="5">
        <f t="shared" si="0"/>
        <v>46911864.589999996</v>
      </c>
    </row>
    <row r="5" spans="1:8">
      <c r="A5" s="56" t="s">
        <v>9</v>
      </c>
      <c r="B5" s="57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19922397.670000002</v>
      </c>
      <c r="G5" s="6">
        <f t="shared" si="1"/>
        <v>19922397.670000002</v>
      </c>
      <c r="H5" s="6">
        <f t="shared" si="1"/>
        <v>25299455.039999999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3503200.12</v>
      </c>
      <c r="G6" s="7">
        <v>3503200.12</v>
      </c>
      <c r="H6" s="7">
        <f>E6-F6</f>
        <v>4301501.26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7910372.0999999996</v>
      </c>
      <c r="G7" s="7">
        <v>7910372.0999999996</v>
      </c>
      <c r="H7" s="7">
        <f t="shared" ref="H7:H70" si="3">E7-F7</f>
        <v>9412110.4500000011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900047.26</v>
      </c>
      <c r="G8" s="7">
        <v>900047.26</v>
      </c>
      <c r="H8" s="7">
        <f t="shared" si="3"/>
        <v>3930776.71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3268379.86</v>
      </c>
      <c r="G9" s="7">
        <v>3268379.86</v>
      </c>
      <c r="H9" s="7">
        <f t="shared" si="3"/>
        <v>3884781.5900000003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3592223.16</v>
      </c>
      <c r="G10" s="7">
        <v>3592223.16</v>
      </c>
      <c r="H10" s="7">
        <f t="shared" si="3"/>
        <v>3748460.2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56" t="s">
        <v>17</v>
      </c>
      <c r="B13" s="57"/>
      <c r="C13" s="6">
        <f>SUM(C14:C22)</f>
        <v>3407034.89</v>
      </c>
      <c r="D13" s="6">
        <f t="shared" ref="D13:G13" si="4">SUM(D14:D22)</f>
        <v>77252.02</v>
      </c>
      <c r="E13" s="6">
        <f t="shared" si="4"/>
        <v>3484286.91</v>
      </c>
      <c r="F13" s="6">
        <f t="shared" si="4"/>
        <v>108958.03</v>
      </c>
      <c r="G13" s="6">
        <f t="shared" si="4"/>
        <v>108958.03</v>
      </c>
      <c r="H13" s="6">
        <f t="shared" si="3"/>
        <v>3375328.8800000004</v>
      </c>
    </row>
    <row r="14" spans="1:8">
      <c r="A14" s="35" t="s">
        <v>150</v>
      </c>
      <c r="B14" s="36" t="s">
        <v>18</v>
      </c>
      <c r="C14" s="7">
        <v>1046553.77</v>
      </c>
      <c r="D14" s="7">
        <v>-37800</v>
      </c>
      <c r="E14" s="7">
        <f t="shared" ref="E14:E22" si="5">C14+D14</f>
        <v>1008753.77</v>
      </c>
      <c r="F14" s="7">
        <v>3070.66</v>
      </c>
      <c r="G14" s="7">
        <v>3070.66</v>
      </c>
      <c r="H14" s="7">
        <f t="shared" si="3"/>
        <v>1005683.11</v>
      </c>
    </row>
    <row r="15" spans="1:8">
      <c r="A15" s="35" t="s">
        <v>151</v>
      </c>
      <c r="B15" s="36" t="s">
        <v>19</v>
      </c>
      <c r="C15" s="7">
        <v>304340.73</v>
      </c>
      <c r="D15" s="7">
        <v>-5000</v>
      </c>
      <c r="E15" s="7">
        <f t="shared" si="5"/>
        <v>299340.73</v>
      </c>
      <c r="F15" s="7">
        <v>249.2</v>
      </c>
      <c r="G15" s="7">
        <v>249.2</v>
      </c>
      <c r="H15" s="7">
        <f t="shared" si="3"/>
        <v>299091.52999999997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12000</v>
      </c>
      <c r="E17" s="7">
        <f t="shared" si="5"/>
        <v>458934.64</v>
      </c>
      <c r="F17" s="7">
        <v>21555.09</v>
      </c>
      <c r="G17" s="7">
        <v>21555.09</v>
      </c>
      <c r="H17" s="7">
        <f t="shared" si="3"/>
        <v>437379.55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21000</v>
      </c>
      <c r="E18" s="7">
        <f t="shared" si="5"/>
        <v>173129.8</v>
      </c>
      <c r="F18" s="7">
        <v>2862</v>
      </c>
      <c r="G18" s="7">
        <v>2862</v>
      </c>
      <c r="H18" s="7">
        <f t="shared" si="3"/>
        <v>170267.8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77706.28</v>
      </c>
      <c r="G19" s="7">
        <v>77706.28</v>
      </c>
      <c r="H19" s="7">
        <f t="shared" si="3"/>
        <v>1143955.07</v>
      </c>
    </row>
    <row r="20" spans="1:8">
      <c r="A20" s="35" t="s">
        <v>156</v>
      </c>
      <c r="B20" s="36" t="s">
        <v>24</v>
      </c>
      <c r="C20" s="7">
        <v>60044.17</v>
      </c>
      <c r="D20" s="7">
        <v>11200</v>
      </c>
      <c r="E20" s="7">
        <f t="shared" si="5"/>
        <v>71244.17</v>
      </c>
      <c r="F20" s="7">
        <v>0</v>
      </c>
      <c r="G20" s="7">
        <v>0</v>
      </c>
      <c r="H20" s="7">
        <f t="shared" si="3"/>
        <v>71244.17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92052.02</v>
      </c>
      <c r="E22" s="7">
        <f t="shared" si="5"/>
        <v>249222.45</v>
      </c>
      <c r="F22" s="7">
        <v>3514.8</v>
      </c>
      <c r="G22" s="7">
        <v>3514.8</v>
      </c>
      <c r="H22" s="7">
        <f t="shared" si="3"/>
        <v>245707.65000000002</v>
      </c>
    </row>
    <row r="23" spans="1:8">
      <c r="A23" s="56" t="s">
        <v>27</v>
      </c>
      <c r="B23" s="57"/>
      <c r="C23" s="6">
        <f>SUM(C24:C32)</f>
        <v>17604101.129999999</v>
      </c>
      <c r="D23" s="6">
        <f t="shared" ref="D23:G23" si="6">SUM(D24:D32)</f>
        <v>703626.75</v>
      </c>
      <c r="E23" s="6">
        <f t="shared" si="6"/>
        <v>18307727.879999999</v>
      </c>
      <c r="F23" s="6">
        <f t="shared" si="6"/>
        <v>2706425.18</v>
      </c>
      <c r="G23" s="6">
        <f t="shared" si="6"/>
        <v>2706425.18</v>
      </c>
      <c r="H23" s="6">
        <f t="shared" si="3"/>
        <v>15601302.699999999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438904.64</v>
      </c>
      <c r="G24" s="7">
        <v>438904.64</v>
      </c>
      <c r="H24" s="7">
        <f t="shared" si="3"/>
        <v>3003701.7199999997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56756.2</v>
      </c>
      <c r="E26" s="7">
        <f t="shared" si="7"/>
        <v>3714685.3200000003</v>
      </c>
      <c r="F26" s="7">
        <v>223572.11</v>
      </c>
      <c r="G26" s="7">
        <v>223572.11</v>
      </c>
      <c r="H26" s="7">
        <f t="shared" si="3"/>
        <v>3491113.2100000004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3500.88</v>
      </c>
      <c r="G27" s="7">
        <v>3500.88</v>
      </c>
      <c r="H27" s="7">
        <f t="shared" si="3"/>
        <v>728573.25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1685497.58</v>
      </c>
      <c r="G28" s="7">
        <v>1685497.58</v>
      </c>
      <c r="H28" s="7">
        <f t="shared" si="3"/>
        <v>4334511.8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25472.16</v>
      </c>
      <c r="G29" s="7">
        <v>25472.16</v>
      </c>
      <c r="H29" s="7">
        <f t="shared" si="3"/>
        <v>125027.84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-99303.360000000001</v>
      </c>
      <c r="E31" s="7">
        <f t="shared" si="7"/>
        <v>570096.59</v>
      </c>
      <c r="F31" s="7">
        <v>10800</v>
      </c>
      <c r="G31" s="7">
        <v>10800</v>
      </c>
      <c r="H31" s="7">
        <f t="shared" si="3"/>
        <v>559296.59</v>
      </c>
    </row>
    <row r="32" spans="1:8">
      <c r="A32" s="35" t="s">
        <v>167</v>
      </c>
      <c r="B32" s="36" t="s">
        <v>36</v>
      </c>
      <c r="C32" s="7">
        <v>2402718.21</v>
      </c>
      <c r="D32" s="7">
        <v>390587.01</v>
      </c>
      <c r="E32" s="7">
        <f t="shared" si="7"/>
        <v>2793305.2199999997</v>
      </c>
      <c r="F32" s="7">
        <v>318275.81</v>
      </c>
      <c r="G32" s="7">
        <v>318275.81</v>
      </c>
      <c r="H32" s="7">
        <f t="shared" si="3"/>
        <v>2475029.4099999997</v>
      </c>
    </row>
    <row r="33" spans="1:8">
      <c r="A33" s="56" t="s">
        <v>37</v>
      </c>
      <c r="B33" s="57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101000</v>
      </c>
      <c r="D43" s="6">
        <f t="shared" ref="D43:G43" si="10">SUM(D44:D52)</f>
        <v>939641.78</v>
      </c>
      <c r="E43" s="6">
        <f t="shared" si="10"/>
        <v>1040641.78</v>
      </c>
      <c r="F43" s="6">
        <f t="shared" si="10"/>
        <v>92839.8</v>
      </c>
      <c r="G43" s="6">
        <f t="shared" si="10"/>
        <v>86396</v>
      </c>
      <c r="H43" s="6">
        <f t="shared" si="3"/>
        <v>947801.98</v>
      </c>
    </row>
    <row r="44" spans="1:8">
      <c r="A44" s="35" t="s">
        <v>175</v>
      </c>
      <c r="B44" s="36" t="s">
        <v>48</v>
      </c>
      <c r="C44" s="7">
        <v>95000</v>
      </c>
      <c r="D44" s="7">
        <v>385273.8</v>
      </c>
      <c r="E44" s="7">
        <f t="shared" ref="E44:E52" si="11">C44+D44</f>
        <v>480273.8</v>
      </c>
      <c r="F44" s="7">
        <v>92839.8</v>
      </c>
      <c r="G44" s="7">
        <v>86396</v>
      </c>
      <c r="H44" s="7">
        <f t="shared" si="3"/>
        <v>387434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0</v>
      </c>
      <c r="G45" s="7">
        <v>0</v>
      </c>
      <c r="H45" s="7">
        <f t="shared" si="3"/>
        <v>73099.98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43616852</v>
      </c>
      <c r="D79" s="8">
        <f t="shared" ref="D79:H79" si="21">D80+D88+D98+D108+D118+D128+D132+D141+D145</f>
        <v>4021002.61</v>
      </c>
      <c r="E79" s="8">
        <f t="shared" si="21"/>
        <v>47637854.609999999</v>
      </c>
      <c r="F79" s="8">
        <f t="shared" si="21"/>
        <v>21787620.229999997</v>
      </c>
      <c r="G79" s="8">
        <f t="shared" si="21"/>
        <v>21787620.229999997</v>
      </c>
      <c r="H79" s="8">
        <f t="shared" si="21"/>
        <v>25850234.380000003</v>
      </c>
    </row>
    <row r="80" spans="1:8">
      <c r="A80" s="52" t="s">
        <v>9</v>
      </c>
      <c r="B80" s="53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17280546.48</v>
      </c>
      <c r="G80" s="8">
        <f t="shared" si="22"/>
        <v>17280546.48</v>
      </c>
      <c r="H80" s="8">
        <f t="shared" si="22"/>
        <v>21001361.520000003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3446974.31</v>
      </c>
      <c r="G81" s="9">
        <v>3446974.31</v>
      </c>
      <c r="H81" s="9">
        <f t="shared" ref="H81:H144" si="24">E81-F81</f>
        <v>3982134.4499999997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5158695.8</v>
      </c>
      <c r="G82" s="9">
        <v>5158695.8</v>
      </c>
      <c r="H82" s="9">
        <f t="shared" si="24"/>
        <v>6833634.04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301481.84000000003</v>
      </c>
      <c r="G83" s="9">
        <v>301481.84000000003</v>
      </c>
      <c r="H83" s="9">
        <f t="shared" si="24"/>
        <v>3839550.1300000004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4787490.43</v>
      </c>
      <c r="G84" s="9">
        <v>4787490.43</v>
      </c>
      <c r="H84" s="9">
        <f t="shared" si="24"/>
        <v>2731263.6400000006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3585904.1</v>
      </c>
      <c r="G85" s="9">
        <v>3585904.1</v>
      </c>
      <c r="H85" s="9">
        <f t="shared" si="24"/>
        <v>3614779.2600000002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126233.07999999999</v>
      </c>
      <c r="G88" s="8">
        <f t="shared" si="25"/>
        <v>126233.07999999999</v>
      </c>
      <c r="H88" s="8">
        <f t="shared" si="24"/>
        <v>1076846.1099999999</v>
      </c>
    </row>
    <row r="89" spans="1:8">
      <c r="A89" s="35" t="s">
        <v>210</v>
      </c>
      <c r="B89" s="40" t="s">
        <v>18</v>
      </c>
      <c r="C89" s="9">
        <v>327981.77</v>
      </c>
      <c r="D89" s="9">
        <v>-1770.57</v>
      </c>
      <c r="E89" s="7">
        <f t="shared" ref="E89:E97" si="26">C89+D89</f>
        <v>326211.20000000001</v>
      </c>
      <c r="F89" s="9">
        <v>65668.039999999994</v>
      </c>
      <c r="G89" s="9">
        <v>65668.039999999994</v>
      </c>
      <c r="H89" s="9">
        <f t="shared" si="24"/>
        <v>260543.16000000003</v>
      </c>
    </row>
    <row r="90" spans="1:8">
      <c r="A90" s="35" t="s">
        <v>211</v>
      </c>
      <c r="B90" s="40" t="s">
        <v>19</v>
      </c>
      <c r="C90" s="9">
        <v>60139.02</v>
      </c>
      <c r="D90" s="9">
        <v>-229.43</v>
      </c>
      <c r="E90" s="7">
        <f t="shared" si="26"/>
        <v>59909.59</v>
      </c>
      <c r="F90" s="9">
        <v>8127.24</v>
      </c>
      <c r="G90" s="9">
        <v>8127.24</v>
      </c>
      <c r="H90" s="9">
        <f t="shared" si="24"/>
        <v>51782.35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0</v>
      </c>
      <c r="G91" s="9">
        <v>0</v>
      </c>
      <c r="H91" s="9">
        <f t="shared" si="24"/>
        <v>2000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15148.43</v>
      </c>
      <c r="G92" s="9">
        <v>15148.43</v>
      </c>
      <c r="H92" s="9">
        <f t="shared" si="24"/>
        <v>367886.21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2049.23</v>
      </c>
      <c r="G93" s="9">
        <v>2049.23</v>
      </c>
      <c r="H93" s="9">
        <f t="shared" si="24"/>
        <v>132555.57999999999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25691.47</v>
      </c>
      <c r="G94" s="9">
        <v>25691.47</v>
      </c>
      <c r="H94" s="9">
        <f t="shared" si="24"/>
        <v>94969.88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9548.67</v>
      </c>
      <c r="G97" s="9">
        <v>9548.67</v>
      </c>
      <c r="H97" s="9">
        <f t="shared" si="24"/>
        <v>138864.75999999998</v>
      </c>
    </row>
    <row r="98" spans="1:8">
      <c r="A98" s="52" t="s">
        <v>27</v>
      </c>
      <c r="B98" s="53"/>
      <c r="C98" s="8">
        <f>SUM(C99:C107)</f>
        <v>4704456.8099999996</v>
      </c>
      <c r="D98" s="8">
        <f t="shared" ref="D98:G98" si="27">SUM(D99:D107)</f>
        <v>7184.3400000000038</v>
      </c>
      <c r="E98" s="8">
        <f t="shared" si="27"/>
        <v>4711641.1499999994</v>
      </c>
      <c r="F98" s="8">
        <f t="shared" si="27"/>
        <v>1269614.3999999999</v>
      </c>
      <c r="G98" s="8">
        <f t="shared" si="27"/>
        <v>1269614.3999999999</v>
      </c>
      <c r="H98" s="8">
        <f t="shared" si="24"/>
        <v>3442026.7499999995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127343.83</v>
      </c>
      <c r="G99" s="9">
        <v>127343.83</v>
      </c>
      <c r="H99" s="9">
        <f t="shared" si="24"/>
        <v>271467.99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36780.54</v>
      </c>
      <c r="E101" s="7">
        <f t="shared" si="28"/>
        <v>1618202.87</v>
      </c>
      <c r="F101" s="9">
        <v>4492.9399999999996</v>
      </c>
      <c r="G101" s="9">
        <v>4492.9399999999996</v>
      </c>
      <c r="H101" s="9">
        <f t="shared" si="24"/>
        <v>1613709.9300000002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664835.54</v>
      </c>
      <c r="G103" s="9">
        <v>664835.54</v>
      </c>
      <c r="H103" s="9">
        <f t="shared" si="24"/>
        <v>423806.20999999996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0</v>
      </c>
      <c r="G104" s="9">
        <v>0</v>
      </c>
      <c r="H104" s="9">
        <f t="shared" si="24"/>
        <v>175979.36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4506</v>
      </c>
      <c r="G105" s="9">
        <v>4506</v>
      </c>
      <c r="H105" s="9">
        <f t="shared" si="24"/>
        <v>269966.75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1249.32</v>
      </c>
      <c r="G106" s="9">
        <v>1249.32</v>
      </c>
      <c r="H106" s="9">
        <f t="shared" si="24"/>
        <v>128540.09999999998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467186.77</v>
      </c>
      <c r="G107" s="9">
        <v>467186.77</v>
      </c>
      <c r="H107" s="9">
        <f t="shared" si="24"/>
        <v>425349.41000000003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107307551</v>
      </c>
      <c r="D154" s="8">
        <f t="shared" ref="D154:H154" si="42">D4+D79</f>
        <v>10072788.880000001</v>
      </c>
      <c r="E154" s="8">
        <f t="shared" si="42"/>
        <v>117380339.88</v>
      </c>
      <c r="F154" s="8">
        <f t="shared" si="42"/>
        <v>44618240.909999996</v>
      </c>
      <c r="G154" s="8">
        <f t="shared" si="42"/>
        <v>44611797.109999999</v>
      </c>
      <c r="H154" s="8">
        <f t="shared" si="42"/>
        <v>72762098.969999999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1" t="s">
        <v>330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F45" sqref="F45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6051786.2699999996</v>
      </c>
      <c r="D5" s="8">
        <f t="shared" si="0"/>
        <v>69742485.269999996</v>
      </c>
      <c r="E5" s="8">
        <f t="shared" si="0"/>
        <v>22830620.68</v>
      </c>
      <c r="F5" s="8">
        <f t="shared" si="0"/>
        <v>22824176.880000003</v>
      </c>
      <c r="G5" s="8">
        <f t="shared" si="0"/>
        <v>46911864.590000004</v>
      </c>
    </row>
    <row r="6" spans="1:7">
      <c r="A6" s="18" t="s">
        <v>322</v>
      </c>
      <c r="B6" s="9">
        <v>4985847.1500000004</v>
      </c>
      <c r="C6" s="9">
        <v>152000</v>
      </c>
      <c r="D6" s="9">
        <f>B6+C6</f>
        <v>5137847.1500000004</v>
      </c>
      <c r="E6" s="9">
        <v>1717101.02</v>
      </c>
      <c r="F6" s="9">
        <v>1710657.22</v>
      </c>
      <c r="G6" s="9">
        <f>D6-E6</f>
        <v>3420746.1300000004</v>
      </c>
    </row>
    <row r="7" spans="1:7">
      <c r="A7" s="18" t="s">
        <v>323</v>
      </c>
      <c r="B7" s="9">
        <v>30309258.07</v>
      </c>
      <c r="C7" s="9">
        <v>4928053.2699999996</v>
      </c>
      <c r="D7" s="9">
        <f t="shared" ref="D7:D13" si="1">B7+C7</f>
        <v>35237311.340000004</v>
      </c>
      <c r="E7" s="9">
        <v>13476667.99</v>
      </c>
      <c r="F7" s="9">
        <v>13476667.99</v>
      </c>
      <c r="G7" s="9">
        <f t="shared" ref="G7:G13" si="2">D7-E7</f>
        <v>21760643.350000001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1550627.71</v>
      </c>
      <c r="F8" s="9">
        <v>1550627.71</v>
      </c>
      <c r="G8" s="9">
        <f t="shared" si="2"/>
        <v>2576559.4300000002</v>
      </c>
    </row>
    <row r="9" spans="1:7">
      <c r="A9" s="18" t="s">
        <v>325</v>
      </c>
      <c r="B9" s="9">
        <v>23981211.260000002</v>
      </c>
      <c r="C9" s="9">
        <v>623592</v>
      </c>
      <c r="D9" s="9">
        <f t="shared" si="1"/>
        <v>24604803.260000002</v>
      </c>
      <c r="E9" s="9">
        <v>5817228.1900000004</v>
      </c>
      <c r="F9" s="9">
        <v>5817228.1900000004</v>
      </c>
      <c r="G9" s="9">
        <f t="shared" si="2"/>
        <v>18787575.07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268995.77</v>
      </c>
      <c r="F10" s="9">
        <v>268995.77</v>
      </c>
      <c r="G10" s="9">
        <f t="shared" si="2"/>
        <v>366340.61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4021002.61</v>
      </c>
      <c r="D16" s="8">
        <f t="shared" si="3"/>
        <v>47637854.609999999</v>
      </c>
      <c r="E16" s="8">
        <f t="shared" si="3"/>
        <v>21787620.23</v>
      </c>
      <c r="F16" s="8">
        <f t="shared" si="3"/>
        <v>21787620.23</v>
      </c>
      <c r="G16" s="8">
        <f t="shared" si="3"/>
        <v>25850234.379999999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1768822.44</v>
      </c>
      <c r="F17" s="9">
        <v>1768822.44</v>
      </c>
      <c r="G17" s="9">
        <f t="shared" ref="G17:G24" si="4">D17-E17</f>
        <v>1243548.1400000001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14490190.85</v>
      </c>
      <c r="F18" s="9">
        <v>14490190.85</v>
      </c>
      <c r="G18" s="9">
        <f t="shared" si="4"/>
        <v>16458915.01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988471.83</v>
      </c>
      <c r="F19" s="9">
        <v>988471.83</v>
      </c>
      <c r="G19" s="9">
        <f t="shared" si="4"/>
        <v>804210.43</v>
      </c>
    </row>
    <row r="20" spans="1:7">
      <c r="A20" s="18" t="s">
        <v>325</v>
      </c>
      <c r="B20" s="9">
        <v>10668583.189999999</v>
      </c>
      <c r="C20" s="9">
        <v>579776.34</v>
      </c>
      <c r="D20" s="9">
        <f t="shared" si="5"/>
        <v>11248359.529999999</v>
      </c>
      <c r="E20" s="9">
        <v>4223512.5999999996</v>
      </c>
      <c r="F20" s="9">
        <v>4223512.5999999996</v>
      </c>
      <c r="G20" s="9">
        <f t="shared" si="4"/>
        <v>7024846.9299999997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316622.51</v>
      </c>
      <c r="F21" s="9">
        <v>316622.51</v>
      </c>
      <c r="G21" s="9">
        <f t="shared" si="4"/>
        <v>318713.87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10072788.879999999</v>
      </c>
      <c r="D26" s="8">
        <f t="shared" si="6"/>
        <v>117380339.88</v>
      </c>
      <c r="E26" s="8">
        <f t="shared" si="6"/>
        <v>44618240.909999996</v>
      </c>
      <c r="F26" s="8">
        <f t="shared" si="6"/>
        <v>44611797.109999999</v>
      </c>
      <c r="G26" s="8">
        <f t="shared" si="6"/>
        <v>72762098.969999999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30" spans="1:7">
      <c r="A30" s="11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workbookViewId="0">
      <selection activeCell="C110" sqref="C11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63690699</v>
      </c>
      <c r="D5" s="8">
        <f t="shared" ref="D5:H5" si="0">D6+D16+D25+D36</f>
        <v>6051786.2699999996</v>
      </c>
      <c r="E5" s="8">
        <f t="shared" si="0"/>
        <v>69742485.269999996</v>
      </c>
      <c r="F5" s="8">
        <f t="shared" si="0"/>
        <v>22830620.68</v>
      </c>
      <c r="G5" s="8">
        <f t="shared" si="0"/>
        <v>22824176.879999999</v>
      </c>
      <c r="H5" s="8">
        <f t="shared" si="0"/>
        <v>46911864.590000004</v>
      </c>
    </row>
    <row r="6" spans="1:8" ht="12.75" customHeight="1">
      <c r="A6" s="58" t="s">
        <v>95</v>
      </c>
      <c r="B6" s="59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268995.77</v>
      </c>
      <c r="G6" s="8">
        <f t="shared" si="1"/>
        <v>268995.77</v>
      </c>
      <c r="H6" s="8">
        <f t="shared" si="1"/>
        <v>366340.61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268995.77</v>
      </c>
      <c r="G9" s="9">
        <v>268995.77</v>
      </c>
      <c r="H9" s="9">
        <f t="shared" si="3"/>
        <v>366340.61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104</v>
      </c>
      <c r="B16" s="73"/>
      <c r="C16" s="8">
        <f>SUM(C17:C23)</f>
        <v>63055362.619999997</v>
      </c>
      <c r="D16" s="8">
        <f t="shared" ref="D16:G16" si="4">SUM(D17:D23)</f>
        <v>6051786.2699999996</v>
      </c>
      <c r="E16" s="8">
        <f t="shared" si="4"/>
        <v>69107148.890000001</v>
      </c>
      <c r="F16" s="8">
        <f t="shared" si="4"/>
        <v>22561624.91</v>
      </c>
      <c r="G16" s="8">
        <f t="shared" si="4"/>
        <v>22555181.109999999</v>
      </c>
      <c r="H16" s="8">
        <f t="shared" si="3"/>
        <v>46545523.980000004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6051786.2699999996</v>
      </c>
      <c r="E21" s="9">
        <f t="shared" si="5"/>
        <v>69107148.890000001</v>
      </c>
      <c r="F21" s="9">
        <v>22561624.91</v>
      </c>
      <c r="G21" s="9">
        <v>22555181.109999999</v>
      </c>
      <c r="H21" s="9">
        <f t="shared" si="3"/>
        <v>46545523.980000004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112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122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127</v>
      </c>
      <c r="B42" s="73"/>
      <c r="C42" s="8">
        <f>C43+C53+C62+C73</f>
        <v>43616852</v>
      </c>
      <c r="D42" s="8">
        <f t="shared" ref="D42:G42" si="10">D43+D53+D62+D73</f>
        <v>4021002.61</v>
      </c>
      <c r="E42" s="8">
        <f t="shared" si="10"/>
        <v>47637854.609999999</v>
      </c>
      <c r="F42" s="8">
        <f t="shared" si="10"/>
        <v>21787620.23</v>
      </c>
      <c r="G42" s="8">
        <f t="shared" si="10"/>
        <v>21787620.23</v>
      </c>
      <c r="H42" s="8">
        <f t="shared" si="3"/>
        <v>25850234.379999999</v>
      </c>
    </row>
    <row r="43" spans="1:8" ht="12.75">
      <c r="A43" s="58" t="s">
        <v>95</v>
      </c>
      <c r="B43" s="73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316622.51</v>
      </c>
      <c r="G43" s="8">
        <f t="shared" si="11"/>
        <v>316622.51</v>
      </c>
      <c r="H43" s="8">
        <f t="shared" si="3"/>
        <v>318713.87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316622.51</v>
      </c>
      <c r="G46" s="9">
        <v>316622.51</v>
      </c>
      <c r="H46" s="9">
        <f t="shared" si="3"/>
        <v>318713.87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104</v>
      </c>
      <c r="B53" s="73"/>
      <c r="C53" s="8">
        <f>SUM(C54:C60)</f>
        <v>42981515.619999997</v>
      </c>
      <c r="D53" s="8">
        <f t="shared" ref="D53:G53" si="13">SUM(D54:D60)</f>
        <v>4021002.61</v>
      </c>
      <c r="E53" s="8">
        <f t="shared" si="13"/>
        <v>47002518.229999997</v>
      </c>
      <c r="F53" s="8">
        <f t="shared" si="13"/>
        <v>21470997.719999999</v>
      </c>
      <c r="G53" s="8">
        <f t="shared" si="13"/>
        <v>21470997.719999999</v>
      </c>
      <c r="H53" s="8">
        <f t="shared" si="3"/>
        <v>25531520.509999998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4021002.61</v>
      </c>
      <c r="E58" s="9">
        <f t="shared" si="14"/>
        <v>47002518.229999997</v>
      </c>
      <c r="F58" s="9">
        <v>21470997.719999999</v>
      </c>
      <c r="G58" s="9">
        <v>21470997.719999999</v>
      </c>
      <c r="H58" s="9">
        <f t="shared" si="3"/>
        <v>25531520.509999998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112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122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107307551</v>
      </c>
      <c r="D79" s="8">
        <f t="shared" ref="D79:H79" si="20">D5+D42</f>
        <v>10072788.879999999</v>
      </c>
      <c r="E79" s="8">
        <f t="shared" si="20"/>
        <v>117380339.88</v>
      </c>
      <c r="F79" s="8">
        <f t="shared" si="20"/>
        <v>44618240.909999996</v>
      </c>
      <c r="G79" s="8">
        <f t="shared" si="20"/>
        <v>44611797.109999999</v>
      </c>
      <c r="H79" s="8">
        <f t="shared" si="20"/>
        <v>72762098.969999999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2:2">
      <c r="B82" s="11" t="s">
        <v>330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0"/>
  <sheetViews>
    <sheetView tabSelected="1" workbookViewId="0">
      <selection activeCell="H34" sqref="H34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19922397.670000002</v>
      </c>
      <c r="F4" s="28">
        <f t="shared" si="0"/>
        <v>19922397.670000002</v>
      </c>
      <c r="G4" s="28">
        <f t="shared" si="0"/>
        <v>25299455.039999999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19922397.670000002</v>
      </c>
      <c r="F5" s="9">
        <v>19922397.670000002</v>
      </c>
      <c r="G5" s="8">
        <f>D5-E5</f>
        <v>25299455.039999999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17280546.48</v>
      </c>
      <c r="F16" s="8">
        <f t="shared" si="6"/>
        <v>17280546.48</v>
      </c>
      <c r="G16" s="8">
        <f t="shared" si="6"/>
        <v>21001361.52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17280546.48</v>
      </c>
      <c r="F17" s="9">
        <v>17280546.48</v>
      </c>
      <c r="G17" s="8">
        <f t="shared" ref="G17:G26" si="8">D17-E17</f>
        <v>21001361.52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37202944.150000006</v>
      </c>
      <c r="F27" s="8">
        <f t="shared" si="13"/>
        <v>37202944.150000006</v>
      </c>
      <c r="G27" s="8">
        <f t="shared" si="13"/>
        <v>46300816.560000002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11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2021-07-08T18:42:56Z</cp:lastPrinted>
  <dcterms:created xsi:type="dcterms:W3CDTF">2017-01-11T17:22:36Z</dcterms:created>
  <dcterms:modified xsi:type="dcterms:W3CDTF">2021-07-08T18:43:12Z</dcterms:modified>
</cp:coreProperties>
</file>