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TERCER TRIMESTRE\CONTABLE\"/>
    </mc:Choice>
  </mc:AlternateContent>
  <xr:revisionPtr revIDLastSave="0" documentId="8_{E89E836E-3B65-4484-AD74-83005CD9943C}" xr6:coauthVersionLast="36" xr6:coauthVersionMax="36" xr10:uidLastSave="{00000000-0000-0000-0000-000000000000}"/>
  <bookViews>
    <workbookView xWindow="0" yWindow="0" windowWidth="28800" windowHeight="11625" xr2:uid="{22559F10-2C19-4C9C-897E-6A5386B5AADF}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 localSheetId="0">#REF!</definedName>
    <definedName name="A_IMPRESIÓN_IM">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NOTAS!$A$1:$F$508</definedName>
    <definedName name="B">[4]EGRESOS!#REF!</definedName>
    <definedName name="BASE">#REF!</definedName>
    <definedName name="_xlnm.Database">[5]REPORTO!#REF!</definedName>
    <definedName name="cba">[3]TOTAL!#REF!</definedName>
    <definedName name="dos" localSheetId="0">#REF!</definedName>
    <definedName name="dos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 localSheetId="0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6" i="1" l="1"/>
  <c r="C496" i="1"/>
  <c r="B496" i="1"/>
  <c r="C478" i="1"/>
  <c r="D471" i="1" s="1"/>
  <c r="D480" i="1" s="1"/>
  <c r="D451" i="1"/>
  <c r="D444" i="1"/>
  <c r="D438" i="1"/>
  <c r="D431" i="1"/>
  <c r="B421" i="1"/>
  <c r="C412" i="1"/>
  <c r="C421" i="1" s="1"/>
  <c r="B412" i="1"/>
  <c r="B410" i="1"/>
  <c r="D403" i="1"/>
  <c r="C403" i="1"/>
  <c r="B403" i="1"/>
  <c r="C368" i="1"/>
  <c r="B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68" i="1" s="1"/>
  <c r="C333" i="1"/>
  <c r="B333" i="1"/>
  <c r="D332" i="1"/>
  <c r="D331" i="1"/>
  <c r="D330" i="1"/>
  <c r="D329" i="1"/>
  <c r="D328" i="1"/>
  <c r="D327" i="1"/>
  <c r="D326" i="1"/>
  <c r="D325" i="1"/>
  <c r="D324" i="1"/>
  <c r="D323" i="1"/>
  <c r="D322" i="1"/>
  <c r="D333" i="1" s="1"/>
  <c r="C315" i="1"/>
  <c r="B315" i="1"/>
  <c r="B239" i="1"/>
  <c r="B244" i="1" s="1"/>
  <c r="B225" i="1"/>
  <c r="B235" i="1" s="1"/>
  <c r="B206" i="1"/>
  <c r="B199" i="1"/>
  <c r="B191" i="1"/>
  <c r="B185" i="1"/>
  <c r="B178" i="1"/>
  <c r="E172" i="1"/>
  <c r="D172" i="1"/>
  <c r="C172" i="1"/>
  <c r="B150" i="1"/>
  <c r="B172" i="1" s="1"/>
  <c r="B145" i="1"/>
  <c r="B139" i="1"/>
  <c r="D134" i="1"/>
  <c r="C134" i="1"/>
  <c r="B134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6" i="1" s="1"/>
  <c r="D107" i="1"/>
  <c r="C106" i="1"/>
  <c r="B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 s="1"/>
  <c r="C75" i="1"/>
  <c r="B75" i="1"/>
  <c r="D74" i="1"/>
  <c r="D73" i="1"/>
  <c r="D72" i="1"/>
  <c r="D71" i="1"/>
  <c r="D70" i="1"/>
  <c r="D69" i="1" s="1"/>
  <c r="C69" i="1"/>
  <c r="C126" i="1" s="1"/>
  <c r="B69" i="1"/>
  <c r="B126" i="1" s="1"/>
  <c r="B63" i="1"/>
  <c r="B58" i="1"/>
  <c r="B52" i="1"/>
  <c r="E44" i="1"/>
  <c r="D44" i="1"/>
  <c r="C44" i="1"/>
  <c r="B44" i="1"/>
  <c r="B42" i="1"/>
  <c r="B36" i="1"/>
  <c r="D32" i="1"/>
  <c r="C32" i="1"/>
  <c r="B32" i="1"/>
  <c r="D21" i="1"/>
  <c r="B21" i="1"/>
  <c r="D126" i="1" l="1"/>
</calcChain>
</file>

<file path=xl/sharedStrings.xml><?xml version="1.0" encoding="utf-8"?>
<sst xmlns="http://schemas.openxmlformats.org/spreadsheetml/2006/main" count="500" uniqueCount="424">
  <si>
    <t xml:space="preserve">NOTAS A LOS ESTADOS FINANCIEROS </t>
  </si>
  <si>
    <t>Al 30 de Septiembre del 2021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</si>
  <si>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</si>
  <si>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</si>
  <si>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</si>
  <si>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</si>
  <si>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</si>
  <si>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</si>
  <si>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</si>
  <si>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</si>
  <si>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</si>
  <si>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</si>
  <si>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</si>
  <si>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</si>
  <si>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</si>
  <si>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</si>
  <si>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</si>
  <si>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</si>
  <si>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2012</t>
  </si>
  <si>
    <t>2013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</si>
  <si>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</si>
  <si>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</si>
  <si>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</si>
  <si>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</si>
  <si>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</si>
  <si>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</si>
  <si>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</si>
  <si>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</si>
  <si>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</si>
  <si>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</si>
  <si>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</si>
  <si>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</si>
  <si>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</si>
  <si>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</si>
  <si>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</si>
  <si>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</si>
  <si>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</si>
  <si>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</si>
  <si>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</si>
  <si>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</si>
  <si>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</si>
  <si>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</si>
  <si>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</si>
  <si>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</si>
  <si>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</si>
  <si>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</si>
  <si>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</si>
  <si>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</si>
  <si>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</si>
  <si>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</si>
  <si>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</si>
  <si>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</si>
  <si>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</si>
  <si>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</si>
  <si>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</si>
  <si>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</si>
  <si>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</si>
  <si>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</si>
  <si>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</si>
  <si>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</si>
  <si>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</si>
  <si>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</si>
  <si>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</si>
  <si>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</si>
  <si>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</si>
  <si>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</si>
  <si>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</si>
  <si>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</si>
  <si>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</si>
  <si>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</si>
  <si>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</si>
  <si>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</si>
  <si>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</si>
  <si>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</si>
  <si>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</si>
  <si>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</si>
  <si>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</si>
  <si>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</si>
  <si>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</si>
  <si>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</si>
  <si>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</si>
  <si>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</si>
  <si>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</si>
  <si>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</si>
  <si>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</si>
  <si>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</si>
  <si>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</si>
  <si>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</si>
  <si>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</si>
  <si>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</si>
  <si>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</si>
  <si>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</si>
  <si>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</si>
  <si>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</si>
  <si>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</si>
  <si>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</si>
  <si>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</si>
  <si>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</si>
  <si>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</si>
  <si>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</si>
  <si>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</si>
  <si>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</si>
  <si>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</si>
  <si>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</si>
  <si>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</si>
  <si>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</si>
  <si>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</si>
  <si>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</si>
  <si>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</si>
  <si>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</si>
  <si>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</si>
  <si>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</si>
  <si>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</si>
  <si>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</si>
  <si>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</si>
  <si>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</si>
  <si>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</si>
  <si>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</si>
  <si>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</si>
  <si>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</si>
  <si>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</si>
  <si>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</si>
  <si>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</si>
  <si>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</si>
  <si>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</si>
  <si>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2111401001  APORTACIÓN PATRONAL ISSEG</t>
  </si>
  <si>
    <t>2111401004  APORTACION PATRONAL INFONAVIT</t>
  </si>
  <si>
    <t>2111401005  APORTACION PATRONAL SAR</t>
  </si>
  <si>
    <t>2111401006  SEGUROS GASTOS MÉDICOS MAYORES</t>
  </si>
  <si>
    <t>2112101002  PADRON UNICO DE PROVEEDORES</t>
  </si>
  <si>
    <t>2117101003  ISR SALARIOS POR PAGAR</t>
  </si>
  <si>
    <t>2117101004  ISR ASIMILADOS POR PAGAR</t>
  </si>
  <si>
    <t>2117202002  APORTACIÓN TRABAJADOR ISSEG</t>
  </si>
  <si>
    <t>2117301007  IVA POR PAGAR</t>
  </si>
  <si>
    <t>2117502102  IMPUESTO NOMINAS A PAGAR</t>
  </si>
  <si>
    <t>2117904004  SEGUROS INBURSA S.A.</t>
  </si>
  <si>
    <t>2117909001  TIENDA DEPARTAMENTAL</t>
  </si>
  <si>
    <t>2117911001  ISSEG</t>
  </si>
  <si>
    <t>2117911002  ISSEG PRESTAMOS</t>
  </si>
  <si>
    <t>2117918001  DIVO 5% AL MILLAR</t>
  </si>
  <si>
    <t>2117918002  CAP 2%</t>
  </si>
  <si>
    <t>2119905001  ACREEDORES DIVERSOS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</si>
  <si>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</si>
  <si>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</si>
  <si>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</si>
  <si>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</si>
  <si>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</si>
  <si>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</si>
  <si>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</si>
  <si>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</si>
  <si>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</si>
  <si>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</si>
  <si>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</si>
  <si>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</si>
  <si>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</si>
  <si>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</si>
  <si>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</si>
  <si>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</si>
  <si>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</si>
  <si>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</si>
  <si>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</si>
  <si>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</si>
  <si>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</si>
  <si>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4173730102  RE-INSCRIPCIÓN</t>
  </si>
  <si>
    <t>4173730202  TALLERES REMEDIALES</t>
  </si>
  <si>
    <t>4173730205  CURSOS DE IDIOMAS</t>
  </si>
  <si>
    <t>4173730206  CURSOS OTROS</t>
  </si>
  <si>
    <t>4173730402  EXAMEN DE ADMISIÓN</t>
  </si>
  <si>
    <t>4173730405  EXAMEN OTROS</t>
  </si>
  <si>
    <t>4173730701  CUOTAS DE TITULACIÓN</t>
  </si>
  <si>
    <t>4173730907  INGRESOS POR SERVICIOS EXTERNOS</t>
  </si>
  <si>
    <t>4173730909  SERVICIOS TECNOLOGICOS</t>
  </si>
  <si>
    <t>4173732201  INS CUAT A LIC E ING</t>
  </si>
  <si>
    <t>4173732202  INS CUA A TEC SUP UN</t>
  </si>
  <si>
    <t>4173732203  INSCRIPCIÓN INICIAL</t>
  </si>
  <si>
    <t>4173732205  EXAMEN EXTRAORDINARIO POR MATERIA</t>
  </si>
  <si>
    <t>4173732206  EXAMEN GLOBAL</t>
  </si>
  <si>
    <t>4173732207  CER PAR O TOT DE EST</t>
  </si>
  <si>
    <t>4173732208  EXPEDICION DE TITULO</t>
  </si>
  <si>
    <t>4173732209  CONST DE EST O CALIF</t>
  </si>
  <si>
    <t>4173732211  HISTORIAL ACADEMICO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</si>
  <si>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</si>
  <si>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</si>
  <si>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</si>
  <si>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</si>
  <si>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</si>
  <si>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</si>
  <si>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</si>
  <si>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</si>
  <si>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</si>
  <si>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4221913001  RECURSOS INTERINSTITUCIONALES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</si>
  <si>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</si>
  <si>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</si>
  <si>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</si>
  <si>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</si>
  <si>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</si>
  <si>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</si>
  <si>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</si>
  <si>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</si>
  <si>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</si>
  <si>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</si>
  <si>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</si>
  <si>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</si>
  <si>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</si>
  <si>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</si>
  <si>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</si>
  <si>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5114114400  SEGUROS MÚLTIPLES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</si>
  <si>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</si>
  <si>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</si>
  <si>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</si>
  <si>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</si>
  <si>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</si>
  <si>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</si>
  <si>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</si>
  <si>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</si>
  <si>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</si>
  <si>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</si>
  <si>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</si>
  <si>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</si>
  <si>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</si>
  <si>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</si>
  <si>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</si>
  <si>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</si>
  <si>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</si>
  <si>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</si>
  <si>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</si>
  <si>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</si>
  <si>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</si>
  <si>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</si>
  <si>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5125254000  MATERIALES, ACCESOR</t>
  </si>
  <si>
    <t>5125256000  FIB. SINTET. HULE</t>
  </si>
  <si>
    <t>5126261000  COMBUSTIBLES, LUBRI</t>
  </si>
  <si>
    <t>5129291000  HERRAMIENTAS MENORES</t>
  </si>
  <si>
    <t>5129293000  REF. A. EQ. EDU Y R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</si>
  <si>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</si>
  <si>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</si>
  <si>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</si>
  <si>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</si>
  <si>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</si>
  <si>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</si>
  <si>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</si>
  <si>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5132327000  ARRE. ACT. INTANG</t>
  </si>
  <si>
    <t>5133331000  SERVS. LEGALES, DE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</si>
  <si>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</si>
  <si>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</si>
  <si>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</si>
  <si>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</si>
  <si>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</si>
  <si>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</si>
  <si>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</si>
  <si>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</si>
  <si>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</si>
  <si>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</si>
  <si>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5136366000  SERV. CRE INTERNET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</si>
  <si>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</si>
  <si>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</si>
  <si>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</si>
  <si>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</si>
  <si>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</si>
  <si>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</si>
  <si>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5139391000  SERV. FUNERARIOS</t>
  </si>
  <si>
    <t>5139392000  OTROS IMPUESTOS Y DERECHOS</t>
  </si>
  <si>
    <t>5139398000  IMPUESTO DE NOMINA</t>
  </si>
  <si>
    <t>5242442000  BECAS O. AYUDA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</si>
  <si>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</si>
  <si>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</si>
  <si>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</si>
  <si>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</si>
  <si>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</si>
  <si>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</si>
  <si>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</si>
  <si>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</si>
  <si>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3110911500  ESTATAL BIENES MUEBL</t>
  </si>
  <si>
    <t>3110911600  ESTATAL OBRA PÚBLICA</t>
  </si>
  <si>
    <t>3111835000  CONVENIO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</si>
  <si>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</si>
  <si>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</si>
  <si>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</si>
  <si>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</si>
  <si>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</si>
  <si>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</si>
  <si>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</si>
  <si>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</si>
  <si>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</si>
  <si>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</si>
  <si>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</si>
  <si>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</si>
  <si>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</si>
  <si>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</si>
  <si>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</si>
  <si>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</si>
  <si>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</si>
  <si>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</si>
  <si>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</si>
  <si>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</si>
  <si>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</si>
  <si>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</si>
  <si>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</si>
  <si>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</si>
  <si>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</si>
  <si>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</si>
  <si>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</si>
  <si>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</si>
  <si>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</si>
  <si>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</si>
  <si>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</si>
  <si>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</si>
  <si>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</si>
  <si>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</si>
  <si>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</si>
  <si>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3221792001  REMANENTE CIERRE RECURSOS PROPIOS</t>
  </si>
  <si>
    <t>3221792002   REM REFRENDO RECURS</t>
  </si>
  <si>
    <t>3221793001  REM CIERRE EST LIBRE</t>
  </si>
  <si>
    <t>3221795002   REM REFRENDO CONVEN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</si>
  <si>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</si>
  <si>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</si>
  <si>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</si>
  <si>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</si>
  <si>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</si>
  <si>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</si>
  <si>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</si>
  <si>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</si>
  <si>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</si>
  <si>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</si>
  <si>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</si>
  <si>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</si>
  <si>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</si>
  <si>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</si>
  <si>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</si>
  <si>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</si>
  <si>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</si>
  <si>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</si>
  <si>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</si>
  <si>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</si>
  <si>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</si>
  <si>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</si>
  <si>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</si>
  <si>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1112103041  BANORTE 1058967002 R</t>
  </si>
  <si>
    <t>1112103043  BANORTE 1096253181 R</t>
  </si>
  <si>
    <t>1112103044  BANORTE 1096250779 R</t>
  </si>
  <si>
    <t>1112103045  BANORTE 1112363485 F</t>
  </si>
  <si>
    <t>1112103046  BANORTE 1112364718 R</t>
  </si>
  <si>
    <t>1112103047  BANORTE 1123771228 R</t>
  </si>
  <si>
    <t>1112103048  BANORTE 1143640489 R</t>
  </si>
  <si>
    <t>1112103049  BANORTE 1143638329 G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</si>
  <si>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</si>
  <si>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</si>
  <si>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</si>
  <si>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</si>
  <si>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</si>
  <si>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</si>
  <si>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</si>
  <si>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</si>
  <si>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</si>
  <si>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</si>
  <si>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</si>
  <si>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</si>
  <si>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</si>
  <si>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</si>
  <si>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</si>
  <si>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2021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</si>
  <si>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</si>
  <si>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</si>
  <si>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</si>
  <si>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</si>
  <si>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</si>
  <si>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</si>
  <si>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</si>
  <si>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</si>
  <si>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</si>
  <si>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</si>
  <si>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</si>
  <si>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</si>
  <si>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</si>
  <si>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</si>
  <si>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</si>
  <si>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</si>
  <si>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</si>
  <si>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</si>
  <si>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</si>
  <si>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</si>
  <si>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</si>
  <si>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</si>
  <si>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</si>
  <si>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</si>
  <si>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</si>
  <si>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</si>
  <si>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</si>
  <si>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</si>
  <si>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</si>
  <si>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</si>
  <si>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</si>
  <si>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</si>
  <si>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</si>
  <si>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</si>
  <si>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</si>
  <si>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</si>
  <si>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</si>
  <si>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</si>
  <si>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</si>
  <si>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</si>
  <si>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</si>
  <si>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</si>
  <si>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</si>
  <si>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</si>
  <si>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</si>
  <si>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</si>
  <si>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</si>
  <si>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8110000001  LEY DE INGRESOS ESTIMADA</t>
  </si>
  <si>
    <t>8120000001  LEY DE INGRESOS POR EJECUTAR</t>
  </si>
  <si>
    <t>8130000001  MOD LEY INGRESO ESTIMADO</t>
  </si>
  <si>
    <t>8150000001  LEY DE INGRESOS RECAUDADA</t>
  </si>
  <si>
    <t>8210000001  PTTO EGRESOS APROBADO</t>
  </si>
  <si>
    <t>8220000001  PTTO EGRESOS POR EJERCER</t>
  </si>
  <si>
    <t>8230000001  MOD PTTO EGRESO APROBADO</t>
  </si>
  <si>
    <t>8240000001  PTTO EGRESOS COMPROMETIDO</t>
  </si>
  <si>
    <t>8250000001  PTTO EGRESOS DEVENGADO</t>
  </si>
  <si>
    <t>8270000001  PTTO EGRESOS PAGADO</t>
  </si>
  <si>
    <t>CUENTAS DE ORDEN PRESUPUESTARIAS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</si>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</sst>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7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164" fontId="9" fillId="0" borderId="4" xfId="0" applyNumberFormat="1" applyFon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/>
    <xf numFmtId="164" fontId="2" fillId="3" borderId="2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43" fontId="3" fillId="3" borderId="0" xfId="0" applyNumberFormat="1" applyFont="1" applyFill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4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43" fontId="2" fillId="2" borderId="11" xfId="0" applyNumberFormat="1" applyFont="1" applyFill="1" applyBorder="1" applyAlignment="1">
      <alignment vertical="center"/>
    </xf>
    <xf numFmtId="168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2" borderId="2" xfId="5" applyNumberFormat="1" applyFont="1" applyFill="1" applyBorder="1" applyAlignment="1">
      <alignment horizontal="right" vertical="center" wrapText="1" indent="1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center" vertical="center"/>
    </xf>
    <xf numFmtId="43" fontId="3" fillId="3" borderId="0" xfId="0" applyNumberFormat="1" applyFont="1" applyFill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16" fillId="2" borderId="2" xfId="5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6">
    <cellStyle name="Millares" xfId="1" builtinId="3"/>
    <cellStyle name="Millares 2" xfId="4" xr:uid="{EE6DBE7C-EC67-4BF5-A154-0DE46662A87A}"/>
    <cellStyle name="Normal" xfId="0" builtinId="0"/>
    <cellStyle name="Normal 2 2" xfId="3" xr:uid="{568D874D-4794-4222-90DF-E98F53B825EE}"/>
    <cellStyle name="Normal 3 2 2" xfId="5" xr:uid="{B920625C-46E0-4DFC-9C84-0D9A72111B0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E334-10BE-4627-87E5-099D6C9EF8FF}">
  <sheetPr>
    <tabColor rgb="FF92D050"/>
  </sheetPr>
  <dimension ref="A1:I513"/>
  <sheetViews>
    <sheetView showGridLines="0" tabSelected="1" topLeftCell="A358" zoomScale="148" zoomScaleNormal="148" workbookViewId="0">
      <selection activeCell="E384" sqref="E384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1.42578125" style="3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0</v>
      </c>
      <c r="C29" s="37">
        <v>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0</v>
      </c>
      <c r="C32" s="40">
        <f>SUM(C27:C31)</f>
        <v>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1683256.9900000002</v>
      </c>
      <c r="C36" s="34"/>
      <c r="D36" s="34"/>
      <c r="E36" s="34"/>
    </row>
    <row r="37" spans="1:5" ht="12.75" customHeight="1">
      <c r="A37" s="35" t="s">
        <v>29</v>
      </c>
      <c r="B37" s="43">
        <v>11482</v>
      </c>
      <c r="C37" s="34"/>
      <c r="D37" s="34"/>
      <c r="E37" s="34"/>
    </row>
    <row r="38" spans="1:5" ht="12.75" customHeight="1">
      <c r="A38" s="35" t="s">
        <v>30</v>
      </c>
      <c r="B38" s="43">
        <v>0</v>
      </c>
      <c r="C38" s="34"/>
      <c r="D38" s="34"/>
      <c r="E38" s="34"/>
    </row>
    <row r="39" spans="1:5" ht="12.75" customHeight="1">
      <c r="A39" s="35" t="s">
        <v>31</v>
      </c>
      <c r="B39" s="43">
        <v>1583737.33</v>
      </c>
      <c r="C39" s="34"/>
      <c r="D39" s="34"/>
      <c r="E39" s="34"/>
    </row>
    <row r="40" spans="1:5" ht="12.75" customHeight="1">
      <c r="A40" s="35" t="s">
        <v>32</v>
      </c>
      <c r="B40" s="43">
        <v>7310.87</v>
      </c>
      <c r="C40" s="34"/>
      <c r="D40" s="34"/>
      <c r="E40" s="34"/>
    </row>
    <row r="41" spans="1:5" ht="12.75" customHeight="1">
      <c r="A41" s="35" t="s">
        <v>33</v>
      </c>
      <c r="B41" s="43">
        <v>80726.789999999994</v>
      </c>
      <c r="C41" s="34"/>
      <c r="D41" s="34"/>
      <c r="E41" s="34"/>
    </row>
    <row r="42" spans="1:5" ht="12.75" customHeight="1">
      <c r="A42" s="28" t="s">
        <v>34</v>
      </c>
      <c r="B42" s="42">
        <f>B43</f>
        <v>38000</v>
      </c>
      <c r="C42" s="34"/>
      <c r="D42" s="34"/>
      <c r="E42" s="34"/>
    </row>
    <row r="43" spans="1:5" ht="12.75" customHeight="1">
      <c r="A43" s="44" t="s">
        <v>35</v>
      </c>
      <c r="B43" s="43">
        <v>38000</v>
      </c>
      <c r="C43" s="39"/>
      <c r="D43" s="39"/>
      <c r="E43" s="39"/>
    </row>
    <row r="44" spans="1:5" ht="14.25" customHeight="1">
      <c r="B44" s="40">
        <f>B36+B42</f>
        <v>1721256.9900000002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5"/>
      <c r="C45" s="46"/>
      <c r="D45" s="46"/>
      <c r="E45" s="46"/>
    </row>
    <row r="46" spans="1:5" ht="14.25" customHeight="1">
      <c r="A46" s="22" t="s">
        <v>36</v>
      </c>
    </row>
    <row r="47" spans="1:5" ht="14.25" customHeight="1">
      <c r="A47" s="47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8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7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9" t="s">
        <v>45</v>
      </c>
      <c r="F55" s="25" t="s">
        <v>46</v>
      </c>
    </row>
    <row r="56" spans="1:6" ht="12.75" customHeight="1">
      <c r="A56" s="50" t="s">
        <v>47</v>
      </c>
      <c r="B56" s="27"/>
      <c r="C56" s="51" t="s">
        <v>48</v>
      </c>
      <c r="D56" s="51"/>
      <c r="E56" s="51"/>
      <c r="F56" s="27">
        <v>0</v>
      </c>
    </row>
    <row r="57" spans="1:6" ht="12.75" customHeight="1">
      <c r="A57" s="52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8"/>
      <c r="B58" s="25">
        <f>SUM(B55:B57)</f>
        <v>0</v>
      </c>
      <c r="C58" s="53">
        <v>0</v>
      </c>
      <c r="D58" s="53">
        <v>0</v>
      </c>
      <c r="E58" s="53">
        <v>0</v>
      </c>
      <c r="F58" s="53">
        <v>0</v>
      </c>
    </row>
    <row r="59" spans="1:6">
      <c r="A59" s="48"/>
      <c r="B59" s="54"/>
      <c r="C59" s="54"/>
      <c r="D59" s="54"/>
      <c r="E59" s="54"/>
      <c r="F59" s="54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4"/>
      <c r="F60" s="54"/>
    </row>
    <row r="61" spans="1:6" ht="12.75" customHeight="1">
      <c r="A61" s="28" t="s">
        <v>51</v>
      </c>
      <c r="B61" s="29"/>
      <c r="C61" s="55" t="s">
        <v>48</v>
      </c>
      <c r="D61" s="29">
        <v>0</v>
      </c>
      <c r="E61" s="54"/>
      <c r="F61" s="54"/>
    </row>
    <row r="62" spans="1:6" ht="12.75" customHeight="1">
      <c r="A62" s="28"/>
      <c r="B62" s="29"/>
      <c r="C62" s="29">
        <v>0</v>
      </c>
      <c r="D62" s="29">
        <v>0</v>
      </c>
      <c r="E62" s="54"/>
      <c r="F62" s="54"/>
    </row>
    <row r="63" spans="1:6" ht="16.5" customHeight="1">
      <c r="A63" s="56"/>
      <c r="B63" s="25">
        <f>SUM(B61:B62)</f>
        <v>0</v>
      </c>
      <c r="C63" s="57"/>
      <c r="D63" s="58"/>
      <c r="E63" s="54"/>
      <c r="F63" s="54"/>
    </row>
    <row r="64" spans="1:6" ht="12.75" customHeight="1">
      <c r="A64" s="48"/>
      <c r="B64" s="54"/>
      <c r="C64" s="54"/>
      <c r="D64" s="54"/>
      <c r="E64" s="54"/>
      <c r="F64" s="54"/>
    </row>
    <row r="65" spans="1:5" ht="8.25" customHeight="1">
      <c r="A65" s="47"/>
    </row>
    <row r="66" spans="1:5">
      <c r="A66" s="22" t="s">
        <v>52</v>
      </c>
    </row>
    <row r="67" spans="1:5">
      <c r="A67" s="47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98157471.319999993</v>
      </c>
      <c r="C69" s="42">
        <f>SUM(C70:C74)</f>
        <v>98157471.319999993</v>
      </c>
      <c r="D69" s="42">
        <f>SUM(D70:D74)</f>
        <v>0</v>
      </c>
      <c r="E69" s="59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f>C70-B70</f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f t="shared" ref="D71:D72" si="0">C71-B71</f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f t="shared" si="0"/>
        <v>0</v>
      </c>
      <c r="E72" s="34"/>
    </row>
    <row r="73" spans="1:5" ht="12.75" customHeight="1">
      <c r="A73" s="35" t="s">
        <v>62</v>
      </c>
      <c r="B73" s="37">
        <v>18066193.379999999</v>
      </c>
      <c r="C73" s="37">
        <v>18066193.379999999</v>
      </c>
      <c r="D73" s="37">
        <f>C73-B73</f>
        <v>0</v>
      </c>
      <c r="E73" s="34"/>
    </row>
    <row r="74" spans="1:5" ht="12.75" customHeight="1">
      <c r="A74" s="35" t="s">
        <v>63</v>
      </c>
      <c r="B74" s="37">
        <v>5257407.37</v>
      </c>
      <c r="C74" s="37">
        <v>5257407.37</v>
      </c>
      <c r="D74" s="37">
        <f>C74-B74</f>
        <v>0</v>
      </c>
      <c r="E74" s="34"/>
    </row>
    <row r="75" spans="1:5" ht="12.75" customHeight="1">
      <c r="A75" s="28" t="s">
        <v>64</v>
      </c>
      <c r="B75" s="42">
        <f>SUM(B76:B105)</f>
        <v>93083285.319999993</v>
      </c>
      <c r="C75" s="42">
        <f>SUM(C76:C105)</f>
        <v>96393951.909999996</v>
      </c>
      <c r="D75" s="42">
        <f>SUM(D76:D105)</f>
        <v>3310666.5900000003</v>
      </c>
      <c r="E75" s="34">
        <v>0</v>
      </c>
    </row>
    <row r="76" spans="1:5" ht="12.75" customHeight="1">
      <c r="A76" s="35" t="s">
        <v>65</v>
      </c>
      <c r="B76" s="37">
        <v>2457974.87</v>
      </c>
      <c r="C76" s="37">
        <v>2514199.87</v>
      </c>
      <c r="D76" s="37">
        <f>C76-B76</f>
        <v>56225</v>
      </c>
      <c r="E76" s="60">
        <v>0</v>
      </c>
    </row>
    <row r="77" spans="1:5" ht="12.75" customHeight="1">
      <c r="A77" s="35" t="s">
        <v>66</v>
      </c>
      <c r="B77" s="37">
        <v>5859824.9800000004</v>
      </c>
      <c r="C77" s="37">
        <v>5859824.9800000004</v>
      </c>
      <c r="D77" s="37">
        <f t="shared" ref="D77:D125" si="1">C77-B77</f>
        <v>0</v>
      </c>
      <c r="E77" s="60">
        <v>0</v>
      </c>
    </row>
    <row r="78" spans="1:5" ht="12.75" customHeight="1">
      <c r="A78" s="35" t="s">
        <v>67</v>
      </c>
      <c r="B78" s="37">
        <v>14789594.84</v>
      </c>
      <c r="C78" s="37">
        <v>17985024.91</v>
      </c>
      <c r="D78" s="37">
        <f t="shared" si="1"/>
        <v>3195430.0700000003</v>
      </c>
      <c r="E78" s="60">
        <v>0</v>
      </c>
    </row>
    <row r="79" spans="1:5" ht="12.75" customHeight="1">
      <c r="A79" s="35" t="s">
        <v>68</v>
      </c>
      <c r="B79" s="37">
        <v>8819714.9900000002</v>
      </c>
      <c r="C79" s="37">
        <v>8819714.9900000002</v>
      </c>
      <c r="D79" s="37">
        <f t="shared" si="1"/>
        <v>0</v>
      </c>
      <c r="E79" s="60">
        <v>0</v>
      </c>
    </row>
    <row r="80" spans="1:5" ht="12.75" customHeight="1">
      <c r="A80" s="35" t="s">
        <v>69</v>
      </c>
      <c r="B80" s="37">
        <v>2242933.23</v>
      </c>
      <c r="C80" s="37">
        <v>2242933.23</v>
      </c>
      <c r="D80" s="37">
        <f t="shared" si="1"/>
        <v>0</v>
      </c>
      <c r="E80" s="60">
        <v>0</v>
      </c>
    </row>
    <row r="81" spans="1:5" ht="12.75" customHeight="1">
      <c r="A81" s="35" t="s">
        <v>70</v>
      </c>
      <c r="B81" s="37">
        <v>1893561.78</v>
      </c>
      <c r="C81" s="37">
        <v>1893561.78</v>
      </c>
      <c r="D81" s="37">
        <f t="shared" si="1"/>
        <v>0</v>
      </c>
      <c r="E81" s="60">
        <v>0</v>
      </c>
    </row>
    <row r="82" spans="1:5" ht="12.75" customHeight="1">
      <c r="A82" s="35" t="s">
        <v>71</v>
      </c>
      <c r="B82" s="37">
        <v>1693994.2</v>
      </c>
      <c r="C82" s="37">
        <v>1707984.2</v>
      </c>
      <c r="D82" s="37">
        <f t="shared" si="1"/>
        <v>13990</v>
      </c>
      <c r="E82" s="60">
        <v>0</v>
      </c>
    </row>
    <row r="83" spans="1:5" ht="12.75" customHeight="1">
      <c r="A83" s="35" t="s">
        <v>72</v>
      </c>
      <c r="B83" s="37">
        <v>90405.34</v>
      </c>
      <c r="C83" s="37">
        <v>90405.34</v>
      </c>
      <c r="D83" s="37">
        <f t="shared" si="1"/>
        <v>0</v>
      </c>
      <c r="E83" s="60"/>
    </row>
    <row r="84" spans="1:5" ht="12.75" customHeight="1">
      <c r="A84" s="35" t="s">
        <v>73</v>
      </c>
      <c r="B84" s="37">
        <v>482878.08</v>
      </c>
      <c r="C84" s="37">
        <v>527899.6</v>
      </c>
      <c r="D84" s="37">
        <f t="shared" si="1"/>
        <v>45021.51999999996</v>
      </c>
      <c r="E84" s="60">
        <v>0</v>
      </c>
    </row>
    <row r="85" spans="1:5" ht="12.75" customHeight="1">
      <c r="A85" s="35" t="s">
        <v>74</v>
      </c>
      <c r="B85" s="37">
        <v>147673.48000000001</v>
      </c>
      <c r="C85" s="37">
        <v>147673.48000000001</v>
      </c>
      <c r="D85" s="37">
        <f t="shared" si="1"/>
        <v>0</v>
      </c>
      <c r="E85" s="60">
        <v>0</v>
      </c>
    </row>
    <row r="86" spans="1:5" ht="12.75" customHeight="1">
      <c r="A86" s="35" t="s">
        <v>75</v>
      </c>
      <c r="B86" s="37">
        <v>16293.36</v>
      </c>
      <c r="C86" s="37">
        <v>16293.36</v>
      </c>
      <c r="D86" s="37">
        <f t="shared" si="1"/>
        <v>0</v>
      </c>
      <c r="E86" s="60">
        <v>0</v>
      </c>
    </row>
    <row r="87" spans="1:5" ht="12.75" customHeight="1">
      <c r="A87" s="35" t="s">
        <v>76</v>
      </c>
      <c r="B87" s="37">
        <v>489780.06</v>
      </c>
      <c r="C87" s="37">
        <v>489780.06</v>
      </c>
      <c r="D87" s="37">
        <f t="shared" si="1"/>
        <v>0</v>
      </c>
      <c r="E87" s="60">
        <v>0</v>
      </c>
    </row>
    <row r="88" spans="1:5" ht="12.75" customHeight="1">
      <c r="A88" s="35" t="s">
        <v>77</v>
      </c>
      <c r="B88" s="37">
        <v>756329.82</v>
      </c>
      <c r="C88" s="37">
        <v>756329.82</v>
      </c>
      <c r="D88" s="37">
        <f t="shared" si="1"/>
        <v>0</v>
      </c>
      <c r="E88" s="60">
        <v>0</v>
      </c>
    </row>
    <row r="89" spans="1:5" ht="12.75" customHeight="1">
      <c r="A89" s="35" t="s">
        <v>78</v>
      </c>
      <c r="B89" s="37">
        <v>34306</v>
      </c>
      <c r="C89" s="37">
        <v>34306</v>
      </c>
      <c r="D89" s="37">
        <f t="shared" si="1"/>
        <v>0</v>
      </c>
      <c r="E89" s="60">
        <v>0</v>
      </c>
    </row>
    <row r="90" spans="1:5" ht="12.75" customHeight="1">
      <c r="A90" s="35" t="s">
        <v>79</v>
      </c>
      <c r="B90" s="37">
        <v>4495750.18</v>
      </c>
      <c r="C90" s="37">
        <v>4495750.18</v>
      </c>
      <c r="D90" s="37">
        <f t="shared" si="1"/>
        <v>0</v>
      </c>
      <c r="E90" s="60">
        <v>0</v>
      </c>
    </row>
    <row r="91" spans="1:5" ht="12.75" customHeight="1">
      <c r="A91" s="35" t="s">
        <v>80</v>
      </c>
      <c r="B91" s="37">
        <v>6169247.5300000003</v>
      </c>
      <c r="C91" s="37">
        <v>6169247.5300000003</v>
      </c>
      <c r="D91" s="37">
        <f t="shared" si="1"/>
        <v>0</v>
      </c>
      <c r="E91" s="60">
        <v>0</v>
      </c>
    </row>
    <row r="92" spans="1:5" ht="12.75" customHeight="1">
      <c r="A92" s="35" t="s">
        <v>81</v>
      </c>
      <c r="B92" s="37">
        <v>91048.7</v>
      </c>
      <c r="C92" s="37">
        <v>91048.7</v>
      </c>
      <c r="D92" s="37">
        <f t="shared" si="1"/>
        <v>0</v>
      </c>
      <c r="E92" s="60"/>
    </row>
    <row r="93" spans="1:5" ht="12.75" customHeight="1">
      <c r="A93" s="35" t="s">
        <v>82</v>
      </c>
      <c r="B93" s="37">
        <v>6663771.0099999998</v>
      </c>
      <c r="C93" s="37">
        <v>6663771.0099999998</v>
      </c>
      <c r="D93" s="37">
        <f t="shared" si="1"/>
        <v>0</v>
      </c>
      <c r="E93" s="60">
        <v>0</v>
      </c>
    </row>
    <row r="94" spans="1:5" ht="12.75" customHeight="1">
      <c r="A94" s="35" t="s">
        <v>83</v>
      </c>
      <c r="B94" s="37">
        <v>15111359.439999999</v>
      </c>
      <c r="C94" s="37">
        <v>15111359.439999999</v>
      </c>
      <c r="D94" s="37">
        <f t="shared" si="1"/>
        <v>0</v>
      </c>
      <c r="E94" s="60">
        <v>0</v>
      </c>
    </row>
    <row r="95" spans="1:5" ht="12.75" customHeight="1">
      <c r="A95" s="35" t="s">
        <v>84</v>
      </c>
      <c r="B95" s="37">
        <v>509001.52</v>
      </c>
      <c r="C95" s="37">
        <v>509001.52</v>
      </c>
      <c r="D95" s="37">
        <f t="shared" si="1"/>
        <v>0</v>
      </c>
      <c r="E95" s="60">
        <v>0</v>
      </c>
    </row>
    <row r="96" spans="1:5" ht="12.75" customHeight="1">
      <c r="A96" s="35" t="s">
        <v>85</v>
      </c>
      <c r="B96" s="37">
        <v>936454.96</v>
      </c>
      <c r="C96" s="37">
        <v>936454.96</v>
      </c>
      <c r="D96" s="37">
        <f t="shared" si="1"/>
        <v>0</v>
      </c>
      <c r="E96" s="60">
        <v>0</v>
      </c>
    </row>
    <row r="97" spans="1:6" ht="12.75" customHeight="1">
      <c r="A97" s="35" t="s">
        <v>86</v>
      </c>
      <c r="B97" s="37">
        <v>1284377.99</v>
      </c>
      <c r="C97" s="37">
        <v>1284377.99</v>
      </c>
      <c r="D97" s="37">
        <f t="shared" si="1"/>
        <v>0</v>
      </c>
      <c r="E97" s="60">
        <v>0</v>
      </c>
    </row>
    <row r="98" spans="1:6" ht="12.75" customHeight="1">
      <c r="A98" s="35" t="s">
        <v>87</v>
      </c>
      <c r="B98" s="37">
        <v>9264027.25</v>
      </c>
      <c r="C98" s="37">
        <v>9264027.25</v>
      </c>
      <c r="D98" s="37">
        <f t="shared" si="1"/>
        <v>0</v>
      </c>
      <c r="E98" s="60">
        <v>0</v>
      </c>
    </row>
    <row r="99" spans="1:6" ht="12.75" customHeight="1">
      <c r="A99" s="35" t="s">
        <v>88</v>
      </c>
      <c r="B99" s="37">
        <v>5253471.24</v>
      </c>
      <c r="C99" s="37">
        <v>5253471.24</v>
      </c>
      <c r="D99" s="37">
        <f t="shared" si="1"/>
        <v>0</v>
      </c>
      <c r="E99" s="60">
        <v>0</v>
      </c>
    </row>
    <row r="100" spans="1:6" ht="12.75" customHeight="1">
      <c r="A100" s="35" t="s">
        <v>89</v>
      </c>
      <c r="B100" s="37">
        <v>2496360.2799999998</v>
      </c>
      <c r="C100" s="37">
        <v>2496360.2799999998</v>
      </c>
      <c r="D100" s="37">
        <f t="shared" si="1"/>
        <v>0</v>
      </c>
      <c r="E100" s="60">
        <v>0</v>
      </c>
    </row>
    <row r="101" spans="1:6" ht="12.75" customHeight="1">
      <c r="A101" s="35" t="s">
        <v>90</v>
      </c>
      <c r="B101" s="37">
        <v>2823.18</v>
      </c>
      <c r="C101" s="37">
        <v>2823.18</v>
      </c>
      <c r="D101" s="37">
        <f t="shared" si="1"/>
        <v>0</v>
      </c>
      <c r="E101" s="60">
        <v>0</v>
      </c>
    </row>
    <row r="102" spans="1:6" ht="12.75" customHeight="1">
      <c r="A102" s="35" t="s">
        <v>91</v>
      </c>
      <c r="B102" s="37">
        <v>405121.62</v>
      </c>
      <c r="C102" s="37">
        <v>405121.62</v>
      </c>
      <c r="D102" s="37">
        <f t="shared" si="1"/>
        <v>0</v>
      </c>
      <c r="E102" s="60">
        <v>0</v>
      </c>
    </row>
    <row r="103" spans="1:6" ht="12.75" customHeight="1">
      <c r="A103" s="35" t="s">
        <v>92</v>
      </c>
      <c r="B103" s="37">
        <v>40215.5</v>
      </c>
      <c r="C103" s="37">
        <v>40215.5</v>
      </c>
      <c r="D103" s="37">
        <f t="shared" si="1"/>
        <v>0</v>
      </c>
      <c r="E103" s="60">
        <v>0</v>
      </c>
    </row>
    <row r="104" spans="1:6" ht="12.75" customHeight="1">
      <c r="A104" s="35" t="s">
        <v>93</v>
      </c>
      <c r="B104" s="37">
        <v>570430.89</v>
      </c>
      <c r="C104" s="37">
        <v>570430.89</v>
      </c>
      <c r="D104" s="37">
        <f t="shared" si="1"/>
        <v>0</v>
      </c>
      <c r="E104" s="60">
        <v>0</v>
      </c>
    </row>
    <row r="105" spans="1:6" ht="12.75" customHeight="1">
      <c r="A105" s="35" t="s">
        <v>94</v>
      </c>
      <c r="B105" s="37">
        <v>14559</v>
      </c>
      <c r="C105" s="37">
        <v>14559</v>
      </c>
      <c r="D105" s="37">
        <f t="shared" si="1"/>
        <v>0</v>
      </c>
      <c r="E105" s="60">
        <v>0</v>
      </c>
    </row>
    <row r="106" spans="1:6" ht="12.75" customHeight="1">
      <c r="A106" s="28" t="s">
        <v>95</v>
      </c>
      <c r="B106" s="61">
        <f>SUM(B107:B125)</f>
        <v>-77676042.310000002</v>
      </c>
      <c r="C106" s="61">
        <f>SUM(C107:C125)</f>
        <v>-77676042.310000002</v>
      </c>
      <c r="D106" s="42">
        <f>SUM(D107:D125)</f>
        <v>0</v>
      </c>
      <c r="E106" s="34"/>
      <c r="F106" s="62"/>
    </row>
    <row r="107" spans="1:6" ht="12.75" customHeight="1">
      <c r="A107" s="35" t="s">
        <v>96</v>
      </c>
      <c r="B107" s="37">
        <v>-52638.96</v>
      </c>
      <c r="C107" s="37">
        <v>-52638.96</v>
      </c>
      <c r="D107" s="37">
        <f t="shared" si="1"/>
        <v>0</v>
      </c>
      <c r="E107" s="34"/>
      <c r="F107" s="62"/>
    </row>
    <row r="108" spans="1:6" ht="12.75" customHeight="1">
      <c r="A108" s="35" t="s">
        <v>97</v>
      </c>
      <c r="B108" s="37">
        <v>-7208912.5499999998</v>
      </c>
      <c r="C108" s="37">
        <v>-7208912.5499999998</v>
      </c>
      <c r="D108" s="37">
        <f t="shared" si="1"/>
        <v>0</v>
      </c>
      <c r="E108" s="34">
        <v>0</v>
      </c>
    </row>
    <row r="109" spans="1:6" ht="12.75" customHeight="1">
      <c r="A109" s="35" t="s">
        <v>98</v>
      </c>
      <c r="B109" s="37">
        <v>-14559</v>
      </c>
      <c r="C109" s="37">
        <v>-14559</v>
      </c>
      <c r="D109" s="37">
        <f t="shared" si="1"/>
        <v>0</v>
      </c>
      <c r="E109" s="34">
        <v>0</v>
      </c>
    </row>
    <row r="110" spans="1:6" ht="12.75" customHeight="1">
      <c r="A110" s="35" t="s">
        <v>99</v>
      </c>
      <c r="B110" s="37">
        <v>-21692046.559999999</v>
      </c>
      <c r="C110" s="37">
        <v>-21692046.559999999</v>
      </c>
      <c r="D110" s="37">
        <f t="shared" si="1"/>
        <v>0</v>
      </c>
      <c r="E110" s="34"/>
    </row>
    <row r="111" spans="1:6" ht="12.75" customHeight="1">
      <c r="A111" s="35" t="s">
        <v>100</v>
      </c>
      <c r="B111" s="37">
        <v>-3108919.74</v>
      </c>
      <c r="C111" s="37">
        <v>-3108919.74</v>
      </c>
      <c r="D111" s="37">
        <f t="shared" si="1"/>
        <v>0</v>
      </c>
      <c r="E111" s="34"/>
    </row>
    <row r="112" spans="1:6" ht="12.75" customHeight="1">
      <c r="A112" s="35" t="s">
        <v>101</v>
      </c>
      <c r="B112" s="37">
        <v>-782651.54</v>
      </c>
      <c r="C112" s="37">
        <v>-782651.54</v>
      </c>
      <c r="D112" s="37">
        <f t="shared" si="1"/>
        <v>0</v>
      </c>
      <c r="E112" s="34"/>
    </row>
    <row r="113" spans="1:6" ht="12.75" customHeight="1">
      <c r="A113" s="35" t="s">
        <v>102</v>
      </c>
      <c r="B113" s="37">
        <v>-16574.310000000001</v>
      </c>
      <c r="C113" s="37">
        <v>-16574.310000000001</v>
      </c>
      <c r="D113" s="37">
        <f t="shared" si="1"/>
        <v>0</v>
      </c>
      <c r="E113" s="34"/>
    </row>
    <row r="114" spans="1:6" ht="12.75" customHeight="1">
      <c r="A114" s="35" t="s">
        <v>103</v>
      </c>
      <c r="B114" s="37">
        <v>-226493.21</v>
      </c>
      <c r="C114" s="37">
        <v>-226493.21</v>
      </c>
      <c r="D114" s="37">
        <f t="shared" si="1"/>
        <v>0</v>
      </c>
      <c r="E114" s="34"/>
    </row>
    <row r="115" spans="1:6" ht="12.75" customHeight="1">
      <c r="A115" s="35" t="s">
        <v>104</v>
      </c>
      <c r="B115" s="37">
        <v>-91988.76</v>
      </c>
      <c r="C115" s="37">
        <v>-91988.76</v>
      </c>
      <c r="D115" s="37">
        <f t="shared" si="1"/>
        <v>0</v>
      </c>
      <c r="E115" s="34"/>
    </row>
    <row r="116" spans="1:6" ht="12.75" customHeight="1">
      <c r="A116" s="35" t="s">
        <v>105</v>
      </c>
      <c r="B116" s="37">
        <v>-1043022.03</v>
      </c>
      <c r="C116" s="37">
        <v>-1043022.03</v>
      </c>
      <c r="D116" s="37">
        <f t="shared" si="1"/>
        <v>0</v>
      </c>
      <c r="E116" s="34"/>
    </row>
    <row r="117" spans="1:6" ht="12.75" customHeight="1">
      <c r="A117" s="35" t="s">
        <v>106</v>
      </c>
      <c r="B117" s="37">
        <v>-26166.18</v>
      </c>
      <c r="C117" s="37">
        <v>-26166.18</v>
      </c>
      <c r="D117" s="37">
        <f t="shared" si="1"/>
        <v>0</v>
      </c>
      <c r="E117" s="34"/>
    </row>
    <row r="118" spans="1:6" ht="12.75" customHeight="1">
      <c r="A118" s="35" t="s">
        <v>107</v>
      </c>
      <c r="B118" s="37">
        <v>-10664997.710000001</v>
      </c>
      <c r="C118" s="37">
        <v>-10664997.710000001</v>
      </c>
      <c r="D118" s="37">
        <f t="shared" si="1"/>
        <v>0</v>
      </c>
      <c r="E118" s="34"/>
    </row>
    <row r="119" spans="1:6" ht="12.75" customHeight="1">
      <c r="A119" s="35" t="s">
        <v>108</v>
      </c>
      <c r="B119" s="37">
        <v>-33682.9</v>
      </c>
      <c r="C119" s="37">
        <v>-33682.9</v>
      </c>
      <c r="D119" s="37">
        <f t="shared" si="1"/>
        <v>0</v>
      </c>
      <c r="E119" s="34"/>
    </row>
    <row r="120" spans="1:6" ht="12.75" customHeight="1">
      <c r="A120" s="35" t="s">
        <v>109</v>
      </c>
      <c r="B120" s="37">
        <v>-21149245.66</v>
      </c>
      <c r="C120" s="37">
        <v>-21149245.66</v>
      </c>
      <c r="D120" s="37">
        <f t="shared" si="1"/>
        <v>0</v>
      </c>
      <c r="E120" s="34"/>
      <c r="F120" s="63"/>
    </row>
    <row r="121" spans="1:6" ht="12.75" customHeight="1">
      <c r="A121" s="35" t="s">
        <v>110</v>
      </c>
      <c r="B121" s="37">
        <v>-184990.12</v>
      </c>
      <c r="C121" s="37">
        <v>-184990.12</v>
      </c>
      <c r="D121" s="37">
        <f t="shared" si="1"/>
        <v>0</v>
      </c>
      <c r="E121" s="34"/>
    </row>
    <row r="122" spans="1:6" ht="12.75" customHeight="1">
      <c r="A122" s="35" t="s">
        <v>111</v>
      </c>
      <c r="B122" s="37">
        <v>-1928977.86</v>
      </c>
      <c r="C122" s="37">
        <v>-1928977.86</v>
      </c>
      <c r="D122" s="37">
        <f t="shared" si="1"/>
        <v>0</v>
      </c>
      <c r="E122" s="34"/>
    </row>
    <row r="123" spans="1:6" ht="12.75" customHeight="1">
      <c r="A123" s="35" t="s">
        <v>112</v>
      </c>
      <c r="B123" s="37">
        <v>-8049574.6100000003</v>
      </c>
      <c r="C123" s="37">
        <v>-8049574.6100000003</v>
      </c>
      <c r="D123" s="37">
        <f t="shared" si="1"/>
        <v>0</v>
      </c>
      <c r="E123" s="34"/>
    </row>
    <row r="124" spans="1:6" ht="12.75" customHeight="1">
      <c r="A124" s="35" t="s">
        <v>113</v>
      </c>
      <c r="B124" s="37">
        <v>-1200685.3899999999</v>
      </c>
      <c r="C124" s="37">
        <v>-1200685.3899999999</v>
      </c>
      <c r="D124" s="37">
        <f t="shared" si="1"/>
        <v>0</v>
      </c>
      <c r="E124" s="34"/>
    </row>
    <row r="125" spans="1:6" ht="12.75" customHeight="1">
      <c r="A125" s="44" t="s">
        <v>114</v>
      </c>
      <c r="B125" s="37">
        <v>-199915.22</v>
      </c>
      <c r="C125" s="37">
        <v>-199915.22</v>
      </c>
      <c r="D125" s="37">
        <f t="shared" si="1"/>
        <v>0</v>
      </c>
      <c r="E125" s="39">
        <v>0</v>
      </c>
    </row>
    <row r="126" spans="1:6" ht="18" customHeight="1">
      <c r="B126" s="64">
        <f>B69+B75+B106</f>
        <v>113564714.32999998</v>
      </c>
      <c r="C126" s="64">
        <f>C69+C75+C106</f>
        <v>116875380.91999999</v>
      </c>
      <c r="D126" s="64">
        <f>D69+D75+D106</f>
        <v>3310666.5900000003</v>
      </c>
      <c r="E126" s="65"/>
    </row>
    <row r="128" spans="1:6" ht="21.75" customHeight="1">
      <c r="A128" s="24" t="s">
        <v>115</v>
      </c>
      <c r="B128" s="25" t="s">
        <v>54</v>
      </c>
      <c r="C128" s="25" t="s">
        <v>55</v>
      </c>
      <c r="D128" s="25" t="s">
        <v>56</v>
      </c>
      <c r="E128" s="25" t="s">
        <v>57</v>
      </c>
    </row>
    <row r="129" spans="1:5">
      <c r="A129" s="66" t="s">
        <v>116</v>
      </c>
      <c r="B129" s="67"/>
      <c r="C129" s="67"/>
      <c r="D129" s="67"/>
      <c r="E129" s="67"/>
    </row>
    <row r="130" spans="1:5" ht="4.5" customHeight="1">
      <c r="A130" s="26"/>
      <c r="B130" s="27"/>
      <c r="C130" s="27"/>
      <c r="D130" s="27"/>
      <c r="E130" s="27"/>
    </row>
    <row r="131" spans="1:5">
      <c r="A131" s="28" t="s">
        <v>117</v>
      </c>
      <c r="B131" s="29"/>
      <c r="C131" s="68" t="s">
        <v>14</v>
      </c>
      <c r="D131" s="69"/>
      <c r="E131" s="29"/>
    </row>
    <row r="132" spans="1:5" ht="2.25" customHeight="1">
      <c r="A132" s="28"/>
      <c r="B132" s="29"/>
      <c r="C132" s="29"/>
      <c r="D132" s="29"/>
      <c r="E132" s="29"/>
    </row>
    <row r="133" spans="1:5">
      <c r="A133" s="31" t="s">
        <v>95</v>
      </c>
      <c r="B133" s="29"/>
      <c r="C133" s="29"/>
      <c r="D133" s="29"/>
      <c r="E133" s="29"/>
    </row>
    <row r="134" spans="1:5" ht="16.5" customHeight="1">
      <c r="B134" s="25">
        <f>SUM(B133:B133)</f>
        <v>0</v>
      </c>
      <c r="C134" s="25">
        <f>SUM(C133:C133)</f>
        <v>0</v>
      </c>
      <c r="D134" s="25">
        <f>SUM(D133:D133)</f>
        <v>0</v>
      </c>
      <c r="E134" s="65"/>
    </row>
    <row r="136" spans="1:5" ht="27" customHeight="1">
      <c r="A136" s="24" t="s">
        <v>118</v>
      </c>
      <c r="B136" s="25" t="s">
        <v>9</v>
      </c>
    </row>
    <row r="137" spans="1:5">
      <c r="A137" s="26" t="s">
        <v>119</v>
      </c>
      <c r="B137" s="70" t="s">
        <v>48</v>
      </c>
    </row>
    <row r="138" spans="1:5" ht="4.5" customHeight="1">
      <c r="A138" s="31"/>
      <c r="B138" s="32"/>
    </row>
    <row r="139" spans="1:5" ht="15" customHeight="1">
      <c r="B139" s="25">
        <f>SUM(B138:B138)</f>
        <v>0</v>
      </c>
    </row>
    <row r="141" spans="1:5" ht="22.5" customHeight="1">
      <c r="A141" s="71" t="s">
        <v>120</v>
      </c>
      <c r="B141" s="72" t="s">
        <v>9</v>
      </c>
      <c r="C141" s="73" t="s">
        <v>121</v>
      </c>
    </row>
    <row r="142" spans="1:5" ht="5.25" customHeight="1">
      <c r="A142" s="74"/>
      <c r="B142" s="75"/>
      <c r="C142" s="76"/>
    </row>
    <row r="143" spans="1:5">
      <c r="A143" s="77" t="s">
        <v>48</v>
      </c>
      <c r="B143" s="78"/>
      <c r="C143" s="79"/>
    </row>
    <row r="144" spans="1:5" ht="6" customHeight="1">
      <c r="A144" s="80"/>
      <c r="B144" s="81"/>
      <c r="C144" s="81"/>
    </row>
    <row r="145" spans="1:5" ht="14.25" customHeight="1">
      <c r="B145" s="25">
        <f>SUM(B144:B144)</f>
        <v>0</v>
      </c>
      <c r="C145" s="25"/>
    </row>
    <row r="147" spans="1:5">
      <c r="A147" s="18" t="s">
        <v>122</v>
      </c>
    </row>
    <row r="148" spans="1:5" ht="4.5" customHeight="1"/>
    <row r="149" spans="1:5" ht="20.25" customHeight="1">
      <c r="A149" s="71" t="s">
        <v>123</v>
      </c>
      <c r="B149" s="25" t="s">
        <v>9</v>
      </c>
      <c r="C149" s="25" t="s">
        <v>25</v>
      </c>
      <c r="D149" s="25" t="s">
        <v>26</v>
      </c>
      <c r="E149" s="25" t="s">
        <v>27</v>
      </c>
    </row>
    <row r="150" spans="1:5">
      <c r="A150" s="26" t="s">
        <v>124</v>
      </c>
      <c r="B150" s="42">
        <f>SUM(B151:B171)</f>
        <v>10273282.850000001</v>
      </c>
      <c r="C150" s="59"/>
      <c r="D150" s="59"/>
      <c r="E150" s="59"/>
    </row>
    <row r="151" spans="1:5">
      <c r="A151" s="35" t="s">
        <v>125</v>
      </c>
      <c r="B151" s="37">
        <v>264421.28000000003</v>
      </c>
      <c r="C151" s="34"/>
      <c r="D151" s="34"/>
      <c r="E151" s="34"/>
    </row>
    <row r="152" spans="1:5">
      <c r="A152" s="35" t="s">
        <v>126</v>
      </c>
      <c r="B152" s="37">
        <v>85661.78</v>
      </c>
      <c r="C152" s="34"/>
      <c r="D152" s="34"/>
      <c r="E152" s="34"/>
    </row>
    <row r="153" spans="1:5">
      <c r="A153" s="35" t="s">
        <v>127</v>
      </c>
      <c r="B153" s="37">
        <v>6103551.1799999997</v>
      </c>
      <c r="C153" s="34"/>
      <c r="D153" s="34"/>
      <c r="E153" s="34"/>
    </row>
    <row r="154" spans="1:5">
      <c r="A154" s="35" t="s">
        <v>128</v>
      </c>
      <c r="B154" s="37">
        <v>215619.54</v>
      </c>
      <c r="C154" s="34"/>
      <c r="D154" s="34"/>
      <c r="E154" s="34"/>
    </row>
    <row r="155" spans="1:5">
      <c r="A155" s="35" t="s">
        <v>129</v>
      </c>
      <c r="B155" s="37">
        <v>6443.8</v>
      </c>
      <c r="C155" s="34"/>
      <c r="D155" s="34"/>
      <c r="E155" s="34"/>
    </row>
    <row r="156" spans="1:5">
      <c r="A156" s="35" t="s">
        <v>130</v>
      </c>
      <c r="B156" s="37">
        <v>398592.41</v>
      </c>
      <c r="C156" s="34"/>
      <c r="D156" s="34"/>
      <c r="E156" s="34"/>
    </row>
    <row r="157" spans="1:5">
      <c r="A157" s="35" t="s">
        <v>131</v>
      </c>
      <c r="B157" s="37">
        <v>22790.67</v>
      </c>
      <c r="C157" s="34"/>
      <c r="D157" s="34"/>
      <c r="E157" s="34"/>
    </row>
    <row r="158" spans="1:5">
      <c r="A158" s="35" t="s">
        <v>132</v>
      </c>
      <c r="B158" s="37">
        <v>183703.06</v>
      </c>
      <c r="C158" s="34"/>
      <c r="D158" s="34"/>
      <c r="E158" s="34"/>
    </row>
    <row r="159" spans="1:5">
      <c r="A159" s="35" t="s">
        <v>133</v>
      </c>
      <c r="B159" s="37">
        <v>22289.69</v>
      </c>
      <c r="C159" s="34"/>
      <c r="D159" s="34"/>
      <c r="E159" s="34"/>
    </row>
    <row r="160" spans="1:5">
      <c r="A160" s="35" t="s">
        <v>134</v>
      </c>
      <c r="B160" s="37">
        <v>101313.04</v>
      </c>
      <c r="C160" s="34"/>
      <c r="D160" s="34"/>
      <c r="E160" s="34"/>
    </row>
    <row r="161" spans="1:5">
      <c r="A161" s="35" t="s">
        <v>135</v>
      </c>
      <c r="B161" s="37">
        <v>49073.67</v>
      </c>
      <c r="C161" s="34"/>
      <c r="D161" s="34"/>
      <c r="E161" s="34"/>
    </row>
    <row r="162" spans="1:5">
      <c r="A162" s="35" t="s">
        <v>136</v>
      </c>
      <c r="B162" s="37">
        <v>18166.61</v>
      </c>
      <c r="C162" s="34"/>
      <c r="D162" s="34"/>
      <c r="E162" s="34"/>
    </row>
    <row r="163" spans="1:5">
      <c r="A163" s="35" t="s">
        <v>137</v>
      </c>
      <c r="B163" s="37">
        <v>62898.14</v>
      </c>
      <c r="C163" s="34"/>
      <c r="D163" s="34"/>
      <c r="E163" s="34"/>
    </row>
    <row r="164" spans="1:5">
      <c r="A164" s="35" t="s">
        <v>138</v>
      </c>
      <c r="B164" s="37">
        <v>294312.12</v>
      </c>
      <c r="C164" s="34"/>
      <c r="D164" s="34"/>
      <c r="E164" s="34"/>
    </row>
    <row r="165" spans="1:5">
      <c r="A165" s="35" t="s">
        <v>139</v>
      </c>
      <c r="B165" s="37">
        <v>198439.24</v>
      </c>
      <c r="C165" s="34"/>
      <c r="D165" s="34"/>
      <c r="E165" s="34"/>
    </row>
    <row r="166" spans="1:5">
      <c r="A166" s="35" t="s">
        <v>140</v>
      </c>
      <c r="B166" s="37">
        <v>65534.44</v>
      </c>
      <c r="C166" s="34"/>
      <c r="D166" s="34"/>
      <c r="E166" s="34"/>
    </row>
    <row r="167" spans="1:5">
      <c r="A167" s="35" t="s">
        <v>141</v>
      </c>
      <c r="B167" s="37">
        <v>1030809.98</v>
      </c>
      <c r="C167" s="34"/>
      <c r="D167" s="34"/>
      <c r="E167" s="34"/>
    </row>
    <row r="168" spans="1:5">
      <c r="A168" s="35" t="s">
        <v>142</v>
      </c>
      <c r="B168" s="37">
        <v>255652.31</v>
      </c>
      <c r="C168" s="34"/>
      <c r="D168" s="34"/>
      <c r="E168" s="34"/>
    </row>
    <row r="169" spans="1:5">
      <c r="A169" s="35" t="s">
        <v>143</v>
      </c>
      <c r="B169" s="37">
        <v>192450.55</v>
      </c>
      <c r="C169" s="34"/>
      <c r="D169" s="34"/>
      <c r="E169" s="34"/>
    </row>
    <row r="170" spans="1:5">
      <c r="A170" s="35" t="s">
        <v>144</v>
      </c>
      <c r="B170" s="37">
        <v>23425.78</v>
      </c>
      <c r="C170" s="34"/>
      <c r="D170" s="34"/>
      <c r="E170" s="34"/>
    </row>
    <row r="171" spans="1:5">
      <c r="A171" s="35" t="s">
        <v>145</v>
      </c>
      <c r="B171" s="37">
        <v>678133.56</v>
      </c>
      <c r="C171" s="34"/>
      <c r="D171" s="34"/>
      <c r="E171" s="34"/>
    </row>
    <row r="172" spans="1:5" ht="16.5" customHeight="1">
      <c r="A172" s="82"/>
      <c r="B172" s="64">
        <f>B150</f>
        <v>10273282.850000001</v>
      </c>
      <c r="C172" s="40">
        <f>SUM(C150:C171)</f>
        <v>0</v>
      </c>
      <c r="D172" s="40">
        <f>SUM(D150:D171)</f>
        <v>0</v>
      </c>
      <c r="E172" s="40">
        <f>SUM(E150:E171)</f>
        <v>0</v>
      </c>
    </row>
    <row r="174" spans="1:5" ht="20.25" customHeight="1">
      <c r="A174" s="71" t="s">
        <v>146</v>
      </c>
      <c r="B174" s="72" t="s">
        <v>9</v>
      </c>
      <c r="C174" s="25" t="s">
        <v>147</v>
      </c>
      <c r="D174" s="25" t="s">
        <v>121</v>
      </c>
    </row>
    <row r="175" spans="1:5">
      <c r="A175" s="83" t="s">
        <v>148</v>
      </c>
      <c r="B175" s="84"/>
      <c r="C175" s="85" t="s">
        <v>48</v>
      </c>
      <c r="D175" s="86"/>
    </row>
    <row r="176" spans="1:5" ht="5.25" customHeight="1">
      <c r="A176" s="87"/>
      <c r="B176" s="88"/>
      <c r="C176" s="89"/>
      <c r="D176" s="90"/>
    </row>
    <row r="177" spans="1:4" ht="9.75" customHeight="1">
      <c r="A177" s="91"/>
      <c r="B177" s="92"/>
      <c r="C177" s="93"/>
      <c r="D177" s="94"/>
    </row>
    <row r="178" spans="1:4" ht="16.5" customHeight="1">
      <c r="B178" s="25">
        <f>SUM(B176:B177)</f>
        <v>0</v>
      </c>
      <c r="C178" s="95"/>
      <c r="D178" s="96"/>
    </row>
    <row r="181" spans="1:4" ht="27.75" customHeight="1">
      <c r="A181" s="71" t="s">
        <v>149</v>
      </c>
      <c r="B181" s="72" t="s">
        <v>9</v>
      </c>
      <c r="C181" s="25" t="s">
        <v>147</v>
      </c>
      <c r="D181" s="25" t="s">
        <v>121</v>
      </c>
    </row>
    <row r="182" spans="1:4">
      <c r="A182" s="83" t="s">
        <v>150</v>
      </c>
      <c r="B182" s="84"/>
      <c r="C182" s="97"/>
      <c r="D182" s="86"/>
    </row>
    <row r="183" spans="1:4">
      <c r="A183" s="35" t="s">
        <v>151</v>
      </c>
      <c r="B183" s="37">
        <v>25600</v>
      </c>
      <c r="C183" s="89"/>
      <c r="D183" s="90"/>
    </row>
    <row r="184" spans="1:4" ht="6.75" customHeight="1">
      <c r="A184" s="91"/>
      <c r="B184" s="92"/>
      <c r="C184" s="93"/>
      <c r="D184" s="94"/>
    </row>
    <row r="185" spans="1:4" ht="15" customHeight="1">
      <c r="B185" s="40">
        <f>SUM(B183:B184)</f>
        <v>25600</v>
      </c>
      <c r="C185" s="95"/>
      <c r="D185" s="96"/>
    </row>
    <row r="188" spans="1:4" ht="24" customHeight="1">
      <c r="A188" s="71" t="s">
        <v>152</v>
      </c>
      <c r="B188" s="72" t="s">
        <v>9</v>
      </c>
      <c r="C188" s="25" t="s">
        <v>147</v>
      </c>
      <c r="D188" s="25" t="s">
        <v>121</v>
      </c>
    </row>
    <row r="189" spans="1:4">
      <c r="A189" s="83" t="s">
        <v>153</v>
      </c>
      <c r="B189" s="84"/>
      <c r="C189" s="85" t="s">
        <v>48</v>
      </c>
      <c r="D189" s="86"/>
    </row>
    <row r="190" spans="1:4" ht="6.75" customHeight="1">
      <c r="A190" s="91"/>
      <c r="B190" s="92"/>
      <c r="C190" s="93"/>
      <c r="D190" s="94"/>
    </row>
    <row r="191" spans="1:4" ht="16.5" customHeight="1">
      <c r="B191" s="25">
        <f>SUM(B190:B190)</f>
        <v>0</v>
      </c>
      <c r="C191" s="95"/>
      <c r="D191" s="96"/>
    </row>
    <row r="194" spans="1:4" ht="24" customHeight="1">
      <c r="A194" s="71" t="s">
        <v>154</v>
      </c>
      <c r="B194" s="72" t="s">
        <v>9</v>
      </c>
      <c r="C194" s="98" t="s">
        <v>147</v>
      </c>
      <c r="D194" s="98" t="s">
        <v>44</v>
      </c>
    </row>
    <row r="195" spans="1:4">
      <c r="A195" s="83" t="s">
        <v>155</v>
      </c>
      <c r="B195" s="27"/>
      <c r="C195" s="27">
        <v>0</v>
      </c>
      <c r="D195" s="27">
        <v>0</v>
      </c>
    </row>
    <row r="196" spans="1:4">
      <c r="A196" s="35" t="s">
        <v>156</v>
      </c>
      <c r="B196" s="37">
        <v>0</v>
      </c>
      <c r="C196" s="29"/>
      <c r="D196" s="29"/>
    </row>
    <row r="197" spans="1:4">
      <c r="A197" s="44" t="s">
        <v>157</v>
      </c>
      <c r="B197" s="99">
        <v>0</v>
      </c>
      <c r="C197" s="32">
        <v>0</v>
      </c>
      <c r="D197" s="32">
        <v>0</v>
      </c>
    </row>
    <row r="198" spans="1:4" ht="7.5" customHeight="1">
      <c r="A198" s="66"/>
      <c r="B198" s="100"/>
      <c r="C198" s="100">
        <v>0</v>
      </c>
      <c r="D198" s="100">
        <v>0</v>
      </c>
    </row>
    <row r="199" spans="1:4" ht="18.75" customHeight="1">
      <c r="B199" s="40">
        <f>SUM(B196:B198)</f>
        <v>0</v>
      </c>
      <c r="C199" s="95"/>
      <c r="D199" s="96"/>
    </row>
    <row r="201" spans="1:4">
      <c r="A201" s="18" t="s">
        <v>158</v>
      </c>
    </row>
    <row r="202" spans="1:4" ht="7.5" customHeight="1">
      <c r="A202" s="18"/>
    </row>
    <row r="203" spans="1:4">
      <c r="A203" s="18" t="s">
        <v>159</v>
      </c>
    </row>
    <row r="204" spans="1:4" ht="7.5" customHeight="1"/>
    <row r="205" spans="1:4" ht="24" customHeight="1">
      <c r="A205" s="101" t="s">
        <v>160</v>
      </c>
      <c r="B205" s="102" t="s">
        <v>9</v>
      </c>
      <c r="C205" s="25" t="s">
        <v>161</v>
      </c>
      <c r="D205" s="25" t="s">
        <v>44</v>
      </c>
    </row>
    <row r="206" spans="1:4">
      <c r="A206" s="26" t="s">
        <v>162</v>
      </c>
      <c r="B206" s="103">
        <f>SUM(B207:B224)</f>
        <v>12701314.27</v>
      </c>
      <c r="C206" s="59"/>
      <c r="D206" s="59"/>
    </row>
    <row r="207" spans="1:4" ht="12.75" customHeight="1">
      <c r="A207" s="35" t="s">
        <v>163</v>
      </c>
      <c r="B207" s="37">
        <v>1876330.42</v>
      </c>
      <c r="C207" s="34"/>
      <c r="D207" s="34"/>
    </row>
    <row r="208" spans="1:4" ht="12.75" customHeight="1">
      <c r="A208" s="35" t="s">
        <v>164</v>
      </c>
      <c r="B208" s="37">
        <v>40110</v>
      </c>
      <c r="C208" s="34"/>
      <c r="D208" s="34"/>
    </row>
    <row r="209" spans="1:4" ht="12.75" customHeight="1">
      <c r="A209" s="35" t="s">
        <v>165</v>
      </c>
      <c r="B209" s="37">
        <v>335144.11</v>
      </c>
      <c r="C209" s="34"/>
      <c r="D209" s="34"/>
    </row>
    <row r="210" spans="1:4" ht="12.75" customHeight="1">
      <c r="A210" s="35" t="s">
        <v>166</v>
      </c>
      <c r="B210" s="37">
        <v>87818.97</v>
      </c>
      <c r="C210" s="34"/>
      <c r="D210" s="34"/>
    </row>
    <row r="211" spans="1:4" ht="12.75" customHeight="1">
      <c r="A211" s="35" t="s">
        <v>167</v>
      </c>
      <c r="B211" s="37">
        <v>309039</v>
      </c>
      <c r="C211" s="34"/>
      <c r="D211" s="34"/>
    </row>
    <row r="212" spans="1:4" ht="12.75" customHeight="1">
      <c r="A212" s="35" t="s">
        <v>168</v>
      </c>
      <c r="B212" s="37">
        <v>219486</v>
      </c>
      <c r="C212" s="34"/>
      <c r="D212" s="34"/>
    </row>
    <row r="213" spans="1:4" ht="12.75" customHeight="1">
      <c r="A213" s="35" t="s">
        <v>169</v>
      </c>
      <c r="B213" s="37">
        <v>1184838</v>
      </c>
      <c r="C213" s="34"/>
      <c r="D213" s="34"/>
    </row>
    <row r="214" spans="1:4" ht="12.75" customHeight="1">
      <c r="A214" s="35" t="s">
        <v>170</v>
      </c>
      <c r="B214" s="37">
        <v>189375.32</v>
      </c>
      <c r="C214" s="34"/>
      <c r="D214" s="34"/>
    </row>
    <row r="215" spans="1:4" ht="12.75" customHeight="1">
      <c r="A215" s="35" t="s">
        <v>171</v>
      </c>
      <c r="B215" s="37">
        <v>32314.6</v>
      </c>
      <c r="C215" s="34"/>
      <c r="D215" s="34"/>
    </row>
    <row r="216" spans="1:4" ht="12.75" customHeight="1">
      <c r="A216" s="35" t="s">
        <v>172</v>
      </c>
      <c r="B216" s="37">
        <v>2839644.04</v>
      </c>
      <c r="C216" s="34"/>
      <c r="D216" s="34"/>
    </row>
    <row r="217" spans="1:4" ht="12.75" customHeight="1">
      <c r="A217" s="35" t="s">
        <v>173</v>
      </c>
      <c r="B217" s="37">
        <v>4489146.1500000004</v>
      </c>
      <c r="C217" s="34"/>
      <c r="D217" s="34"/>
    </row>
    <row r="218" spans="1:4" ht="12.75" customHeight="1">
      <c r="A218" s="35" t="s">
        <v>174</v>
      </c>
      <c r="B218" s="37">
        <v>553853.66</v>
      </c>
      <c r="C218" s="34"/>
      <c r="D218" s="34"/>
    </row>
    <row r="219" spans="1:4" ht="12.75" customHeight="1">
      <c r="A219" s="35" t="s">
        <v>175</v>
      </c>
      <c r="B219" s="37">
        <v>117216</v>
      </c>
      <c r="C219" s="34"/>
      <c r="D219" s="34"/>
    </row>
    <row r="220" spans="1:4" ht="12.75" customHeight="1">
      <c r="A220" s="35" t="s">
        <v>176</v>
      </c>
      <c r="B220" s="37">
        <v>43390</v>
      </c>
      <c r="C220" s="34"/>
      <c r="D220" s="34"/>
    </row>
    <row r="221" spans="1:4" ht="12.75" customHeight="1">
      <c r="A221" s="35" t="s">
        <v>177</v>
      </c>
      <c r="B221" s="37">
        <v>776</v>
      </c>
      <c r="C221" s="34"/>
      <c r="D221" s="34"/>
    </row>
    <row r="222" spans="1:4" ht="12.75" customHeight="1">
      <c r="A222" s="35" t="s">
        <v>178</v>
      </c>
      <c r="B222" s="37">
        <v>341788</v>
      </c>
      <c r="C222" s="34"/>
      <c r="D222" s="34"/>
    </row>
    <row r="223" spans="1:4" ht="12.75" customHeight="1">
      <c r="A223" s="35" t="s">
        <v>179</v>
      </c>
      <c r="B223" s="37">
        <v>40832</v>
      </c>
      <c r="C223" s="34"/>
      <c r="D223" s="34"/>
    </row>
    <row r="224" spans="1:4" ht="12.75" customHeight="1">
      <c r="A224" s="35" t="s">
        <v>180</v>
      </c>
      <c r="B224" s="37">
        <v>212</v>
      </c>
      <c r="C224" s="34"/>
      <c r="D224" s="34"/>
    </row>
    <row r="225" spans="1:4" ht="12.75" customHeight="1">
      <c r="A225" s="28" t="s">
        <v>181</v>
      </c>
      <c r="B225" s="61">
        <f>SUM(B226:B234)</f>
        <v>67681422.010000005</v>
      </c>
      <c r="C225" s="34"/>
      <c r="D225" s="34"/>
    </row>
    <row r="226" spans="1:4" ht="12.75" customHeight="1">
      <c r="A226" s="35" t="s">
        <v>182</v>
      </c>
      <c r="B226" s="37">
        <v>31596950.780000001</v>
      </c>
      <c r="C226" s="34"/>
      <c r="D226" s="34"/>
    </row>
    <row r="227" spans="1:4" ht="12.75" customHeight="1">
      <c r="A227" s="35" t="s">
        <v>183</v>
      </c>
      <c r="B227" s="37">
        <v>1090525.8500000001</v>
      </c>
      <c r="C227" s="34"/>
      <c r="D227" s="34"/>
    </row>
    <row r="228" spans="1:4" ht="12.75" customHeight="1">
      <c r="A228" s="35" t="s">
        <v>184</v>
      </c>
      <c r="B228" s="37">
        <v>4319749.08</v>
      </c>
      <c r="C228" s="34"/>
      <c r="D228" s="34"/>
    </row>
    <row r="229" spans="1:4" ht="12.75" customHeight="1">
      <c r="A229" s="35" t="s">
        <v>185</v>
      </c>
      <c r="B229" s="37">
        <v>0</v>
      </c>
      <c r="C229" s="34"/>
      <c r="D229" s="34"/>
    </row>
    <row r="230" spans="1:4" ht="12.75" customHeight="1">
      <c r="A230" s="35" t="s">
        <v>186</v>
      </c>
      <c r="B230" s="37">
        <v>25454589.32</v>
      </c>
      <c r="C230" s="34"/>
      <c r="D230" s="34"/>
    </row>
    <row r="231" spans="1:4" ht="12.75" customHeight="1">
      <c r="A231" s="35" t="s">
        <v>187</v>
      </c>
      <c r="B231" s="37">
        <v>1063033.6000000001</v>
      </c>
      <c r="C231" s="34"/>
      <c r="D231" s="34"/>
    </row>
    <row r="232" spans="1:4" ht="12.75" customHeight="1">
      <c r="A232" s="35" t="s">
        <v>188</v>
      </c>
      <c r="B232" s="37">
        <v>4156573.38</v>
      </c>
      <c r="C232" s="34"/>
      <c r="D232" s="34"/>
    </row>
    <row r="233" spans="1:4" ht="12.75" customHeight="1">
      <c r="A233" s="35" t="s">
        <v>189</v>
      </c>
      <c r="B233" s="37">
        <v>0</v>
      </c>
      <c r="C233" s="34"/>
      <c r="D233" s="34"/>
    </row>
    <row r="234" spans="1:4" ht="12.75" customHeight="1">
      <c r="A234" s="35" t="s">
        <v>190</v>
      </c>
      <c r="B234" s="37">
        <v>0</v>
      </c>
      <c r="C234" s="34"/>
      <c r="D234" s="34"/>
    </row>
    <row r="235" spans="1:4" ht="15.75" customHeight="1">
      <c r="A235" s="82"/>
      <c r="B235" s="40">
        <f>B206+B225</f>
        <v>80382736.280000001</v>
      </c>
      <c r="C235" s="95"/>
      <c r="D235" s="96"/>
    </row>
    <row r="238" spans="1:4" ht="24.75" customHeight="1">
      <c r="A238" s="101" t="s">
        <v>191</v>
      </c>
      <c r="B238" s="102" t="s">
        <v>9</v>
      </c>
      <c r="C238" s="25" t="s">
        <v>161</v>
      </c>
      <c r="D238" s="25" t="s">
        <v>44</v>
      </c>
    </row>
    <row r="239" spans="1:4" ht="12.75" customHeight="1">
      <c r="A239" s="26" t="s">
        <v>192</v>
      </c>
      <c r="B239" s="103">
        <f>SUM(B240:B242)</f>
        <v>269747.34999999998</v>
      </c>
      <c r="C239" s="59"/>
      <c r="D239" s="59"/>
    </row>
    <row r="240" spans="1:4" ht="12.75" customHeight="1">
      <c r="A240" s="35" t="s">
        <v>193</v>
      </c>
      <c r="B240" s="37">
        <v>0</v>
      </c>
      <c r="C240" s="34"/>
      <c r="D240" s="34"/>
    </row>
    <row r="241" spans="1:6" ht="12.75" customHeight="1">
      <c r="A241" s="35" t="s">
        <v>194</v>
      </c>
      <c r="B241" s="37">
        <v>0</v>
      </c>
      <c r="C241" s="34"/>
      <c r="D241" s="34"/>
    </row>
    <row r="242" spans="1:6" ht="12.75" customHeight="1">
      <c r="A242" s="35" t="s">
        <v>195</v>
      </c>
      <c r="B242" s="37">
        <v>269747.34999999998</v>
      </c>
      <c r="C242" s="34"/>
      <c r="D242" s="34"/>
    </row>
    <row r="243" spans="1:6" ht="12.75" customHeight="1">
      <c r="A243" s="31"/>
      <c r="B243" s="39"/>
      <c r="C243" s="39"/>
      <c r="D243" s="39"/>
    </row>
    <row r="244" spans="1:6" ht="16.5" customHeight="1">
      <c r="B244" s="40">
        <f>B239</f>
        <v>269747.34999999998</v>
      </c>
      <c r="C244" s="95"/>
      <c r="D244" s="96"/>
      <c r="F244" s="104"/>
    </row>
    <row r="245" spans="1:6">
      <c r="B245" s="104"/>
    </row>
    <row r="246" spans="1:6">
      <c r="A246" s="18" t="s">
        <v>196</v>
      </c>
    </row>
    <row r="248" spans="1:6" ht="26.25" customHeight="1">
      <c r="A248" s="105" t="s">
        <v>197</v>
      </c>
      <c r="B248" s="102" t="s">
        <v>9</v>
      </c>
      <c r="C248" s="25" t="s">
        <v>198</v>
      </c>
      <c r="D248" s="25" t="s">
        <v>199</v>
      </c>
    </row>
    <row r="249" spans="1:6">
      <c r="A249" s="106" t="s">
        <v>200</v>
      </c>
      <c r="B249" s="107"/>
      <c r="C249" s="59"/>
      <c r="D249" s="59">
        <v>0</v>
      </c>
    </row>
    <row r="250" spans="1:6" ht="12.75" customHeight="1">
      <c r="A250" s="35" t="s">
        <v>201</v>
      </c>
      <c r="B250" s="37">
        <v>11157311.48</v>
      </c>
      <c r="C250" s="37">
        <v>16.7347</v>
      </c>
      <c r="D250" s="34"/>
    </row>
    <row r="251" spans="1:6" ht="12.75" customHeight="1">
      <c r="A251" s="35" t="s">
        <v>202</v>
      </c>
      <c r="B251" s="37">
        <v>3050068.75</v>
      </c>
      <c r="C251" s="37">
        <v>4.5747999999999998</v>
      </c>
      <c r="D251" s="34"/>
    </row>
    <row r="252" spans="1:6" ht="12.75" customHeight="1">
      <c r="A252" s="35" t="s">
        <v>203</v>
      </c>
      <c r="B252" s="37">
        <v>16249863.800000001</v>
      </c>
      <c r="C252" s="37">
        <v>24.373000000000001</v>
      </c>
      <c r="D252" s="34"/>
    </row>
    <row r="253" spans="1:6" ht="12.75" customHeight="1">
      <c r="A253" s="35" t="s">
        <v>204</v>
      </c>
      <c r="B253" s="37">
        <v>317907.95</v>
      </c>
      <c r="C253" s="37">
        <v>0.4768</v>
      </c>
      <c r="D253" s="34"/>
    </row>
    <row r="254" spans="1:6" ht="12.75" customHeight="1">
      <c r="A254" s="35" t="s">
        <v>205</v>
      </c>
      <c r="B254" s="37">
        <v>2600542.25</v>
      </c>
      <c r="C254" s="37">
        <v>3.9005000000000001</v>
      </c>
      <c r="D254" s="34"/>
    </row>
    <row r="255" spans="1:6" ht="12.75" customHeight="1">
      <c r="A255" s="35" t="s">
        <v>206</v>
      </c>
      <c r="B255" s="37">
        <v>215619.54</v>
      </c>
      <c r="C255" s="37">
        <v>0.32340000000000002</v>
      </c>
      <c r="D255" s="34"/>
    </row>
    <row r="256" spans="1:6" ht="12.75" customHeight="1">
      <c r="A256" s="35" t="s">
        <v>207</v>
      </c>
      <c r="B256" s="37">
        <v>8419401.1699999999</v>
      </c>
      <c r="C256" s="37">
        <v>12.6282</v>
      </c>
      <c r="D256" s="34"/>
    </row>
    <row r="257" spans="1:4" ht="12.75" customHeight="1">
      <c r="A257" s="35" t="s">
        <v>208</v>
      </c>
      <c r="B257" s="37">
        <v>917888.5</v>
      </c>
      <c r="C257" s="37">
        <v>1.3767</v>
      </c>
      <c r="D257" s="34"/>
    </row>
    <row r="258" spans="1:4" ht="12.75" customHeight="1">
      <c r="A258" s="35" t="s">
        <v>209</v>
      </c>
      <c r="B258" s="37">
        <v>369013.68</v>
      </c>
      <c r="C258" s="37">
        <v>0.55349999999999999</v>
      </c>
      <c r="D258" s="34"/>
    </row>
    <row r="259" spans="1:4" ht="12.75" customHeight="1">
      <c r="A259" s="35" t="s">
        <v>210</v>
      </c>
      <c r="B259" s="37">
        <v>1535363.63</v>
      </c>
      <c r="C259" s="37">
        <v>2.3029000000000002</v>
      </c>
      <c r="D259" s="34"/>
    </row>
    <row r="260" spans="1:4" ht="12.75" customHeight="1">
      <c r="A260" s="35" t="s">
        <v>211</v>
      </c>
      <c r="B260" s="37">
        <v>1474773.58</v>
      </c>
      <c r="C260" s="37">
        <v>2.2120000000000002</v>
      </c>
      <c r="D260" s="34"/>
    </row>
    <row r="261" spans="1:4" ht="12.75" customHeight="1">
      <c r="A261" s="35" t="s">
        <v>212</v>
      </c>
      <c r="B261" s="37">
        <v>9389205.5399999991</v>
      </c>
      <c r="C261" s="37">
        <v>14.082800000000001</v>
      </c>
      <c r="D261" s="34"/>
    </row>
    <row r="262" spans="1:4" ht="12.75" customHeight="1">
      <c r="A262" s="35" t="s">
        <v>213</v>
      </c>
      <c r="B262" s="37">
        <v>748175.17</v>
      </c>
      <c r="C262" s="37">
        <v>1.1222000000000001</v>
      </c>
      <c r="D262" s="34"/>
    </row>
    <row r="263" spans="1:4" ht="12.75" customHeight="1">
      <c r="A263" s="35" t="s">
        <v>214</v>
      </c>
      <c r="B263" s="37">
        <v>6336.7</v>
      </c>
      <c r="C263" s="37">
        <v>9.4999999999999998E-3</v>
      </c>
      <c r="D263" s="34"/>
    </row>
    <row r="264" spans="1:4" ht="12.75" customHeight="1">
      <c r="A264" s="44" t="s">
        <v>215</v>
      </c>
      <c r="B264" s="99">
        <v>1266</v>
      </c>
      <c r="C264" s="99">
        <v>1.9E-3</v>
      </c>
      <c r="D264" s="39"/>
    </row>
    <row r="265" spans="1:4" ht="12.75" customHeight="1">
      <c r="A265" s="108" t="s">
        <v>216</v>
      </c>
      <c r="B265" s="107">
        <v>147019.04999999999</v>
      </c>
      <c r="C265" s="107">
        <v>0.2205</v>
      </c>
      <c r="D265" s="59"/>
    </row>
    <row r="266" spans="1:4" ht="12.75" customHeight="1">
      <c r="A266" s="35" t="s">
        <v>217</v>
      </c>
      <c r="B266" s="37">
        <v>128328</v>
      </c>
      <c r="C266" s="37">
        <v>0.1925</v>
      </c>
      <c r="D266" s="34"/>
    </row>
    <row r="267" spans="1:4" ht="12.75" customHeight="1">
      <c r="A267" s="35" t="s">
        <v>218</v>
      </c>
      <c r="B267" s="37">
        <v>87767.34</v>
      </c>
      <c r="C267" s="37">
        <v>0.13159999999999999</v>
      </c>
      <c r="D267" s="34"/>
    </row>
    <row r="268" spans="1:4" ht="12.75" customHeight="1">
      <c r="A268" s="35" t="s">
        <v>219</v>
      </c>
      <c r="B268" s="37">
        <v>15474</v>
      </c>
      <c r="C268" s="37">
        <v>2.3199999999999998E-2</v>
      </c>
      <c r="D268" s="34"/>
    </row>
    <row r="269" spans="1:4" ht="12.75" customHeight="1">
      <c r="A269" s="35" t="s">
        <v>220</v>
      </c>
      <c r="B269" s="37">
        <v>1999</v>
      </c>
      <c r="C269" s="37">
        <v>3.0000000000000001E-3</v>
      </c>
      <c r="D269" s="34"/>
    </row>
    <row r="270" spans="1:4" ht="12.75" customHeight="1">
      <c r="A270" s="35" t="s">
        <v>221</v>
      </c>
      <c r="B270" s="37">
        <v>12099</v>
      </c>
      <c r="C270" s="37">
        <v>1.8100000000000002E-2</v>
      </c>
      <c r="D270" s="34"/>
    </row>
    <row r="271" spans="1:4" ht="12.75" customHeight="1">
      <c r="A271" s="35" t="s">
        <v>222</v>
      </c>
      <c r="B271" s="37">
        <v>3960.28</v>
      </c>
      <c r="C271" s="37">
        <v>5.8999999999999999E-3</v>
      </c>
      <c r="D271" s="34"/>
    </row>
    <row r="272" spans="1:4" ht="12.75" customHeight="1">
      <c r="A272" s="35" t="s">
        <v>223</v>
      </c>
      <c r="B272" s="37">
        <v>8405.56</v>
      </c>
      <c r="C272" s="37">
        <v>1.26E-2</v>
      </c>
      <c r="D272" s="34"/>
    </row>
    <row r="273" spans="1:4" ht="12.75" customHeight="1">
      <c r="A273" s="35" t="s">
        <v>224</v>
      </c>
      <c r="B273" s="37">
        <v>5269.95</v>
      </c>
      <c r="C273" s="37">
        <v>7.9000000000000008E-3</v>
      </c>
      <c r="D273" s="34"/>
    </row>
    <row r="274" spans="1:4" ht="12.75" customHeight="1">
      <c r="A274" s="35" t="s">
        <v>225</v>
      </c>
      <c r="B274" s="37">
        <v>2303.4</v>
      </c>
      <c r="C274" s="37">
        <v>3.5000000000000001E-3</v>
      </c>
      <c r="D274" s="34"/>
    </row>
    <row r="275" spans="1:4" ht="12.75" customHeight="1">
      <c r="A275" s="35" t="s">
        <v>226</v>
      </c>
      <c r="B275" s="37">
        <v>3535.3</v>
      </c>
      <c r="C275" s="37">
        <v>5.3E-3</v>
      </c>
      <c r="D275" s="34"/>
    </row>
    <row r="276" spans="1:4" ht="12.75" customHeight="1">
      <c r="A276" s="35" t="s">
        <v>227</v>
      </c>
      <c r="B276" s="37">
        <v>53611.55</v>
      </c>
      <c r="C276" s="37">
        <v>8.0399999999999999E-2</v>
      </c>
      <c r="D276" s="34"/>
    </row>
    <row r="277" spans="1:4" ht="12.75" customHeight="1">
      <c r="A277" s="35" t="s">
        <v>228</v>
      </c>
      <c r="B277" s="37">
        <v>42789.79</v>
      </c>
      <c r="C277" s="37">
        <v>6.4199999999999993E-2</v>
      </c>
      <c r="D277" s="34"/>
    </row>
    <row r="278" spans="1:4" ht="12.75" customHeight="1">
      <c r="A278" s="35" t="s">
        <v>229</v>
      </c>
      <c r="B278" s="37">
        <v>7251.99</v>
      </c>
      <c r="C278" s="37">
        <v>1.09E-2</v>
      </c>
      <c r="D278" s="34"/>
    </row>
    <row r="279" spans="1:4" ht="12.75" customHeight="1">
      <c r="A279" s="35" t="s">
        <v>230</v>
      </c>
      <c r="B279" s="37">
        <v>2049.23</v>
      </c>
      <c r="C279" s="37">
        <v>3.0999999999999999E-3</v>
      </c>
      <c r="D279" s="34"/>
    </row>
    <row r="280" spans="1:4" ht="12.75" customHeight="1">
      <c r="A280" s="35" t="s">
        <v>231</v>
      </c>
      <c r="B280" s="37">
        <v>164513.91</v>
      </c>
      <c r="C280" s="37">
        <v>0.24679999999999999</v>
      </c>
      <c r="D280" s="34"/>
    </row>
    <row r="281" spans="1:4" ht="12.75" customHeight="1">
      <c r="A281" s="35" t="s">
        <v>232</v>
      </c>
      <c r="B281" s="37">
        <v>50842.8</v>
      </c>
      <c r="C281" s="37">
        <v>7.6300000000000007E-2</v>
      </c>
      <c r="D281" s="34"/>
    </row>
    <row r="282" spans="1:4" ht="12.75" customHeight="1">
      <c r="A282" s="35" t="s">
        <v>233</v>
      </c>
      <c r="B282" s="37">
        <v>6860</v>
      </c>
      <c r="C282" s="37">
        <v>1.03E-2</v>
      </c>
      <c r="D282" s="34"/>
    </row>
    <row r="283" spans="1:4" ht="12.75" customHeight="1">
      <c r="A283" s="35" t="s">
        <v>234</v>
      </c>
      <c r="B283" s="37">
        <v>10418.67</v>
      </c>
      <c r="C283" s="37">
        <v>1.5599999999999999E-2</v>
      </c>
      <c r="D283" s="34"/>
    </row>
    <row r="284" spans="1:4" ht="12.75" customHeight="1">
      <c r="A284" s="35" t="s">
        <v>235</v>
      </c>
      <c r="B284" s="37">
        <v>605733</v>
      </c>
      <c r="C284" s="37">
        <v>0.90849999999999997</v>
      </c>
      <c r="D284" s="34"/>
    </row>
    <row r="285" spans="1:4" ht="12.75" customHeight="1">
      <c r="A285" s="35" t="s">
        <v>236</v>
      </c>
      <c r="B285" s="37">
        <v>3353.14</v>
      </c>
      <c r="C285" s="37">
        <v>5.0000000000000001E-3</v>
      </c>
      <c r="D285" s="34"/>
    </row>
    <row r="286" spans="1:4" ht="12.75" customHeight="1">
      <c r="A286" s="35" t="s">
        <v>237</v>
      </c>
      <c r="B286" s="37">
        <v>145580.26</v>
      </c>
      <c r="C286" s="37">
        <v>0.21840000000000001</v>
      </c>
      <c r="D286" s="34"/>
    </row>
    <row r="287" spans="1:4" ht="12.75" customHeight="1">
      <c r="A287" s="35" t="s">
        <v>238</v>
      </c>
      <c r="B287" s="37">
        <v>300</v>
      </c>
      <c r="C287" s="37">
        <v>4.0000000000000002E-4</v>
      </c>
      <c r="D287" s="34"/>
    </row>
    <row r="288" spans="1:4" ht="12.75" customHeight="1">
      <c r="A288" s="35" t="s">
        <v>239</v>
      </c>
      <c r="B288" s="37">
        <v>223229.51</v>
      </c>
      <c r="C288" s="37">
        <v>0.33479999999999999</v>
      </c>
      <c r="D288" s="34"/>
    </row>
    <row r="289" spans="1:4" ht="12.75" customHeight="1">
      <c r="A289" s="35" t="s">
        <v>240</v>
      </c>
      <c r="B289" s="37">
        <v>2202</v>
      </c>
      <c r="C289" s="37">
        <v>3.3E-3</v>
      </c>
      <c r="D289" s="34"/>
    </row>
    <row r="290" spans="1:4" ht="12.75" customHeight="1">
      <c r="A290" s="35" t="s">
        <v>241</v>
      </c>
      <c r="B290" s="37">
        <v>349193</v>
      </c>
      <c r="C290" s="37">
        <v>0.52380000000000004</v>
      </c>
      <c r="D290" s="34"/>
    </row>
    <row r="291" spans="1:4" ht="12.75" customHeight="1">
      <c r="A291" s="35" t="s">
        <v>242</v>
      </c>
      <c r="B291" s="37">
        <v>63800</v>
      </c>
      <c r="C291" s="37">
        <v>9.5699999999999993E-2</v>
      </c>
      <c r="D291" s="34"/>
    </row>
    <row r="292" spans="1:4" ht="12.75" customHeight="1">
      <c r="A292" s="35" t="s">
        <v>243</v>
      </c>
      <c r="B292" s="37">
        <v>93955.57</v>
      </c>
      <c r="C292" s="37">
        <v>0.1409</v>
      </c>
      <c r="D292" s="34"/>
    </row>
    <row r="293" spans="1:4" ht="12.75" customHeight="1">
      <c r="A293" s="35" t="s">
        <v>244</v>
      </c>
      <c r="B293" s="37">
        <v>1009161.11</v>
      </c>
      <c r="C293" s="37">
        <v>1.5136000000000001</v>
      </c>
      <c r="D293" s="34"/>
    </row>
    <row r="294" spans="1:4" ht="12.75" customHeight="1">
      <c r="A294" s="35" t="s">
        <v>245</v>
      </c>
      <c r="B294" s="37">
        <v>133969.49</v>
      </c>
      <c r="C294" s="37">
        <v>0.2009</v>
      </c>
      <c r="D294" s="34"/>
    </row>
    <row r="295" spans="1:4" ht="12.75" customHeight="1">
      <c r="A295" s="35" t="s">
        <v>246</v>
      </c>
      <c r="B295" s="37">
        <v>3863.68</v>
      </c>
      <c r="C295" s="37">
        <v>5.7999999999999996E-3</v>
      </c>
      <c r="D295" s="34"/>
    </row>
    <row r="296" spans="1:4" ht="12.75" customHeight="1">
      <c r="A296" s="35" t="s">
        <v>247</v>
      </c>
      <c r="B296" s="37">
        <v>34813.4</v>
      </c>
      <c r="C296" s="37">
        <v>5.2200000000000003E-2</v>
      </c>
      <c r="D296" s="34"/>
    </row>
    <row r="297" spans="1:4" ht="12.75" customHeight="1">
      <c r="A297" s="35" t="s">
        <v>248</v>
      </c>
      <c r="B297" s="37">
        <v>89838.99</v>
      </c>
      <c r="C297" s="37">
        <v>0.13469999999999999</v>
      </c>
      <c r="D297" s="34"/>
    </row>
    <row r="298" spans="1:4" ht="12.75" customHeight="1">
      <c r="A298" s="35" t="s">
        <v>249</v>
      </c>
      <c r="B298" s="37">
        <v>31679.599999999999</v>
      </c>
      <c r="C298" s="37">
        <v>4.7500000000000001E-2</v>
      </c>
      <c r="D298" s="34"/>
    </row>
    <row r="299" spans="1:4" ht="12.75" customHeight="1">
      <c r="A299" s="35" t="s">
        <v>250</v>
      </c>
      <c r="B299" s="37">
        <v>2626807.73</v>
      </c>
      <c r="C299" s="37">
        <v>3.9399000000000002</v>
      </c>
      <c r="D299" s="34"/>
    </row>
    <row r="300" spans="1:4" ht="12.75" customHeight="1">
      <c r="A300" s="35" t="s">
        <v>251</v>
      </c>
      <c r="B300" s="37">
        <v>1038993.34</v>
      </c>
      <c r="C300" s="37">
        <v>1.5584</v>
      </c>
      <c r="D300" s="34"/>
    </row>
    <row r="301" spans="1:4" ht="12.75" customHeight="1">
      <c r="A301" s="35" t="s">
        <v>252</v>
      </c>
      <c r="B301" s="37">
        <v>134185.13</v>
      </c>
      <c r="C301" s="37">
        <v>0.20130000000000001</v>
      </c>
      <c r="D301" s="34"/>
    </row>
    <row r="302" spans="1:4" ht="12.75" customHeight="1">
      <c r="A302" s="35" t="s">
        <v>253</v>
      </c>
      <c r="B302" s="37">
        <v>15000</v>
      </c>
      <c r="C302" s="37">
        <v>2.2499999999999999E-2</v>
      </c>
      <c r="D302" s="34"/>
    </row>
    <row r="303" spans="1:4" ht="12.75" customHeight="1">
      <c r="A303" s="35" t="s">
        <v>254</v>
      </c>
      <c r="B303" s="37">
        <v>58</v>
      </c>
      <c r="C303" s="37">
        <v>1E-4</v>
      </c>
      <c r="D303" s="34"/>
    </row>
    <row r="304" spans="1:4" ht="12.75" customHeight="1">
      <c r="A304" s="35" t="s">
        <v>255</v>
      </c>
      <c r="B304" s="37">
        <v>18874.919999999998</v>
      </c>
      <c r="C304" s="37">
        <v>2.8299999999999999E-2</v>
      </c>
      <c r="D304" s="34"/>
    </row>
    <row r="305" spans="1:6" ht="12.75" customHeight="1">
      <c r="A305" s="35" t="s">
        <v>256</v>
      </c>
      <c r="B305" s="37">
        <v>5110</v>
      </c>
      <c r="C305" s="37">
        <v>7.7000000000000002E-3</v>
      </c>
      <c r="D305" s="34"/>
    </row>
    <row r="306" spans="1:6" ht="12.75" customHeight="1">
      <c r="A306" s="35" t="s">
        <v>257</v>
      </c>
      <c r="B306" s="37">
        <v>55417.440000000002</v>
      </c>
      <c r="C306" s="37">
        <v>8.3099999999999993E-2</v>
      </c>
      <c r="D306" s="34"/>
    </row>
    <row r="307" spans="1:6" ht="12.75" customHeight="1">
      <c r="A307" s="35" t="s">
        <v>258</v>
      </c>
      <c r="B307" s="37">
        <v>18300</v>
      </c>
      <c r="C307" s="37">
        <v>2.7400000000000001E-2</v>
      </c>
      <c r="D307" s="34"/>
    </row>
    <row r="308" spans="1:6" ht="12.75" customHeight="1">
      <c r="A308" s="35" t="s">
        <v>259</v>
      </c>
      <c r="B308" s="37">
        <v>1501.32</v>
      </c>
      <c r="C308" s="37">
        <v>2.3E-3</v>
      </c>
      <c r="D308" s="34"/>
    </row>
    <row r="309" spans="1:6" ht="12.75" customHeight="1">
      <c r="A309" s="35" t="s">
        <v>260</v>
      </c>
      <c r="B309" s="37">
        <v>2000</v>
      </c>
      <c r="C309" s="37">
        <v>3.0000000000000001E-3</v>
      </c>
      <c r="D309" s="34"/>
    </row>
    <row r="310" spans="1:6" ht="12.75" customHeight="1">
      <c r="A310" s="35" t="s">
        <v>261</v>
      </c>
      <c r="B310" s="37">
        <v>893859.34</v>
      </c>
      <c r="C310" s="37">
        <v>1.3407</v>
      </c>
      <c r="D310" s="34"/>
    </row>
    <row r="311" spans="1:6" ht="12.75" customHeight="1">
      <c r="A311" s="35" t="s">
        <v>262</v>
      </c>
      <c r="B311" s="37">
        <v>958117.39</v>
      </c>
      <c r="C311" s="37">
        <v>1.4371</v>
      </c>
      <c r="D311" s="34"/>
    </row>
    <row r="312" spans="1:6" ht="12.75" customHeight="1">
      <c r="A312" s="35" t="s">
        <v>263</v>
      </c>
      <c r="B312" s="37">
        <v>844755.91</v>
      </c>
      <c r="C312" s="37">
        <v>1.2669999999999999</v>
      </c>
      <c r="D312" s="34"/>
    </row>
    <row r="313" spans="1:6" ht="12.75" customHeight="1">
      <c r="A313" s="35" t="s">
        <v>264</v>
      </c>
      <c r="B313" s="37">
        <v>60723.31</v>
      </c>
      <c r="C313" s="37">
        <v>9.11E-2</v>
      </c>
      <c r="D313" s="34"/>
    </row>
    <row r="314" spans="1:6" ht="12.75" customHeight="1">
      <c r="A314" s="35" t="s">
        <v>265</v>
      </c>
      <c r="B314" s="37">
        <v>0.36</v>
      </c>
      <c r="C314" s="37">
        <v>0</v>
      </c>
      <c r="D314" s="34"/>
    </row>
    <row r="315" spans="1:6" ht="15.75" customHeight="1">
      <c r="A315" s="82"/>
      <c r="B315" s="40">
        <f>SUM(B250:B314)</f>
        <v>66671613.500000007</v>
      </c>
      <c r="C315" s="109">
        <f>SUM(C250:C314)</f>
        <v>100.00000000000004</v>
      </c>
      <c r="D315" s="25"/>
    </row>
    <row r="316" spans="1:6" ht="9" customHeight="1"/>
    <row r="317" spans="1:6">
      <c r="A317" s="18" t="s">
        <v>266</v>
      </c>
    </row>
    <row r="319" spans="1:6" ht="28.5" customHeight="1">
      <c r="A319" s="71" t="s">
        <v>267</v>
      </c>
      <c r="B319" s="72" t="s">
        <v>54</v>
      </c>
      <c r="C319" s="98" t="s">
        <v>55</v>
      </c>
      <c r="D319" s="98" t="s">
        <v>268</v>
      </c>
      <c r="E319" s="110" t="s">
        <v>10</v>
      </c>
      <c r="F319" s="72" t="s">
        <v>147</v>
      </c>
    </row>
    <row r="320" spans="1:6" ht="14.1" customHeight="1">
      <c r="A320" s="83" t="s">
        <v>269</v>
      </c>
      <c r="B320" s="27"/>
      <c r="C320" s="27"/>
      <c r="D320" s="27">
        <v>0</v>
      </c>
      <c r="E320" s="27">
        <v>0</v>
      </c>
      <c r="F320" s="111">
        <v>0</v>
      </c>
    </row>
    <row r="321" spans="1:8" ht="14.1" customHeight="1">
      <c r="A321" s="35" t="s">
        <v>270</v>
      </c>
      <c r="B321" s="37">
        <v>16926050.260000002</v>
      </c>
      <c r="C321" s="37">
        <v>16926050.260000002</v>
      </c>
      <c r="D321" s="37">
        <v>0</v>
      </c>
      <c r="E321" s="112">
        <v>0</v>
      </c>
      <c r="F321" s="112">
        <v>0</v>
      </c>
    </row>
    <row r="322" spans="1:8" ht="14.1" customHeight="1">
      <c r="A322" s="35" t="s">
        <v>271</v>
      </c>
      <c r="B322" s="37">
        <v>-398279.2</v>
      </c>
      <c r="C322" s="37">
        <v>-398279.2</v>
      </c>
      <c r="D322" s="37">
        <f>-(B322-C322)</f>
        <v>0</v>
      </c>
      <c r="E322" s="112">
        <v>0</v>
      </c>
      <c r="F322" s="112">
        <v>0</v>
      </c>
    </row>
    <row r="323" spans="1:8" ht="14.1" customHeight="1">
      <c r="A323" s="35" t="s">
        <v>272</v>
      </c>
      <c r="B323" s="37">
        <v>100350</v>
      </c>
      <c r="C323" s="37">
        <v>0</v>
      </c>
      <c r="D323" s="37">
        <f t="shared" ref="D323:D332" si="2">C323-B323</f>
        <v>-100350</v>
      </c>
      <c r="E323" s="112"/>
      <c r="F323" s="112"/>
    </row>
    <row r="324" spans="1:8" ht="14.1" customHeight="1">
      <c r="A324" s="35" t="s">
        <v>273</v>
      </c>
      <c r="B324" s="37">
        <v>840778.58</v>
      </c>
      <c r="C324" s="37">
        <v>0</v>
      </c>
      <c r="D324" s="37">
        <f t="shared" si="2"/>
        <v>-840778.58</v>
      </c>
      <c r="E324" s="112"/>
      <c r="F324" s="112"/>
    </row>
    <row r="325" spans="1:8" ht="14.1" customHeight="1">
      <c r="A325" s="35" t="s">
        <v>274</v>
      </c>
      <c r="B325" s="37">
        <v>5097256.08</v>
      </c>
      <c r="C325" s="37">
        <v>0</v>
      </c>
      <c r="D325" s="37">
        <f t="shared" si="2"/>
        <v>-5097256.08</v>
      </c>
      <c r="E325" s="112">
        <v>0</v>
      </c>
      <c r="F325" s="112">
        <v>0</v>
      </c>
    </row>
    <row r="326" spans="1:8" ht="14.1" customHeight="1">
      <c r="A326" s="35" t="s">
        <v>275</v>
      </c>
      <c r="B326" s="37">
        <v>1053350.1100000001</v>
      </c>
      <c r="C326" s="37">
        <v>1053350.1100000001</v>
      </c>
      <c r="D326" s="37">
        <f t="shared" si="2"/>
        <v>0</v>
      </c>
      <c r="E326" s="112">
        <v>0</v>
      </c>
      <c r="F326" s="112">
        <v>0</v>
      </c>
    </row>
    <row r="327" spans="1:8" ht="14.1" customHeight="1">
      <c r="A327" s="35" t="s">
        <v>276</v>
      </c>
      <c r="B327" s="37">
        <v>20997646.82</v>
      </c>
      <c r="C327" s="37">
        <v>26094902.899999999</v>
      </c>
      <c r="D327" s="37">
        <f t="shared" si="2"/>
        <v>5097256.0799999982</v>
      </c>
      <c r="E327" s="112">
        <v>0</v>
      </c>
      <c r="F327" s="112">
        <v>0</v>
      </c>
    </row>
    <row r="328" spans="1:8" ht="14.1" customHeight="1">
      <c r="A328" s="35" t="s">
        <v>277</v>
      </c>
      <c r="B328" s="37">
        <v>33598859.079999998</v>
      </c>
      <c r="C328" s="37">
        <v>33598859.079999998</v>
      </c>
      <c r="D328" s="37">
        <f t="shared" si="2"/>
        <v>0</v>
      </c>
      <c r="E328" s="112">
        <v>0</v>
      </c>
      <c r="F328" s="112">
        <v>0</v>
      </c>
    </row>
    <row r="329" spans="1:8" ht="14.1" customHeight="1">
      <c r="A329" s="35" t="s">
        <v>278</v>
      </c>
      <c r="B329" s="37">
        <v>25961718.879999999</v>
      </c>
      <c r="C329" s="37">
        <v>26062068.879999999</v>
      </c>
      <c r="D329" s="37">
        <f t="shared" si="2"/>
        <v>100350</v>
      </c>
      <c r="E329" s="112">
        <v>0</v>
      </c>
      <c r="F329" s="112">
        <v>0</v>
      </c>
    </row>
    <row r="330" spans="1:8" ht="14.1" customHeight="1">
      <c r="A330" s="35" t="s">
        <v>279</v>
      </c>
      <c r="B330" s="37">
        <v>10410976.609999999</v>
      </c>
      <c r="C330" s="37">
        <v>11251755.189999999</v>
      </c>
      <c r="D330" s="37">
        <f t="shared" si="2"/>
        <v>840778.58000000007</v>
      </c>
      <c r="E330" s="112">
        <v>0</v>
      </c>
      <c r="F330" s="112">
        <v>0</v>
      </c>
    </row>
    <row r="331" spans="1:8" ht="14.1" customHeight="1">
      <c r="A331" s="35" t="s">
        <v>280</v>
      </c>
      <c r="B331" s="37">
        <v>3068773.17</v>
      </c>
      <c r="C331" s="37">
        <v>3068773.17</v>
      </c>
      <c r="D331" s="37">
        <f t="shared" si="2"/>
        <v>0</v>
      </c>
      <c r="E331" s="112"/>
      <c r="F331" s="112"/>
    </row>
    <row r="332" spans="1:8" ht="13.5" customHeight="1">
      <c r="A332" s="44" t="s">
        <v>281</v>
      </c>
      <c r="B332" s="99">
        <v>52953948.969999999</v>
      </c>
      <c r="C332" s="99">
        <v>52953948.969999999</v>
      </c>
      <c r="D332" s="99">
        <f t="shared" si="2"/>
        <v>0</v>
      </c>
      <c r="E332" s="113">
        <v>0</v>
      </c>
      <c r="F332" s="113">
        <v>0</v>
      </c>
    </row>
    <row r="333" spans="1:8" ht="19.5" customHeight="1">
      <c r="A333" s="82"/>
      <c r="B333" s="40">
        <f>SUM(B321:B332)</f>
        <v>170611429.35999998</v>
      </c>
      <c r="C333" s="40">
        <f>SUM(C321:C332)</f>
        <v>170611429.36000001</v>
      </c>
      <c r="D333" s="40">
        <f>SUM(D321:D332)</f>
        <v>-1.862645149230957E-9</v>
      </c>
      <c r="E333" s="114"/>
      <c r="F333" s="115"/>
      <c r="H333" s="63"/>
    </row>
    <row r="335" spans="1:8" ht="27" customHeight="1">
      <c r="A335" s="101" t="s">
        <v>282</v>
      </c>
      <c r="B335" s="102" t="s">
        <v>54</v>
      </c>
      <c r="C335" s="25" t="s">
        <v>55</v>
      </c>
      <c r="D335" s="25" t="s">
        <v>268</v>
      </c>
      <c r="E335" s="116" t="s">
        <v>147</v>
      </c>
    </row>
    <row r="336" spans="1:8" ht="14.1" customHeight="1">
      <c r="A336" s="83" t="s">
        <v>283</v>
      </c>
      <c r="B336" s="27"/>
      <c r="C336" s="107"/>
      <c r="D336" s="27"/>
      <c r="E336" s="27"/>
    </row>
    <row r="337" spans="1:5" ht="14.1" customHeight="1">
      <c r="A337" s="35" t="s">
        <v>284</v>
      </c>
      <c r="B337" s="37">
        <v>8125530.8099999996</v>
      </c>
      <c r="C337" s="37">
        <v>13980870.130000001</v>
      </c>
      <c r="D337" s="37">
        <f>C337-B337</f>
        <v>5855339.3200000012</v>
      </c>
      <c r="E337" s="112">
        <v>0</v>
      </c>
    </row>
    <row r="338" spans="1:5" ht="14.1" customHeight="1">
      <c r="A338" s="35" t="s">
        <v>285</v>
      </c>
      <c r="B338" s="37">
        <v>9676508.0399999991</v>
      </c>
      <c r="C338" s="37">
        <v>9676508.0399999991</v>
      </c>
      <c r="D338" s="37">
        <f t="shared" ref="D338:D367" si="3">C338-B338</f>
        <v>0</v>
      </c>
      <c r="E338" s="112">
        <v>0</v>
      </c>
    </row>
    <row r="339" spans="1:5" ht="14.1" customHeight="1">
      <c r="A339" s="35" t="s">
        <v>286</v>
      </c>
      <c r="B339" s="37">
        <v>-2917150.1</v>
      </c>
      <c r="C339" s="37">
        <v>-2917150.1</v>
      </c>
      <c r="D339" s="37">
        <f t="shared" si="3"/>
        <v>0</v>
      </c>
      <c r="E339" s="112">
        <v>0</v>
      </c>
    </row>
    <row r="340" spans="1:5" ht="14.1" customHeight="1">
      <c r="A340" s="35" t="s">
        <v>287</v>
      </c>
      <c r="B340" s="37">
        <v>-2194315.7400000002</v>
      </c>
      <c r="C340" s="37">
        <v>-2194315.7400000002</v>
      </c>
      <c r="D340" s="37">
        <f t="shared" si="3"/>
        <v>0</v>
      </c>
      <c r="E340" s="112">
        <v>0</v>
      </c>
    </row>
    <row r="341" spans="1:5" ht="14.1" customHeight="1">
      <c r="A341" s="35" t="s">
        <v>288</v>
      </c>
      <c r="B341" s="37">
        <v>-2057568.62</v>
      </c>
      <c r="C341" s="37">
        <v>-2057568.62</v>
      </c>
      <c r="D341" s="37">
        <f t="shared" si="3"/>
        <v>0</v>
      </c>
      <c r="E341" s="112">
        <v>0</v>
      </c>
    </row>
    <row r="342" spans="1:5" ht="14.1" customHeight="1">
      <c r="A342" s="35" t="s">
        <v>289</v>
      </c>
      <c r="B342" s="37">
        <v>-3926931.38</v>
      </c>
      <c r="C342" s="37">
        <v>-3926931.38</v>
      </c>
      <c r="D342" s="37">
        <f t="shared" si="3"/>
        <v>0</v>
      </c>
      <c r="E342" s="112">
        <v>0</v>
      </c>
    </row>
    <row r="343" spans="1:5" ht="14.1" customHeight="1">
      <c r="A343" s="35" t="s">
        <v>290</v>
      </c>
      <c r="B343" s="37">
        <v>-19386802.93</v>
      </c>
      <c r="C343" s="37">
        <v>-19386802.93</v>
      </c>
      <c r="D343" s="37">
        <f t="shared" si="3"/>
        <v>0</v>
      </c>
      <c r="E343" s="112">
        <v>0</v>
      </c>
    </row>
    <row r="344" spans="1:5" ht="14.1" customHeight="1">
      <c r="A344" s="35" t="s">
        <v>291</v>
      </c>
      <c r="B344" s="37">
        <v>-26322462.670000002</v>
      </c>
      <c r="C344" s="37">
        <v>-26322462.670000002</v>
      </c>
      <c r="D344" s="37">
        <f t="shared" si="3"/>
        <v>0</v>
      </c>
      <c r="E344" s="112">
        <v>0</v>
      </c>
    </row>
    <row r="345" spans="1:5" ht="14.1" customHeight="1">
      <c r="A345" s="35" t="s">
        <v>292</v>
      </c>
      <c r="B345" s="37">
        <v>-12699781.65</v>
      </c>
      <c r="C345" s="37">
        <v>-12699781.65</v>
      </c>
      <c r="D345" s="37">
        <f t="shared" si="3"/>
        <v>0</v>
      </c>
      <c r="E345" s="112">
        <v>0</v>
      </c>
    </row>
    <row r="346" spans="1:5" ht="14.1" customHeight="1">
      <c r="A346" s="35" t="s">
        <v>293</v>
      </c>
      <c r="B346" s="37">
        <v>-19293928.800000001</v>
      </c>
      <c r="C346" s="37">
        <v>-19293928.800000001</v>
      </c>
      <c r="D346" s="37">
        <f t="shared" si="3"/>
        <v>0</v>
      </c>
      <c r="E346" s="112">
        <v>0</v>
      </c>
    </row>
    <row r="347" spans="1:5" ht="14.1" customHeight="1">
      <c r="A347" s="35" t="s">
        <v>294</v>
      </c>
      <c r="B347" s="37">
        <v>-20755261.420000002</v>
      </c>
      <c r="C347" s="37">
        <v>-20755261.420000002</v>
      </c>
      <c r="D347" s="37">
        <f t="shared" si="3"/>
        <v>0</v>
      </c>
      <c r="E347" s="112">
        <v>0</v>
      </c>
    </row>
    <row r="348" spans="1:5" ht="14.1" customHeight="1">
      <c r="A348" s="35" t="s">
        <v>295</v>
      </c>
      <c r="B348" s="37">
        <v>-20685889.780000001</v>
      </c>
      <c r="C348" s="37">
        <v>-20685889.780000001</v>
      </c>
      <c r="D348" s="37">
        <f t="shared" si="3"/>
        <v>0</v>
      </c>
      <c r="E348" s="112">
        <v>0</v>
      </c>
    </row>
    <row r="349" spans="1:5" ht="14.1" customHeight="1">
      <c r="A349" s="35" t="s">
        <v>296</v>
      </c>
      <c r="B349" s="37">
        <v>-28437096.379999999</v>
      </c>
      <c r="C349" s="37">
        <v>-28437096.379999999</v>
      </c>
      <c r="D349" s="37">
        <f t="shared" si="3"/>
        <v>0</v>
      </c>
      <c r="E349" s="112">
        <v>0</v>
      </c>
    </row>
    <row r="350" spans="1:5" ht="14.1" customHeight="1">
      <c r="A350" s="35" t="s">
        <v>297</v>
      </c>
      <c r="B350" s="37">
        <v>-8137343.9400000004</v>
      </c>
      <c r="C350" s="37">
        <v>-8137343.9400000004</v>
      </c>
      <c r="D350" s="37">
        <f t="shared" si="3"/>
        <v>0</v>
      </c>
      <c r="E350" s="112"/>
    </row>
    <row r="351" spans="1:5" ht="14.1" customHeight="1">
      <c r="A351" s="35" t="s">
        <v>298</v>
      </c>
      <c r="B351" s="37">
        <v>-5563558.5599999996</v>
      </c>
      <c r="C351" s="37">
        <v>-5563558.5599999996</v>
      </c>
      <c r="D351" s="37">
        <f t="shared" si="3"/>
        <v>0</v>
      </c>
      <c r="E351" s="112"/>
    </row>
    <row r="352" spans="1:5" ht="14.1" customHeight="1">
      <c r="A352" s="35" t="s">
        <v>299</v>
      </c>
      <c r="B352" s="37">
        <v>-7904911.4800000004</v>
      </c>
      <c r="C352" s="37">
        <v>-7921149.2199999997</v>
      </c>
      <c r="D352" s="37">
        <f t="shared" si="3"/>
        <v>-16237.739999999292</v>
      </c>
      <c r="E352" s="112"/>
    </row>
    <row r="353" spans="1:5" ht="14.1" customHeight="1">
      <c r="A353" s="35" t="s">
        <v>300</v>
      </c>
      <c r="B353" s="37"/>
      <c r="C353" s="37">
        <v>-11011490.869999999</v>
      </c>
      <c r="D353" s="37">
        <f t="shared" si="3"/>
        <v>-11011490.869999999</v>
      </c>
      <c r="E353" s="112"/>
    </row>
    <row r="354" spans="1:5" ht="14.1" customHeight="1">
      <c r="A354" s="35" t="s">
        <v>301</v>
      </c>
      <c r="B354" s="37">
        <v>7534788.3600000003</v>
      </c>
      <c r="C354" s="37">
        <v>7549588.3600000003</v>
      </c>
      <c r="D354" s="37">
        <f t="shared" si="3"/>
        <v>14800</v>
      </c>
      <c r="E354" s="112">
        <v>0</v>
      </c>
    </row>
    <row r="355" spans="1:5" ht="14.1" customHeight="1">
      <c r="A355" s="35" t="s">
        <v>302</v>
      </c>
      <c r="B355" s="37">
        <v>30632192.57</v>
      </c>
      <c r="C355" s="37">
        <v>30856134.59</v>
      </c>
      <c r="D355" s="37">
        <f t="shared" si="3"/>
        <v>223942.01999999955</v>
      </c>
      <c r="E355" s="112">
        <v>0</v>
      </c>
    </row>
    <row r="356" spans="1:5" ht="14.1" customHeight="1">
      <c r="A356" s="35" t="s">
        <v>303</v>
      </c>
      <c r="B356" s="37">
        <v>61132529.549999997</v>
      </c>
      <c r="C356" s="37">
        <v>61132529.549999997</v>
      </c>
      <c r="D356" s="37">
        <f t="shared" si="3"/>
        <v>0</v>
      </c>
      <c r="E356" s="112">
        <v>0</v>
      </c>
    </row>
    <row r="357" spans="1:5" ht="14.1" customHeight="1">
      <c r="A357" s="35" t="s">
        <v>304</v>
      </c>
      <c r="B357" s="37">
        <v>34197453.350000001</v>
      </c>
      <c r="C357" s="37">
        <v>34197453.350000001</v>
      </c>
      <c r="D357" s="37">
        <f t="shared" si="3"/>
        <v>0</v>
      </c>
      <c r="E357" s="112">
        <v>0</v>
      </c>
    </row>
    <row r="358" spans="1:5" ht="14.1" customHeight="1">
      <c r="A358" s="35" t="s">
        <v>305</v>
      </c>
      <c r="B358" s="37">
        <v>331918.46999999997</v>
      </c>
      <c r="C358" s="37">
        <v>331918.46999999997</v>
      </c>
      <c r="D358" s="37">
        <f t="shared" si="3"/>
        <v>0</v>
      </c>
      <c r="E358" s="112"/>
    </row>
    <row r="359" spans="1:5" ht="14.1" customHeight="1">
      <c r="A359" s="35" t="s">
        <v>306</v>
      </c>
      <c r="B359" s="37">
        <v>783848.5</v>
      </c>
      <c r="C359" s="37">
        <v>783848.5</v>
      </c>
      <c r="D359" s="37">
        <f t="shared" si="3"/>
        <v>0</v>
      </c>
      <c r="E359" s="112"/>
    </row>
    <row r="360" spans="1:5" ht="14.1" customHeight="1">
      <c r="A360" s="35" t="s">
        <v>307</v>
      </c>
      <c r="B360" s="37">
        <v>69492</v>
      </c>
      <c r="C360" s="37">
        <v>69492</v>
      </c>
      <c r="D360" s="37">
        <f t="shared" si="3"/>
        <v>0</v>
      </c>
      <c r="E360" s="112"/>
    </row>
    <row r="361" spans="1:5" ht="14.1" customHeight="1">
      <c r="A361" s="35" t="s">
        <v>308</v>
      </c>
      <c r="B361" s="37">
        <v>677313.92</v>
      </c>
      <c r="C361" s="37">
        <v>677313.92</v>
      </c>
      <c r="D361" s="37">
        <f t="shared" si="3"/>
        <v>0</v>
      </c>
      <c r="E361" s="112"/>
    </row>
    <row r="362" spans="1:5" ht="14.1" customHeight="1">
      <c r="A362" s="35" t="s">
        <v>309</v>
      </c>
      <c r="B362" s="37">
        <v>109397.07</v>
      </c>
      <c r="C362" s="37">
        <v>109397.07</v>
      </c>
      <c r="D362" s="37">
        <f t="shared" si="3"/>
        <v>0</v>
      </c>
      <c r="E362" s="112"/>
    </row>
    <row r="363" spans="1:5" ht="14.1" customHeight="1">
      <c r="A363" s="35" t="s">
        <v>310</v>
      </c>
      <c r="B363" s="37">
        <v>3165419.03</v>
      </c>
      <c r="C363" s="37">
        <v>3165419.03</v>
      </c>
      <c r="D363" s="37">
        <f t="shared" si="3"/>
        <v>0</v>
      </c>
      <c r="E363" s="112"/>
    </row>
    <row r="364" spans="1:5" ht="14.1" customHeight="1">
      <c r="A364" s="35" t="s">
        <v>311</v>
      </c>
      <c r="B364" s="37">
        <v>0</v>
      </c>
      <c r="C364" s="37">
        <v>6195613.0099999998</v>
      </c>
      <c r="D364" s="37">
        <f t="shared" si="3"/>
        <v>6195613.0099999998</v>
      </c>
      <c r="E364" s="112"/>
    </row>
    <row r="365" spans="1:5" ht="14.1" customHeight="1">
      <c r="A365" s="35" t="s">
        <v>312</v>
      </c>
      <c r="B365" s="37">
        <v>4975997.8499999996</v>
      </c>
      <c r="C365" s="37">
        <v>4975997.8499999996</v>
      </c>
      <c r="D365" s="37">
        <f t="shared" si="3"/>
        <v>0</v>
      </c>
      <c r="E365" s="112"/>
    </row>
    <row r="366" spans="1:5" ht="14.1" customHeight="1">
      <c r="A366" s="35" t="s">
        <v>313</v>
      </c>
      <c r="B366" s="37">
        <v>90000</v>
      </c>
      <c r="C366" s="37">
        <v>3201226.27</v>
      </c>
      <c r="D366" s="37">
        <f t="shared" si="3"/>
        <v>3111226.27</v>
      </c>
      <c r="E366" s="112"/>
    </row>
    <row r="367" spans="1:5" ht="14.1" customHeight="1">
      <c r="A367" s="44" t="s">
        <v>314</v>
      </c>
      <c r="B367" s="37">
        <v>60723.31</v>
      </c>
      <c r="C367" s="37">
        <v>60723.31</v>
      </c>
      <c r="D367" s="37">
        <f t="shared" si="3"/>
        <v>0</v>
      </c>
      <c r="E367" s="113">
        <v>0</v>
      </c>
    </row>
    <row r="368" spans="1:5" ht="20.25" customHeight="1">
      <c r="A368" s="82"/>
      <c r="B368" s="117">
        <f>SUM(B337:B367)</f>
        <v>-18719890.619999986</v>
      </c>
      <c r="C368" s="117">
        <f>SUM(C337:C367)</f>
        <v>-14346698.609999998</v>
      </c>
      <c r="D368" s="117">
        <f>SUM(D337:D367)</f>
        <v>4373192.0100000016</v>
      </c>
      <c r="E368" s="115"/>
    </row>
    <row r="370" spans="1:5" ht="6.75" customHeight="1"/>
    <row r="371" spans="1:5">
      <c r="A371" s="18" t="s">
        <v>315</v>
      </c>
    </row>
    <row r="373" spans="1:5" ht="30.75" customHeight="1">
      <c r="A373" s="101" t="s">
        <v>316</v>
      </c>
      <c r="B373" s="102" t="s">
        <v>54</v>
      </c>
      <c r="C373" s="25" t="s">
        <v>55</v>
      </c>
      <c r="D373" s="25" t="s">
        <v>56</v>
      </c>
    </row>
    <row r="374" spans="1:5" ht="14.1" customHeight="1">
      <c r="A374" s="83" t="s">
        <v>317</v>
      </c>
      <c r="B374" s="27"/>
      <c r="C374" s="27"/>
      <c r="D374" s="27"/>
    </row>
    <row r="375" spans="1:5" ht="14.1" customHeight="1">
      <c r="A375" s="35" t="s">
        <v>318</v>
      </c>
      <c r="B375" s="37">
        <v>257336.7</v>
      </c>
      <c r="C375" s="37">
        <v>506791.14</v>
      </c>
      <c r="D375" s="37">
        <v>249454.44</v>
      </c>
    </row>
    <row r="376" spans="1:5" ht="14.1" customHeight="1">
      <c r="A376" s="35" t="s">
        <v>319</v>
      </c>
      <c r="B376" s="37">
        <v>5845935.4400000004</v>
      </c>
      <c r="C376" s="37">
        <v>6153947.1299999999</v>
      </c>
      <c r="D376" s="37">
        <v>308011.69</v>
      </c>
    </row>
    <row r="377" spans="1:5" ht="14.1" customHeight="1">
      <c r="A377" s="35" t="s">
        <v>320</v>
      </c>
      <c r="B377" s="37">
        <v>392485.76</v>
      </c>
      <c r="C377" s="37">
        <v>392485.76</v>
      </c>
      <c r="D377" s="37">
        <v>0</v>
      </c>
    </row>
    <row r="378" spans="1:5" ht="14.1" customHeight="1">
      <c r="A378" s="35" t="s">
        <v>321</v>
      </c>
      <c r="B378" s="37">
        <v>17704.330000000002</v>
      </c>
      <c r="C378" s="37">
        <v>17704.330000000002</v>
      </c>
      <c r="D378" s="37">
        <v>0</v>
      </c>
    </row>
    <row r="379" spans="1:5" ht="14.1" customHeight="1">
      <c r="A379" s="35" t="s">
        <v>322</v>
      </c>
      <c r="B379" s="37">
        <v>974237.73</v>
      </c>
      <c r="C379" s="37">
        <v>825095.73</v>
      </c>
      <c r="D379" s="37">
        <v>-149142</v>
      </c>
    </row>
    <row r="380" spans="1:5" ht="14.1" customHeight="1">
      <c r="A380" s="35" t="s">
        <v>323</v>
      </c>
      <c r="B380" s="37">
        <v>3368472.43</v>
      </c>
      <c r="C380" s="37">
        <v>1102064.07</v>
      </c>
      <c r="D380" s="37">
        <v>-2266408.36</v>
      </c>
      <c r="E380" s="118"/>
    </row>
    <row r="381" spans="1:5" ht="14.1" customHeight="1">
      <c r="A381" s="35" t="s">
        <v>324</v>
      </c>
      <c r="B381" s="37">
        <v>3978562.15</v>
      </c>
      <c r="C381" s="37">
        <v>9180579.8699999992</v>
      </c>
      <c r="D381" s="37">
        <v>5202017.72</v>
      </c>
    </row>
    <row r="382" spans="1:5" ht="14.1" customHeight="1">
      <c r="A382" s="35" t="s">
        <v>325</v>
      </c>
      <c r="B382" s="37">
        <v>1190136.6000000001</v>
      </c>
      <c r="C382" s="37">
        <v>960742.40000000002</v>
      </c>
      <c r="D382" s="37">
        <v>-229394.2</v>
      </c>
    </row>
    <row r="383" spans="1:5" ht="14.1" customHeight="1">
      <c r="A383" s="35" t="s">
        <v>326</v>
      </c>
      <c r="B383" s="37">
        <v>1923565.07</v>
      </c>
      <c r="C383" s="37">
        <v>1958481.18</v>
      </c>
      <c r="D383" s="37">
        <v>34916.11</v>
      </c>
    </row>
    <row r="384" spans="1:5" ht="14.1" customHeight="1">
      <c r="A384" s="35" t="s">
        <v>327</v>
      </c>
      <c r="B384" s="37">
        <v>482729.84</v>
      </c>
      <c r="C384" s="37">
        <v>482729.84</v>
      </c>
      <c r="D384" s="37">
        <v>0</v>
      </c>
    </row>
    <row r="385" spans="1:4" ht="14.1" customHeight="1">
      <c r="A385" s="35" t="s">
        <v>328</v>
      </c>
      <c r="B385" s="37">
        <v>147322.04999999999</v>
      </c>
      <c r="C385" s="37">
        <v>147322.04999999999</v>
      </c>
      <c r="D385" s="37">
        <v>0</v>
      </c>
    </row>
    <row r="386" spans="1:4" ht="14.1" customHeight="1">
      <c r="A386" s="35" t="s">
        <v>329</v>
      </c>
      <c r="B386" s="37">
        <v>10031.02</v>
      </c>
      <c r="C386" s="37">
        <v>10031.02</v>
      </c>
      <c r="D386" s="37">
        <v>0</v>
      </c>
    </row>
    <row r="387" spans="1:4" ht="14.1" customHeight="1">
      <c r="A387" s="35" t="s">
        <v>330</v>
      </c>
      <c r="B387" s="37">
        <v>56076.52</v>
      </c>
      <c r="C387" s="37">
        <v>56170.16</v>
      </c>
      <c r="D387" s="37">
        <v>93.64</v>
      </c>
    </row>
    <row r="388" spans="1:4" ht="14.1" customHeight="1">
      <c r="A388" s="35" t="s">
        <v>331</v>
      </c>
      <c r="B388" s="37">
        <v>113382.5</v>
      </c>
      <c r="C388" s="37">
        <v>113571.81</v>
      </c>
      <c r="D388" s="37">
        <v>189.31</v>
      </c>
    </row>
    <row r="389" spans="1:4" ht="14.1" customHeight="1">
      <c r="A389" s="35" t="s">
        <v>332</v>
      </c>
      <c r="B389" s="37">
        <v>226632.45</v>
      </c>
      <c r="C389" s="37">
        <v>224217.31</v>
      </c>
      <c r="D389" s="37">
        <v>-2415.14</v>
      </c>
    </row>
    <row r="390" spans="1:4" ht="14.1" customHeight="1">
      <c r="A390" s="35" t="s">
        <v>333</v>
      </c>
      <c r="B390" s="37">
        <v>13613.32</v>
      </c>
      <c r="C390" s="37">
        <v>13626.75</v>
      </c>
      <c r="D390" s="37">
        <v>13.43</v>
      </c>
    </row>
    <row r="391" spans="1:4" ht="14.1" customHeight="1">
      <c r="A391" s="35" t="s">
        <v>334</v>
      </c>
      <c r="B391" s="37">
        <v>234662.02</v>
      </c>
      <c r="C391" s="37">
        <v>235053.81</v>
      </c>
      <c r="D391" s="37">
        <v>391.79</v>
      </c>
    </row>
    <row r="392" spans="1:4" ht="14.1" customHeight="1">
      <c r="A392" s="35" t="s">
        <v>335</v>
      </c>
      <c r="B392" s="37">
        <v>10576.68</v>
      </c>
      <c r="C392" s="37">
        <v>10587.1</v>
      </c>
      <c r="D392" s="37">
        <v>10.42</v>
      </c>
    </row>
    <row r="393" spans="1:4" ht="14.1" customHeight="1">
      <c r="A393" s="44" t="s">
        <v>336</v>
      </c>
      <c r="B393" s="99">
        <v>6917089.6500000004</v>
      </c>
      <c r="C393" s="99">
        <v>7025612.5599999996</v>
      </c>
      <c r="D393" s="99">
        <v>108522.91</v>
      </c>
    </row>
    <row r="394" spans="1:4" ht="14.1" customHeight="1">
      <c r="A394" s="108" t="s">
        <v>337</v>
      </c>
      <c r="B394" s="107">
        <v>1010778.3</v>
      </c>
      <c r="C394" s="107">
        <v>0</v>
      </c>
      <c r="D394" s="107">
        <v>-1010778.3</v>
      </c>
    </row>
    <row r="395" spans="1:4" ht="14.1" customHeight="1">
      <c r="A395" s="35" t="s">
        <v>338</v>
      </c>
      <c r="B395" s="37">
        <v>3211428.81</v>
      </c>
      <c r="C395" s="37">
        <v>0</v>
      </c>
      <c r="D395" s="37">
        <v>-3211428.81</v>
      </c>
    </row>
    <row r="396" spans="1:4" ht="14.1" customHeight="1">
      <c r="A396" s="35" t="s">
        <v>339</v>
      </c>
      <c r="B396" s="37">
        <v>6286367.0899999999</v>
      </c>
      <c r="C396" s="37">
        <v>0</v>
      </c>
      <c r="D396" s="37">
        <v>-6286367.0899999999</v>
      </c>
    </row>
    <row r="397" spans="1:4" ht="14.1" customHeight="1">
      <c r="A397" s="35" t="s">
        <v>340</v>
      </c>
      <c r="B397" s="37">
        <v>3247495.62</v>
      </c>
      <c r="C397" s="37">
        <v>0</v>
      </c>
      <c r="D397" s="37">
        <v>-3247495.62</v>
      </c>
    </row>
    <row r="398" spans="1:4" ht="14.1" customHeight="1">
      <c r="A398" s="35" t="s">
        <v>341</v>
      </c>
      <c r="B398" s="37">
        <v>1154856.02</v>
      </c>
      <c r="C398" s="37">
        <v>0</v>
      </c>
      <c r="D398" s="37">
        <v>-1154856.02</v>
      </c>
    </row>
    <row r="399" spans="1:4" ht="14.1" customHeight="1">
      <c r="A399" s="35" t="s">
        <v>342</v>
      </c>
      <c r="B399" s="37">
        <v>24474.01</v>
      </c>
      <c r="C399" s="37">
        <v>0</v>
      </c>
      <c r="D399" s="37">
        <v>-24474.01</v>
      </c>
    </row>
    <row r="400" spans="1:4" ht="14.1" customHeight="1">
      <c r="A400" s="35" t="s">
        <v>343</v>
      </c>
      <c r="B400" s="36">
        <v>0</v>
      </c>
      <c r="C400" s="37">
        <v>5482696.2699999996</v>
      </c>
      <c r="D400" s="37">
        <v>5482696.2699999996</v>
      </c>
    </row>
    <row r="401" spans="1:4" ht="14.1" customHeight="1">
      <c r="A401" s="35" t="s">
        <v>344</v>
      </c>
      <c r="B401" s="36">
        <v>0</v>
      </c>
      <c r="C401" s="37">
        <v>7989514.6299999999</v>
      </c>
      <c r="D401" s="37">
        <v>7989514.6299999999</v>
      </c>
    </row>
    <row r="402" spans="1:4" ht="14.1" customHeight="1">
      <c r="A402" s="35" t="s">
        <v>345</v>
      </c>
      <c r="B402" s="37">
        <v>4727409.38</v>
      </c>
      <c r="C402" s="37">
        <v>4642853.78</v>
      </c>
      <c r="D402" s="37">
        <v>-84555.6</v>
      </c>
    </row>
    <row r="403" spans="1:4" ht="21.75" customHeight="1">
      <c r="A403" s="82"/>
      <c r="B403" s="40">
        <f>SUM(B375:B402)</f>
        <v>45823361.489999995</v>
      </c>
      <c r="C403" s="40">
        <f>SUM(C375:C402)</f>
        <v>47531878.699999996</v>
      </c>
      <c r="D403" s="64">
        <f>SUM(D375:D402)</f>
        <v>1708517.2100000014</v>
      </c>
    </row>
    <row r="404" spans="1:4" ht="6.75" customHeight="1"/>
    <row r="405" spans="1:4" ht="6.75" customHeight="1"/>
    <row r="406" spans="1:4" ht="6.75" customHeight="1"/>
    <row r="407" spans="1:4" ht="24" customHeight="1">
      <c r="A407" s="101" t="s">
        <v>346</v>
      </c>
      <c r="B407" s="102" t="s">
        <v>56</v>
      </c>
      <c r="C407" s="25" t="s">
        <v>347</v>
      </c>
      <c r="D407" s="14"/>
    </row>
    <row r="408" spans="1:4" ht="13.5" customHeight="1">
      <c r="A408" s="26" t="s">
        <v>348</v>
      </c>
      <c r="B408" s="119" t="s">
        <v>48</v>
      </c>
      <c r="C408" s="27"/>
      <c r="D408" s="120"/>
    </row>
    <row r="409" spans="1:4" ht="7.5" customHeight="1">
      <c r="A409" s="28"/>
      <c r="B409" s="121"/>
      <c r="C409" s="29"/>
      <c r="D409" s="120"/>
    </row>
    <row r="410" spans="1:4" ht="13.5" customHeight="1">
      <c r="A410" s="28" t="s">
        <v>58</v>
      </c>
      <c r="B410" s="61">
        <f>B411</f>
        <v>0</v>
      </c>
      <c r="C410" s="29"/>
      <c r="D410" s="120"/>
    </row>
    <row r="411" spans="1:4" ht="13.5" customHeight="1">
      <c r="A411" s="35" t="s">
        <v>349</v>
      </c>
      <c r="B411" s="37">
        <v>0</v>
      </c>
      <c r="C411" s="29"/>
      <c r="D411" s="120"/>
    </row>
    <row r="412" spans="1:4" ht="13.5" customHeight="1">
      <c r="A412" s="28" t="s">
        <v>64</v>
      </c>
      <c r="B412" s="61">
        <f>SUM(B413:B418)</f>
        <v>3310666.59</v>
      </c>
      <c r="C412" s="61">
        <f>SUM(C413:C418)</f>
        <v>0</v>
      </c>
      <c r="D412" s="120"/>
    </row>
    <row r="413" spans="1:4" ht="13.5" customHeight="1">
      <c r="A413" s="35" t="s">
        <v>350</v>
      </c>
      <c r="B413" s="37">
        <v>3251655.07</v>
      </c>
      <c r="C413" s="34">
        <v>0</v>
      </c>
      <c r="D413" s="120"/>
    </row>
    <row r="414" spans="1:4" ht="13.5" customHeight="1">
      <c r="A414" s="35" t="s">
        <v>351</v>
      </c>
      <c r="B414" s="37">
        <v>59011.519999999997</v>
      </c>
      <c r="C414" s="34">
        <v>0</v>
      </c>
      <c r="D414" s="120"/>
    </row>
    <row r="415" spans="1:4" ht="13.5" customHeight="1">
      <c r="A415" s="35" t="s">
        <v>352</v>
      </c>
      <c r="B415" s="37">
        <v>0</v>
      </c>
      <c r="C415" s="34">
        <v>0</v>
      </c>
      <c r="D415" s="120"/>
    </row>
    <row r="416" spans="1:4" ht="13.5" customHeight="1">
      <c r="A416" s="35" t="s">
        <v>353</v>
      </c>
      <c r="B416" s="37">
        <v>0</v>
      </c>
      <c r="C416" s="34">
        <v>0</v>
      </c>
      <c r="D416" s="120"/>
    </row>
    <row r="417" spans="1:6" ht="13.5" customHeight="1">
      <c r="A417" s="35" t="s">
        <v>354</v>
      </c>
      <c r="B417" s="37">
        <v>0</v>
      </c>
      <c r="C417" s="34">
        <v>0</v>
      </c>
      <c r="D417" s="120"/>
    </row>
    <row r="418" spans="1:6" ht="13.5" customHeight="1">
      <c r="A418" s="35" t="s">
        <v>355</v>
      </c>
      <c r="B418" s="37">
        <v>0</v>
      </c>
      <c r="C418" s="34">
        <v>0</v>
      </c>
      <c r="D418" s="120"/>
    </row>
    <row r="419" spans="1:6" ht="13.5" customHeight="1">
      <c r="A419" s="28" t="s">
        <v>356</v>
      </c>
      <c r="B419" s="122" t="s">
        <v>48</v>
      </c>
      <c r="C419" s="29"/>
      <c r="D419" s="120"/>
      <c r="E419" s="14"/>
      <c r="F419" s="14"/>
    </row>
    <row r="420" spans="1:6" ht="11.25" customHeight="1">
      <c r="A420" s="31"/>
      <c r="B420" s="123"/>
      <c r="C420" s="32"/>
      <c r="D420" s="120"/>
      <c r="E420" s="14"/>
      <c r="F420" s="14"/>
    </row>
    <row r="421" spans="1:6" ht="18" customHeight="1">
      <c r="B421" s="124">
        <f>B412+B410</f>
        <v>3310666.59</v>
      </c>
      <c r="C421" s="40">
        <f>C412</f>
        <v>0</v>
      </c>
      <c r="D421" s="14"/>
      <c r="E421" s="14"/>
      <c r="F421" s="14"/>
    </row>
    <row r="422" spans="1:6">
      <c r="E422" s="14"/>
      <c r="F422" s="14"/>
    </row>
    <row r="423" spans="1:6">
      <c r="A423" s="18" t="s">
        <v>357</v>
      </c>
      <c r="E423" s="14"/>
      <c r="F423" s="14"/>
    </row>
    <row r="424" spans="1:6" ht="12" customHeight="1">
      <c r="A424" s="18" t="s">
        <v>358</v>
      </c>
      <c r="E424" s="14"/>
      <c r="F424" s="14"/>
    </row>
    <row r="425" spans="1:6">
      <c r="A425" s="125"/>
      <c r="B425" s="125"/>
      <c r="C425" s="125"/>
      <c r="D425" s="125"/>
      <c r="E425" s="14"/>
      <c r="F425" s="14"/>
    </row>
    <row r="426" spans="1:6">
      <c r="A426" s="126" t="s">
        <v>359</v>
      </c>
      <c r="B426" s="127"/>
      <c r="C426" s="127"/>
      <c r="D426" s="128"/>
      <c r="E426" s="14"/>
      <c r="F426" s="14"/>
    </row>
    <row r="427" spans="1:6">
      <c r="A427" s="129" t="s">
        <v>360</v>
      </c>
      <c r="B427" s="130"/>
      <c r="C427" s="130"/>
      <c r="D427" s="131"/>
      <c r="E427" s="14"/>
      <c r="F427" s="132"/>
    </row>
    <row r="428" spans="1:6">
      <c r="A428" s="133" t="s">
        <v>361</v>
      </c>
      <c r="B428" s="134"/>
      <c r="C428" s="134"/>
      <c r="D428" s="135"/>
      <c r="E428" s="14"/>
      <c r="F428" s="132"/>
    </row>
    <row r="429" spans="1:6">
      <c r="A429" s="136" t="s">
        <v>362</v>
      </c>
      <c r="B429" s="137"/>
      <c r="C429" s="138"/>
      <c r="D429" s="139">
        <v>80652481.280000001</v>
      </c>
      <c r="E429" s="14"/>
      <c r="F429" s="132"/>
    </row>
    <row r="430" spans="1:6">
      <c r="A430" s="140"/>
      <c r="B430" s="140"/>
      <c r="C430" s="141"/>
      <c r="D430" s="138"/>
      <c r="E430" s="14"/>
      <c r="F430" s="132"/>
    </row>
    <row r="431" spans="1:6">
      <c r="A431" s="142" t="s">
        <v>363</v>
      </c>
      <c r="B431" s="142"/>
      <c r="C431" s="143"/>
      <c r="D431" s="144">
        <f>SUM(C431:C436)</f>
        <v>2.35</v>
      </c>
      <c r="E431" s="14"/>
      <c r="F431" s="14"/>
    </row>
    <row r="432" spans="1:6">
      <c r="A432" s="145" t="s">
        <v>364</v>
      </c>
      <c r="B432" s="145"/>
      <c r="C432" s="146" t="s">
        <v>365</v>
      </c>
      <c r="D432" s="147"/>
      <c r="E432" s="14"/>
      <c r="F432" s="14"/>
    </row>
    <row r="433" spans="1:6">
      <c r="A433" s="145" t="s">
        <v>366</v>
      </c>
      <c r="B433" s="145"/>
      <c r="C433" s="146" t="s">
        <v>365</v>
      </c>
      <c r="D433" s="147"/>
      <c r="E433" s="14"/>
      <c r="F433" s="14"/>
    </row>
    <row r="434" spans="1:6">
      <c r="A434" s="145" t="s">
        <v>367</v>
      </c>
      <c r="B434" s="145"/>
      <c r="C434" s="148">
        <v>0</v>
      </c>
      <c r="D434" s="147"/>
      <c r="E434" s="14"/>
      <c r="F434" s="14"/>
    </row>
    <row r="435" spans="1:6">
      <c r="A435" s="145" t="s">
        <v>368</v>
      </c>
      <c r="B435" s="145"/>
      <c r="C435" s="148">
        <v>2.35</v>
      </c>
      <c r="D435" s="147"/>
      <c r="E435" s="14"/>
      <c r="F435" s="14"/>
    </row>
    <row r="436" spans="1:6">
      <c r="A436" s="149" t="s">
        <v>369</v>
      </c>
      <c r="B436" s="150"/>
      <c r="C436" s="151" t="s">
        <v>365</v>
      </c>
      <c r="D436" s="147"/>
      <c r="E436" s="132"/>
      <c r="F436" s="14"/>
    </row>
    <row r="437" spans="1:6">
      <c r="A437" s="140"/>
      <c r="B437" s="140"/>
      <c r="C437" s="141"/>
      <c r="D437" s="138"/>
      <c r="E437" s="14"/>
      <c r="F437" s="14"/>
    </row>
    <row r="438" spans="1:6">
      <c r="A438" s="142" t="s">
        <v>370</v>
      </c>
      <c r="B438" s="142"/>
      <c r="C438" s="143"/>
      <c r="D438" s="144">
        <f>SUM(C438:C442)</f>
        <v>0</v>
      </c>
      <c r="E438" s="14"/>
      <c r="F438" s="14"/>
    </row>
    <row r="439" spans="1:6">
      <c r="A439" s="145" t="s">
        <v>371</v>
      </c>
      <c r="B439" s="145"/>
      <c r="C439" s="146" t="s">
        <v>365</v>
      </c>
      <c r="D439" s="147"/>
      <c r="E439" s="14"/>
      <c r="F439" s="14"/>
    </row>
    <row r="440" spans="1:6">
      <c r="A440" s="145" t="s">
        <v>372</v>
      </c>
      <c r="B440" s="145"/>
      <c r="C440" s="146" t="s">
        <v>365</v>
      </c>
      <c r="D440" s="147"/>
      <c r="E440" s="14"/>
      <c r="F440" s="152"/>
    </row>
    <row r="441" spans="1:6">
      <c r="A441" s="145" t="s">
        <v>373</v>
      </c>
      <c r="B441" s="145"/>
      <c r="C441" s="146" t="s">
        <v>365</v>
      </c>
      <c r="D441" s="147"/>
      <c r="E441" s="14"/>
      <c r="F441" s="14"/>
    </row>
    <row r="442" spans="1:6">
      <c r="A442" s="153" t="s">
        <v>374</v>
      </c>
      <c r="B442" s="154"/>
      <c r="C442" s="148">
        <v>0</v>
      </c>
      <c r="D442" s="155"/>
      <c r="E442" s="156"/>
      <c r="F442" s="14"/>
    </row>
    <row r="443" spans="1:6" ht="5.25" customHeight="1">
      <c r="A443" s="140"/>
      <c r="B443" s="140"/>
      <c r="C443" s="138"/>
      <c r="D443" s="138"/>
      <c r="E443" s="157"/>
      <c r="F443" s="14"/>
    </row>
    <row r="444" spans="1:6">
      <c r="A444" s="158" t="s">
        <v>375</v>
      </c>
      <c r="B444" s="158"/>
      <c r="C444" s="138"/>
      <c r="D444" s="159">
        <f>D429+D431-D438</f>
        <v>80652483.629999995</v>
      </c>
      <c r="E444" s="156"/>
      <c r="F444" s="132"/>
    </row>
    <row r="445" spans="1:6" ht="7.5" customHeight="1">
      <c r="A445" s="125"/>
      <c r="B445" s="125"/>
      <c r="C445" s="160"/>
      <c r="D445" s="160"/>
      <c r="E445" s="156"/>
      <c r="F445" s="14"/>
    </row>
    <row r="446" spans="1:6">
      <c r="A446" s="126" t="s">
        <v>376</v>
      </c>
      <c r="B446" s="127"/>
      <c r="C446" s="127"/>
      <c r="D446" s="128"/>
      <c r="E446" s="14"/>
      <c r="F446" s="14"/>
    </row>
    <row r="447" spans="1:6">
      <c r="A447" s="129" t="s">
        <v>360</v>
      </c>
      <c r="B447" s="130"/>
      <c r="C447" s="130"/>
      <c r="D447" s="131"/>
      <c r="E447" s="14"/>
      <c r="F447" s="14"/>
    </row>
    <row r="448" spans="1:6">
      <c r="A448" s="133" t="s">
        <v>361</v>
      </c>
      <c r="B448" s="134"/>
      <c r="C448" s="134"/>
      <c r="D448" s="135"/>
      <c r="E448" s="14"/>
      <c r="F448" s="14"/>
    </row>
    <row r="449" spans="1:7">
      <c r="A449" s="136" t="s">
        <v>377</v>
      </c>
      <c r="B449" s="137"/>
      <c r="C449" s="138"/>
      <c r="D449" s="161">
        <v>69705936.879999995</v>
      </c>
      <c r="E449" s="14"/>
      <c r="F449" s="14"/>
    </row>
    <row r="450" spans="1:7">
      <c r="A450" s="140"/>
      <c r="B450" s="140"/>
      <c r="C450" s="138"/>
      <c r="D450" s="138"/>
      <c r="E450" s="14"/>
      <c r="F450" s="14"/>
    </row>
    <row r="451" spans="1:7">
      <c r="A451" s="162" t="s">
        <v>378</v>
      </c>
      <c r="B451" s="162"/>
      <c r="C451" s="143"/>
      <c r="D451" s="163">
        <f>SUM(C451:C469)</f>
        <v>3310666.59</v>
      </c>
      <c r="E451" s="14"/>
      <c r="F451" s="14"/>
    </row>
    <row r="452" spans="1:7">
      <c r="A452" s="145" t="s">
        <v>379</v>
      </c>
      <c r="B452" s="145"/>
      <c r="C452" s="151">
        <v>3251655.07</v>
      </c>
      <c r="D452" s="164"/>
      <c r="E452" s="14"/>
      <c r="F452" s="14"/>
    </row>
    <row r="453" spans="1:7">
      <c r="A453" s="145" t="s">
        <v>380</v>
      </c>
      <c r="B453" s="145"/>
      <c r="C453" s="151">
        <v>59011.519999999997</v>
      </c>
      <c r="D453" s="165"/>
      <c r="E453" s="132"/>
      <c r="F453" s="14"/>
    </row>
    <row r="454" spans="1:7">
      <c r="A454" s="145" t="s">
        <v>381</v>
      </c>
      <c r="B454" s="145"/>
      <c r="C454" s="151">
        <v>0</v>
      </c>
      <c r="D454" s="165"/>
      <c r="E454" s="132"/>
      <c r="F454" s="14"/>
    </row>
    <row r="455" spans="1:7">
      <c r="A455" s="145" t="s">
        <v>382</v>
      </c>
      <c r="B455" s="145"/>
      <c r="C455" s="151">
        <v>0</v>
      </c>
      <c r="D455" s="165"/>
      <c r="E455" s="132"/>
      <c r="F455" s="14"/>
    </row>
    <row r="456" spans="1:7">
      <c r="A456" s="145" t="s">
        <v>383</v>
      </c>
      <c r="B456" s="145"/>
      <c r="C456" s="151">
        <v>0</v>
      </c>
      <c r="D456" s="165"/>
      <c r="E456" s="132"/>
      <c r="F456" s="132"/>
    </row>
    <row r="457" spans="1:7">
      <c r="A457" s="145" t="s">
        <v>384</v>
      </c>
      <c r="B457" s="145"/>
      <c r="C457" s="151">
        <v>0</v>
      </c>
      <c r="D457" s="165"/>
      <c r="E457" s="132"/>
      <c r="F457" s="132"/>
    </row>
    <row r="458" spans="1:7">
      <c r="A458" s="145" t="s">
        <v>385</v>
      </c>
      <c r="B458" s="145"/>
      <c r="C458" s="151">
        <v>0</v>
      </c>
      <c r="D458" s="166"/>
      <c r="E458" s="132"/>
      <c r="F458" s="132"/>
    </row>
    <row r="459" spans="1:7">
      <c r="A459" s="145" t="s">
        <v>386</v>
      </c>
      <c r="B459" s="145"/>
      <c r="C459" s="151">
        <v>0</v>
      </c>
      <c r="D459" s="167"/>
      <c r="E459" s="132"/>
      <c r="F459" s="132"/>
    </row>
    <row r="460" spans="1:7">
      <c r="A460" s="145" t="s">
        <v>387</v>
      </c>
      <c r="B460" s="145"/>
      <c r="C460" s="151">
        <v>0</v>
      </c>
      <c r="D460" s="168"/>
      <c r="E460" s="132"/>
      <c r="F460" s="132"/>
    </row>
    <row r="461" spans="1:7">
      <c r="A461" s="145" t="s">
        <v>388</v>
      </c>
      <c r="B461" s="145"/>
      <c r="C461" s="151">
        <v>0</v>
      </c>
      <c r="D461" s="168"/>
      <c r="E461" s="132"/>
      <c r="F461" s="132"/>
    </row>
    <row r="462" spans="1:7">
      <c r="A462" s="145" t="s">
        <v>389</v>
      </c>
      <c r="B462" s="145"/>
      <c r="C462" s="151">
        <v>0</v>
      </c>
      <c r="D462" s="168"/>
      <c r="E462" s="132"/>
      <c r="F462" s="132"/>
    </row>
    <row r="463" spans="1:7">
      <c r="A463" s="145" t="s">
        <v>390</v>
      </c>
      <c r="B463" s="145"/>
      <c r="C463" s="146" t="s">
        <v>365</v>
      </c>
      <c r="D463" s="168"/>
      <c r="E463" s="132"/>
      <c r="F463" s="132"/>
      <c r="G463" s="169"/>
    </row>
    <row r="464" spans="1:7">
      <c r="A464" s="145" t="s">
        <v>391</v>
      </c>
      <c r="B464" s="145"/>
      <c r="C464" s="146" t="s">
        <v>365</v>
      </c>
      <c r="D464" s="168"/>
      <c r="E464" s="132"/>
      <c r="F464" s="132"/>
      <c r="G464" s="169"/>
    </row>
    <row r="465" spans="1:9">
      <c r="A465" s="145" t="s">
        <v>392</v>
      </c>
      <c r="B465" s="145"/>
      <c r="C465" s="146" t="s">
        <v>365</v>
      </c>
      <c r="D465" s="168"/>
      <c r="E465" s="132"/>
      <c r="F465" s="170"/>
    </row>
    <row r="466" spans="1:9">
      <c r="A466" s="145" t="s">
        <v>393</v>
      </c>
      <c r="B466" s="145"/>
      <c r="C466" s="146" t="s">
        <v>365</v>
      </c>
      <c r="D466" s="168"/>
      <c r="E466" s="132"/>
      <c r="F466" s="132"/>
      <c r="I466" s="169"/>
    </row>
    <row r="467" spans="1:9">
      <c r="A467" s="145" t="s">
        <v>394</v>
      </c>
      <c r="B467" s="145"/>
      <c r="C467" s="146" t="s">
        <v>365</v>
      </c>
      <c r="D467" s="168"/>
      <c r="E467" s="132"/>
      <c r="F467" s="132"/>
      <c r="I467" s="169"/>
    </row>
    <row r="468" spans="1:9" ht="12.75" customHeight="1">
      <c r="A468" s="145" t="s">
        <v>395</v>
      </c>
      <c r="B468" s="145"/>
      <c r="C468" s="146" t="s">
        <v>365</v>
      </c>
      <c r="D468" s="168"/>
      <c r="E468" s="132"/>
      <c r="F468" s="132"/>
      <c r="I468" s="169"/>
    </row>
    <row r="469" spans="1:9">
      <c r="A469" s="171" t="s">
        <v>396</v>
      </c>
      <c r="B469" s="172"/>
      <c r="C469" s="151">
        <v>0</v>
      </c>
      <c r="D469" s="168"/>
      <c r="E469" s="132"/>
      <c r="F469" s="132"/>
      <c r="I469" s="169"/>
    </row>
    <row r="470" spans="1:9" ht="3.75" customHeight="1">
      <c r="A470" s="140"/>
      <c r="B470" s="140"/>
      <c r="C470" s="138"/>
      <c r="D470" s="138"/>
      <c r="E470" s="14"/>
      <c r="F470" s="132"/>
      <c r="I470" s="169"/>
    </row>
    <row r="471" spans="1:9">
      <c r="A471" s="162" t="s">
        <v>397</v>
      </c>
      <c r="B471" s="162"/>
      <c r="C471" s="143"/>
      <c r="D471" s="163">
        <f>SUM(C471:C478)</f>
        <v>276343.21000000002</v>
      </c>
      <c r="E471" s="14"/>
      <c r="F471" s="132"/>
      <c r="I471" s="169"/>
    </row>
    <row r="472" spans="1:9">
      <c r="A472" s="145" t="s">
        <v>398</v>
      </c>
      <c r="B472" s="145"/>
      <c r="C472" s="151">
        <v>0</v>
      </c>
      <c r="D472" s="168"/>
      <c r="E472" s="14"/>
      <c r="F472" s="14"/>
      <c r="I472" s="169"/>
    </row>
    <row r="473" spans="1:9">
      <c r="A473" s="145" t="s">
        <v>399</v>
      </c>
      <c r="B473" s="145"/>
      <c r="C473" s="151">
        <v>60723.31</v>
      </c>
      <c r="D473" s="168"/>
      <c r="E473" s="14"/>
      <c r="F473" s="14"/>
    </row>
    <row r="474" spans="1:9">
      <c r="A474" s="145" t="s">
        <v>400</v>
      </c>
      <c r="B474" s="145"/>
      <c r="C474" s="146" t="s">
        <v>365</v>
      </c>
      <c r="D474" s="168"/>
      <c r="E474" s="14"/>
      <c r="F474" s="14"/>
    </row>
    <row r="475" spans="1:9">
      <c r="A475" s="145" t="s">
        <v>401</v>
      </c>
      <c r="B475" s="145"/>
      <c r="C475" s="146" t="s">
        <v>365</v>
      </c>
      <c r="D475" s="168"/>
      <c r="E475" s="14"/>
      <c r="F475" s="14"/>
    </row>
    <row r="476" spans="1:9">
      <c r="A476" s="145" t="s">
        <v>402</v>
      </c>
      <c r="B476" s="145"/>
      <c r="C476" s="146" t="s">
        <v>365</v>
      </c>
      <c r="D476" s="168"/>
      <c r="E476" s="14"/>
      <c r="F476" s="14"/>
    </row>
    <row r="477" spans="1:9">
      <c r="A477" s="145" t="s">
        <v>403</v>
      </c>
      <c r="B477" s="145"/>
      <c r="C477" s="151">
        <v>0.36</v>
      </c>
      <c r="D477" s="168"/>
      <c r="E477" s="14"/>
      <c r="F477" s="14"/>
    </row>
    <row r="478" spans="1:9">
      <c r="A478" s="171" t="s">
        <v>404</v>
      </c>
      <c r="B478" s="172"/>
      <c r="C478" s="151">
        <f>790605.9-71873.08-71873.26-11149.99-71873.3-71873.3-132596.83-71873.3-71873.3</f>
        <v>215619.54000000004</v>
      </c>
      <c r="D478" s="168"/>
      <c r="E478" s="14"/>
      <c r="F478" s="14"/>
    </row>
    <row r="479" spans="1:9">
      <c r="A479" s="140"/>
      <c r="B479" s="140"/>
      <c r="C479" s="138"/>
      <c r="D479" s="138"/>
      <c r="E479" s="152"/>
      <c r="F479" s="14"/>
    </row>
    <row r="480" spans="1:9">
      <c r="A480" s="173" t="s">
        <v>405</v>
      </c>
      <c r="C480" s="138"/>
      <c r="D480" s="174">
        <f>D449-D451+D471</f>
        <v>66671613.499999993</v>
      </c>
      <c r="E480" s="132"/>
      <c r="F480" s="132"/>
    </row>
    <row r="481" spans="1:6" ht="9" customHeight="1">
      <c r="E481" s="175"/>
      <c r="F481" s="14"/>
    </row>
    <row r="482" spans="1:6" ht="5.25" customHeight="1">
      <c r="D482" s="176"/>
      <c r="E482" s="14"/>
      <c r="F482" s="14"/>
    </row>
    <row r="483" spans="1:6">
      <c r="A483" s="16" t="s">
        <v>406</v>
      </c>
      <c r="B483" s="16"/>
      <c r="C483" s="16"/>
      <c r="D483" s="16"/>
      <c r="E483" s="16"/>
      <c r="F483" s="14"/>
    </row>
    <row r="484" spans="1:6" ht="7.5" customHeight="1">
      <c r="A484" s="177"/>
      <c r="B484" s="177"/>
      <c r="C484" s="177"/>
      <c r="D484" s="177"/>
      <c r="E484" s="177"/>
      <c r="F484" s="14"/>
    </row>
    <row r="485" spans="1:6" ht="21" customHeight="1">
      <c r="A485" s="71" t="s">
        <v>407</v>
      </c>
      <c r="B485" s="72" t="s">
        <v>54</v>
      </c>
      <c r="C485" s="98" t="s">
        <v>55</v>
      </c>
      <c r="D485" s="98" t="s">
        <v>56</v>
      </c>
      <c r="E485" s="14"/>
      <c r="F485" s="14"/>
    </row>
    <row r="486" spans="1:6">
      <c r="A486" s="35" t="s">
        <v>408</v>
      </c>
      <c r="B486" s="37">
        <v>0</v>
      </c>
      <c r="C486" s="37">
        <v>107307551</v>
      </c>
      <c r="D486" s="37">
        <v>107307551</v>
      </c>
      <c r="E486" s="14"/>
      <c r="F486" s="14"/>
    </row>
    <row r="487" spans="1:6">
      <c r="A487" s="35" t="s">
        <v>409</v>
      </c>
      <c r="B487" s="37">
        <v>0</v>
      </c>
      <c r="C487" s="37">
        <v>-36489831.490000002</v>
      </c>
      <c r="D487" s="37">
        <v>-36489831.490000002</v>
      </c>
      <c r="E487" s="14"/>
      <c r="F487" s="14"/>
    </row>
    <row r="488" spans="1:6">
      <c r="A488" s="35" t="s">
        <v>410</v>
      </c>
      <c r="B488" s="37">
        <v>0</v>
      </c>
      <c r="C488" s="37">
        <v>9834761.7699999996</v>
      </c>
      <c r="D488" s="37">
        <v>9834761.7699999996</v>
      </c>
      <c r="E488" s="14"/>
      <c r="F488" s="14"/>
    </row>
    <row r="489" spans="1:6">
      <c r="A489" s="35" t="s">
        <v>411</v>
      </c>
      <c r="B489" s="37">
        <v>0</v>
      </c>
      <c r="C489" s="37">
        <v>-80652481.280000001</v>
      </c>
      <c r="D489" s="37">
        <v>-80652481.280000001</v>
      </c>
      <c r="E489" s="14"/>
      <c r="F489" s="14"/>
    </row>
    <row r="490" spans="1:6">
      <c r="A490" s="35" t="s">
        <v>412</v>
      </c>
      <c r="B490" s="37">
        <v>0</v>
      </c>
      <c r="C490" s="37">
        <v>-107307551</v>
      </c>
      <c r="D490" s="37">
        <v>-107307551</v>
      </c>
      <c r="E490" s="14"/>
      <c r="F490" s="14"/>
    </row>
    <row r="491" spans="1:6">
      <c r="A491" s="35" t="s">
        <v>413</v>
      </c>
      <c r="B491" s="37">
        <v>0</v>
      </c>
      <c r="C491" s="37">
        <v>46290674.710000001</v>
      </c>
      <c r="D491" s="37">
        <v>46290674.710000001</v>
      </c>
      <c r="E491" s="14"/>
      <c r="F491" s="14"/>
    </row>
    <row r="492" spans="1:6">
      <c r="A492" s="35" t="s">
        <v>414</v>
      </c>
      <c r="B492" s="37">
        <v>0</v>
      </c>
      <c r="C492" s="37">
        <v>-9834761.7699999996</v>
      </c>
      <c r="D492" s="37">
        <v>-9834761.7699999996</v>
      </c>
      <c r="E492" s="14"/>
      <c r="F492" s="14"/>
    </row>
    <row r="493" spans="1:6">
      <c r="A493" s="35" t="s">
        <v>415</v>
      </c>
      <c r="B493" s="37">
        <v>0</v>
      </c>
      <c r="C493" s="37">
        <v>1145701.18</v>
      </c>
      <c r="D493" s="37">
        <v>1145701.18</v>
      </c>
      <c r="E493" s="14"/>
      <c r="F493" s="14"/>
    </row>
    <row r="494" spans="1:6">
      <c r="A494" s="35" t="s">
        <v>416</v>
      </c>
      <c r="B494" s="37">
        <v>0</v>
      </c>
      <c r="C494" s="37">
        <v>6443.8</v>
      </c>
      <c r="D494" s="37">
        <v>6443.8</v>
      </c>
      <c r="E494" s="14"/>
      <c r="F494" s="14"/>
    </row>
    <row r="495" spans="1:6" ht="12.75" customHeight="1">
      <c r="A495" s="35" t="s">
        <v>417</v>
      </c>
      <c r="B495" s="37">
        <v>0</v>
      </c>
      <c r="C495" s="37">
        <v>69699493.079999998</v>
      </c>
      <c r="D495" s="37">
        <v>69699493.079999998</v>
      </c>
      <c r="E495" s="14"/>
      <c r="F495" s="14"/>
    </row>
    <row r="496" spans="1:6" ht="21" customHeight="1">
      <c r="A496" s="64" t="s">
        <v>418</v>
      </c>
      <c r="B496" s="64">
        <f>SUM(B486:B495)</f>
        <v>0</v>
      </c>
      <c r="C496" s="64">
        <f t="shared" ref="C496:D496" si="4">SUM(C486:C495)</f>
        <v>0</v>
      </c>
      <c r="D496" s="64">
        <f t="shared" si="4"/>
        <v>0</v>
      </c>
      <c r="E496" s="14"/>
      <c r="F496" s="14"/>
    </row>
    <row r="497" spans="1:6" ht="6.75" customHeight="1">
      <c r="E497" s="14"/>
      <c r="F497" s="14"/>
    </row>
    <row r="498" spans="1:6">
      <c r="A498" s="3" t="s">
        <v>419</v>
      </c>
      <c r="B498" s="125"/>
      <c r="C498" s="125"/>
      <c r="D498" s="125"/>
    </row>
    <row r="499" spans="1:6">
      <c r="B499" s="125"/>
      <c r="C499" s="125"/>
      <c r="D499" s="125"/>
    </row>
    <row r="500" spans="1:6">
      <c r="B500" s="125"/>
      <c r="C500" s="125"/>
      <c r="D500" s="125"/>
    </row>
    <row r="501" spans="1:6">
      <c r="B501" s="125"/>
      <c r="C501" s="125"/>
      <c r="D501" s="125"/>
    </row>
    <row r="502" spans="1:6">
      <c r="B502" s="125"/>
      <c r="C502" s="125"/>
      <c r="D502" s="125"/>
    </row>
    <row r="503" spans="1:6">
      <c r="B503" s="125"/>
      <c r="C503" s="125"/>
      <c r="D503" s="125"/>
    </row>
    <row r="504" spans="1:6">
      <c r="F504" s="14"/>
    </row>
    <row r="505" spans="1:6">
      <c r="A505" s="178"/>
      <c r="B505" s="125"/>
      <c r="C505" s="178"/>
      <c r="D505" s="178"/>
      <c r="E505" s="178"/>
      <c r="F505" s="179"/>
    </row>
    <row r="506" spans="1:6">
      <c r="A506" s="180" t="s">
        <v>420</v>
      </c>
      <c r="B506" s="125"/>
      <c r="C506" s="181" t="s">
        <v>421</v>
      </c>
      <c r="D506" s="181"/>
      <c r="E506" s="181"/>
      <c r="F506" s="182"/>
    </row>
    <row r="507" spans="1:6">
      <c r="A507" s="183" t="s">
        <v>422</v>
      </c>
      <c r="B507" s="125"/>
      <c r="C507" s="183" t="s">
        <v>423</v>
      </c>
      <c r="D507" s="183"/>
      <c r="E507" s="183"/>
      <c r="F507" s="184"/>
    </row>
    <row r="508" spans="1:6" ht="25.5" customHeight="1">
      <c r="A508" s="183"/>
      <c r="B508" s="125"/>
      <c r="C508" s="183"/>
      <c r="D508" s="183"/>
      <c r="E508" s="183"/>
      <c r="F508" s="125"/>
    </row>
    <row r="509" spans="1:6">
      <c r="A509" s="125"/>
      <c r="B509" s="125"/>
      <c r="C509" s="125"/>
      <c r="D509" s="125"/>
      <c r="E509" s="125"/>
      <c r="F509" s="125"/>
    </row>
    <row r="510" spans="1:6" ht="12.75" customHeight="1"/>
    <row r="513" ht="12.75" customHeight="1"/>
  </sheetData>
  <mergeCells count="71">
    <mergeCell ref="A479:B479"/>
    <mergeCell ref="A483:E483"/>
    <mergeCell ref="C506:E506"/>
    <mergeCell ref="A507:A508"/>
    <mergeCell ref="C507:E508"/>
    <mergeCell ref="A473:B473"/>
    <mergeCell ref="A474:B474"/>
    <mergeCell ref="A475:B475"/>
    <mergeCell ref="A476:B476"/>
    <mergeCell ref="A477:B477"/>
    <mergeCell ref="A478:B478"/>
    <mergeCell ref="A467:B467"/>
    <mergeCell ref="A468:B468"/>
    <mergeCell ref="A469:B469"/>
    <mergeCell ref="A470:B470"/>
    <mergeCell ref="A471:B471"/>
    <mergeCell ref="A472:B472"/>
    <mergeCell ref="A461:B461"/>
    <mergeCell ref="A462:B462"/>
    <mergeCell ref="A463:B463"/>
    <mergeCell ref="A464:B464"/>
    <mergeCell ref="A465:B465"/>
    <mergeCell ref="A466:B466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A442:B442"/>
    <mergeCell ref="A443:B443"/>
    <mergeCell ref="A444:B444"/>
    <mergeCell ref="A446:D446"/>
    <mergeCell ref="A447:D447"/>
    <mergeCell ref="A448:D448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C235:D235"/>
    <mergeCell ref="C244:D244"/>
    <mergeCell ref="A426:D426"/>
    <mergeCell ref="A427:D427"/>
    <mergeCell ref="A428:D428"/>
    <mergeCell ref="A429:B429"/>
    <mergeCell ref="C131:D131"/>
    <mergeCell ref="A143:C143"/>
    <mergeCell ref="C178:D178"/>
    <mergeCell ref="C185:D185"/>
    <mergeCell ref="C191:D191"/>
    <mergeCell ref="C199:D199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Especificar origen de dicho recurso: Federal, Estatal, Municipal, Particulares." sqref="C174 C181 C188" xr:uid="{29B1A0D7-3B49-4704-9B27-9E69E096E632}"/>
    <dataValidation allowBlank="1" showInputMessage="1" showErrorMessage="1" prompt="Características cualitativas significativas que les impacten financieramente." sqref="C141:D141 D174 D181 D188" xr:uid="{7D3ED799-2A30-410B-AB54-99B896A1FF51}"/>
    <dataValidation allowBlank="1" showInputMessage="1" showErrorMessage="1" prompt="Corresponde al número de la cuenta de acuerdo al Plan de Cuentas emitido por el CONAC (DOF 22/11/2010)." sqref="A141" xr:uid="{960753CB-3B13-47B5-9AD4-8DD4C3AA2EEA}"/>
    <dataValidation allowBlank="1" showInputMessage="1" showErrorMessage="1" prompt="Saldo final del periodo que corresponde la cuenta pública presentada (mensual:  enero, febrero, marzo, etc.; trimestral: 1er, 2do, 3ro. o 4to.)." sqref="B141 B174 B181 B188" xr:uid="{E8805AAF-A557-4250-976E-E7A29B09FCBE}"/>
  </dataValidations>
  <pageMargins left="0.70866141732283472" right="0.70866141732283472" top="0.51181102362204722" bottom="0.55118110236220474" header="0.31496062992125984" footer="0.31496062992125984"/>
  <pageSetup scale="62" firstPageNumber="9" fitToHeight="10" orientation="landscape" useFirstPageNumber="1" r:id="rId1"/>
  <headerFooter>
    <oddFooter>&amp;R&amp;P</oddFooter>
    <firstFooter>&amp;R9</firstFooter>
  </headerFooter>
  <rowBreaks count="5" manualBreakCount="5">
    <brk id="63" max="5" man="1"/>
    <brk id="129" max="5" man="1"/>
    <brk id="197" max="5" man="1"/>
    <brk id="264" max="5" man="1"/>
    <brk id="3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2021-10-15T15:12:58Z</dcterms:created>
  <dcterms:modified xsi:type="dcterms:W3CDTF">2021-10-15T15:13:55Z</dcterms:modified>
</cp:coreProperties>
</file>