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"/>
    </mc:Choice>
  </mc:AlternateContent>
  <bookViews>
    <workbookView xWindow="0" yWindow="0" windowWidth="28800" windowHeight="11730"/>
  </bookViews>
  <sheets>
    <sheet name="NOT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 localSheetId="0">#REF!</definedName>
    <definedName name="A_IMPRESIÓN_IM">#REF!</definedName>
    <definedName name="abc">[3]TOTAL!#REF!</definedName>
    <definedName name="Abr" localSheetId="0">#REF!</definedName>
    <definedName name="Abr">#REF!</definedName>
    <definedName name="_xlnm.Extract">[4]EGRESOS!#REF!</definedName>
    <definedName name="_xlnm.Print_Area" localSheetId="0">NOTAS!$A$1:$F$466</definedName>
    <definedName name="B">[4]EGRESOS!#REF!</definedName>
    <definedName name="BASE">#REF!</definedName>
    <definedName name="_xlnm.Database">[5]REPORTO!#REF!</definedName>
    <definedName name="cba">[3]TOTAL!#REF!</definedName>
    <definedName name="dos" localSheetId="0">#REF!</definedName>
    <definedName name="dos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 localSheetId="0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4" i="1" l="1"/>
  <c r="C454" i="1"/>
  <c r="B454" i="1"/>
  <c r="C437" i="1"/>
  <c r="D430" i="1" s="1"/>
  <c r="D410" i="1"/>
  <c r="D439" i="1" s="1"/>
  <c r="D397" i="1"/>
  <c r="D403" i="1" s="1"/>
  <c r="D390" i="1"/>
  <c r="C371" i="1"/>
  <c r="C380" i="1" s="1"/>
  <c r="B371" i="1"/>
  <c r="B369" i="1"/>
  <c r="B380" i="1" s="1"/>
  <c r="D362" i="1"/>
  <c r="C362" i="1"/>
  <c r="B362" i="1"/>
  <c r="C327" i="1"/>
  <c r="B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327" i="1" s="1"/>
  <c r="D296" i="1"/>
  <c r="C292" i="1"/>
  <c r="B292" i="1"/>
  <c r="D291" i="1"/>
  <c r="D290" i="1"/>
  <c r="D289" i="1"/>
  <c r="D288" i="1"/>
  <c r="D287" i="1"/>
  <c r="D286" i="1"/>
  <c r="D285" i="1"/>
  <c r="D284" i="1"/>
  <c r="D283" i="1"/>
  <c r="D282" i="1"/>
  <c r="D292" i="1" s="1"/>
  <c r="D281" i="1"/>
  <c r="C274" i="1"/>
  <c r="B274" i="1"/>
  <c r="B238" i="1"/>
  <c r="B233" i="1"/>
  <c r="B219" i="1"/>
  <c r="B204" i="1"/>
  <c r="B229" i="1" s="1"/>
  <c r="B197" i="1"/>
  <c r="B189" i="1"/>
  <c r="B183" i="1"/>
  <c r="B176" i="1"/>
  <c r="E170" i="1"/>
  <c r="D170" i="1"/>
  <c r="C170" i="1"/>
  <c r="B170" i="1"/>
  <c r="B150" i="1"/>
  <c r="B145" i="1"/>
  <c r="B139" i="1"/>
  <c r="D134" i="1"/>
  <c r="C134" i="1"/>
  <c r="B134" i="1"/>
  <c r="C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 s="1"/>
  <c r="C106" i="1"/>
  <c r="B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5" i="1" s="1"/>
  <c r="D76" i="1"/>
  <c r="C75" i="1"/>
  <c r="B75" i="1"/>
  <c r="D74" i="1"/>
  <c r="D73" i="1"/>
  <c r="D72" i="1"/>
  <c r="D71" i="1"/>
  <c r="D69" i="1" s="1"/>
  <c r="D70" i="1"/>
  <c r="C69" i="1"/>
  <c r="B69" i="1"/>
  <c r="B126" i="1" s="1"/>
  <c r="B63" i="1"/>
  <c r="B58" i="1"/>
  <c r="B52" i="1"/>
  <c r="E44" i="1"/>
  <c r="D44" i="1"/>
  <c r="C44" i="1"/>
  <c r="B42" i="1"/>
  <c r="B44" i="1" s="1"/>
  <c r="B36" i="1"/>
  <c r="D32" i="1"/>
  <c r="C32" i="1"/>
  <c r="B32" i="1"/>
  <c r="D21" i="1"/>
  <c r="B21" i="1"/>
  <c r="D126" i="1" l="1"/>
</calcChain>
</file>

<file path=xl/sharedStrings.xml><?xml version="1.0" encoding="utf-8"?>
<sst xmlns="http://schemas.openxmlformats.org/spreadsheetml/2006/main" count="457" uniqueCount="382">
  <si>
    <t xml:space="preserve">NOTAS A LOS ESTADOS FINANCIEROS </t>
  </si>
  <si>
    <t>Al 31 de Marzo del 2021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</si>
  <si>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</si>
  <si>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</si>
  <si>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</si>
  <si>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</si>
  <si>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</si>
  <si>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</si>
  <si>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</si>
  <si>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</si>
  <si>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</si>
  <si>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</si>
  <si>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</si>
  <si>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</si>
  <si>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</si>
  <si>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</si>
  <si>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</si>
  <si>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</si>
  <si>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2012</t>
  </si>
  <si>
    <t>2013</t>
  </si>
  <si>
    <t>1122xxxxxx Cuentas por Cobrar a CP</t>
  </si>
  <si>
    <t>1122602001  CUENTAS POR COBRAR A</t>
  </si>
  <si>
    <t>1122902001  OTRAS CUENTAS POR COBRAR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</si>
  <si>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</si>
  <si>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</si>
  <si>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</si>
  <si>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</si>
  <si>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</si>
  <si>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</si>
  <si>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</si>
  <si>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</si>
  <si>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</si>
  <si>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</si>
  <si>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</si>
  <si>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</si>
  <si>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</si>
  <si>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</si>
  <si>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</si>
  <si>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</si>
  <si>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</si>
  <si>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</si>
  <si>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</si>
  <si>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</si>
  <si>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</si>
  <si>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</si>
  <si>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</si>
  <si>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</si>
  <si>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</si>
  <si>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</si>
  <si>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</si>
  <si>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</si>
  <si>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</si>
  <si>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</si>
  <si>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</si>
  <si>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</si>
  <si>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</si>
  <si>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</si>
  <si>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</si>
  <si>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</si>
  <si>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</si>
  <si>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</si>
  <si>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</si>
  <si>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</si>
  <si>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</si>
  <si>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</si>
  <si>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</si>
  <si>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</si>
  <si>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</si>
  <si>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</si>
  <si>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</si>
  <si>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</si>
  <si>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</si>
  <si>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</si>
  <si>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</si>
  <si>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</si>
  <si>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</si>
  <si>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</si>
  <si>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</si>
  <si>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</si>
  <si>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</si>
  <si>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</si>
  <si>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1246156100  MAQUINARIA Y EQUIPO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</si>
  <si>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</si>
  <si>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</si>
  <si>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</si>
  <si>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</si>
  <si>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</si>
  <si>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</si>
  <si>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</si>
  <si>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</si>
  <si>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</si>
  <si>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</si>
  <si>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</si>
  <si>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</si>
  <si>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</si>
  <si>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</si>
  <si>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</si>
  <si>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</si>
  <si>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</si>
  <si>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</si>
  <si>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</si>
  <si>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</si>
  <si>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</si>
  <si>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</si>
  <si>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</si>
  <si>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</si>
  <si>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</si>
  <si>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</si>
  <si>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</si>
  <si>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</si>
  <si>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</si>
  <si>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</si>
  <si>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</si>
  <si>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</si>
  <si>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</si>
  <si>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</si>
  <si>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</si>
  <si>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</si>
  <si>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</si>
  <si>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</si>
  <si>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</si>
  <si>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</si>
  <si>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</si>
  <si>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</si>
  <si>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</si>
  <si>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2111401001  APORTACIÓN PATRONAL ISSEG</t>
  </si>
  <si>
    <t>2111401004  APORTACION PATRONAL INFONAVIT</t>
  </si>
  <si>
    <t>2111401005  APORTACION PATRONAL SAR</t>
  </si>
  <si>
    <t>2111401006  SEGUROS GASTOS MÉDICOS MAYORES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</si>
  <si>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</si>
  <si>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</si>
  <si>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</si>
  <si>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</si>
  <si>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2117202002  APORTACIÓN TRABAJADOR ISSEG</t>
  </si>
  <si>
    <t>2117301007  IVA POR PAGAR</t>
  </si>
  <si>
    <t>2117502102  IMPUESTO NOMINAS A PAGAR</t>
  </si>
  <si>
    <t>2117904004  SEGUROS INBURSA S.A.</t>
  </si>
  <si>
    <t>2117918001  DIVO 5% AL MILLAR</t>
  </si>
  <si>
    <t>2117918002  CAP 2%</t>
  </si>
  <si>
    <t>2119905001  ACREEDORES DIVERSOS</t>
  </si>
  <si>
    <t>2119905006  ACREEDORES VARIOS</t>
  </si>
  <si>
    <t>2119905008  TITULACION TSU</t>
  </si>
  <si>
    <t>2119905009  CENEVAL</t>
  </si>
  <si>
    <t>2119905010  PROGRAMAS Y FONDOS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</si>
  <si>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</si>
  <si>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</si>
  <si>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</si>
  <si>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</si>
  <si>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</si>
  <si>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</si>
  <si>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</si>
  <si>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</si>
  <si>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</si>
  <si>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</si>
  <si>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</si>
  <si>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</si>
  <si>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</si>
  <si>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</si>
  <si>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</si>
  <si>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</si>
  <si>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4100xxxxxx</t>
  </si>
  <si>
    <t>4173730102  RE-INSCRIPCIÓN</t>
  </si>
  <si>
    <t>4173730205  CURSOS DE IDIOMAS</t>
  </si>
  <si>
    <t>4173730206  CURSOS OTROS</t>
  </si>
  <si>
    <t>4173730402  EXAMEN DE ADMISIÓN</t>
  </si>
  <si>
    <t>4173730701  CUOTAS DE TITULACIÓN</t>
  </si>
  <si>
    <t>4173730907  INGRESOS POR SERVICIOS EXTERNOS</t>
  </si>
  <si>
    <t>4173730909  SERVICIOS TECNOLOGICOS</t>
  </si>
  <si>
    <t>4173732201  INS CUAT A LIC E ING</t>
  </si>
  <si>
    <t>4173732202  INS CUA A TEC SUP UN</t>
  </si>
  <si>
    <t>4173732203  INSCRIPCIÓN INICIAL</t>
  </si>
  <si>
    <t>4173732205  EXAMEN EXTRAORDINARIO POR MATERIA</t>
  </si>
  <si>
    <t>4173732206  EXAMEN GLOBAL</t>
  </si>
  <si>
    <t>4173732208  EXPEDICION DE TITULO</t>
  </si>
  <si>
    <t>4173732209  CONST DE EST O CALIF</t>
  </si>
  <si>
    <t>4200xxxxxx</t>
  </si>
  <si>
    <t>4213831000  SERVICIOS PERSONALES</t>
  </si>
  <si>
    <t>4213832000  MATERIALES Y SUMINISTROS</t>
  </si>
  <si>
    <t>4213833000  SERVICIOS GENERALES</t>
  </si>
  <si>
    <t>4213834000  AYUDAS Y SUBSIDIOS</t>
  </si>
  <si>
    <t>4221911100  ESTATAL SERVICIOS PERSONALES</t>
  </si>
  <si>
    <t>4221911200  ESTATAL MATERIALES Y SUMINISTROS</t>
  </si>
  <si>
    <t>4221911300  ESTATAL SERVICIOS GENERALES</t>
  </si>
  <si>
    <t>4221911400  ESTATAL SUBSIDIOS Y AYUDAS</t>
  </si>
  <si>
    <t>4221913001  RECURSOS INTERINSTITUCIONALES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</si>
  <si>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</si>
  <si>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</si>
  <si>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</si>
  <si>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</si>
  <si>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</si>
  <si>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</si>
  <si>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</si>
  <si>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</si>
  <si>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</si>
  <si>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</si>
  <si>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</si>
  <si>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</si>
  <si>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</si>
  <si>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5114114400  SEGUROS MÚLTIPLES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</si>
  <si>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</si>
  <si>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</si>
  <si>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</si>
  <si>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</si>
  <si>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5115154000  PRESTACIONES CONTRACTUALES</t>
  </si>
  <si>
    <t>5115159000  OTRAS PRESTACIONES S</t>
  </si>
  <si>
    <t>5116171000  ESTÍMULOS</t>
  </si>
  <si>
    <t>5122221000  ALIMENTACIÓN DE PERSONAS</t>
  </si>
  <si>
    <t>5124242000  CEMENTO Y PRODUCTOS DE CONCRETO</t>
  </si>
  <si>
    <t>5124248000  MATERIALES COMPLEMENTARIOS</t>
  </si>
  <si>
    <t>5126261000  COMBUSTIBLES, LUBRI</t>
  </si>
  <si>
    <t>5131311000  SERVICIO DE ENERGÍA ELÉCTRICA</t>
  </si>
  <si>
    <t>5131313000  SERVICIO DE AGUA POTABLE</t>
  </si>
  <si>
    <t>5131314000  TELEFONÍA TRADICIONAL</t>
  </si>
  <si>
    <t>5131317000  SERV. ACCESO A INTE</t>
  </si>
  <si>
    <t>5131318000  SERVICIOS POSTALES Y TELEGRAFICOS</t>
  </si>
  <si>
    <t>5133336000  SERVS. APOYO ADMVO.</t>
  </si>
  <si>
    <t>5133339000  SERVICIOS PROFESIONA</t>
  </si>
  <si>
    <t>5134341000  SERVICIOS FINANCIEROS Y BANCARIOS</t>
  </si>
  <si>
    <t>5135355000  REPAR. Y MTTO. DE EQ</t>
  </si>
  <si>
    <t>5135358000  SERVICIOS DE LIMPIEZ</t>
  </si>
  <si>
    <t>5137375000  VIATICOS EN EL PAIS</t>
  </si>
  <si>
    <t>5138385000  GASTOS  DE REPRESENTACION</t>
  </si>
  <si>
    <t>5139392000  OTROS IMPUESTOS Y DERECHOS</t>
  </si>
  <si>
    <t>5139398000  IMPUESTO DE NOMINA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</si>
  <si>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</si>
  <si>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</si>
  <si>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</si>
  <si>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</si>
  <si>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</si>
  <si>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</si>
  <si>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</si>
  <si>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3110911500  ESTATAL BIENES MUEBL</t>
  </si>
  <si>
    <t>3110911600  ESTATAL OBRA PÚBLICA</t>
  </si>
  <si>
    <t>3111835000  CONVENIO BIENES MUEBLES</t>
  </si>
  <si>
    <t>3113828005  FAFEF DE EJERCIC ANT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</si>
  <si>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</si>
  <si>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</si>
  <si>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</si>
  <si>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</si>
  <si>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3115101001  REASIGNACION DE BIENES MUEBLES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</si>
  <si>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</si>
  <si>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</si>
  <si>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</si>
  <si>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</si>
  <si>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</si>
  <si>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</si>
  <si>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</si>
  <si>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</si>
  <si>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</si>
  <si>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</si>
  <si>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</si>
  <si>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</si>
  <si>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</si>
  <si>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</si>
  <si>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</si>
  <si>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</si>
  <si>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</si>
  <si>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</si>
  <si>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</si>
  <si>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3220000028  RESULTADO DEL EJERCICIO 2020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</si>
  <si>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</si>
  <si>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</si>
  <si>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</si>
  <si>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</si>
  <si>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</si>
  <si>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</si>
  <si>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</si>
  <si>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</si>
  <si>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3220790202  APLICACIÓN DE REMANENTE FEDERAL</t>
  </si>
  <si>
    <t>3221792001  REMANENTE CIERRE RECURSOS PROPIOS</t>
  </si>
  <si>
    <t>3221792002   REM REFRENDO RECURS</t>
  </si>
  <si>
    <t>3221793001  REM CIERRE EST LIBRE</t>
  </si>
  <si>
    <t>3221795002   REM REFRENDO CONVEN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</si>
  <si>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</si>
  <si>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</si>
  <si>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</si>
  <si>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</si>
  <si>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</si>
  <si>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</si>
  <si>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</si>
  <si>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</si>
  <si>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</si>
  <si>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</si>
  <si>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</si>
  <si>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</si>
  <si>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</si>
  <si>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</si>
  <si>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</si>
  <si>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</si>
  <si>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</si>
  <si>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1112103025  BNTE Cta. 0681904266</t>
  </si>
  <si>
    <t>1112103027  BNTE Cta. 818582442</t>
  </si>
  <si>
    <t>1112103028  BNTE Cta. 0892358209</t>
  </si>
  <si>
    <t>1112103031  BANORTE 0215693040 PADES</t>
  </si>
  <si>
    <t>1112103032  BANORTE 0253080286 CONCYTEG</t>
  </si>
  <si>
    <t>1112103033  BANORTE 0268645018 PROMEP FIDE</t>
  </si>
  <si>
    <t>1112103041  BANORTE 1058967002 R</t>
  </si>
  <si>
    <t>1112103043  BANORTE 1096253181 R</t>
  </si>
  <si>
    <t>1112103044  BANORTE 1096250779 R</t>
  </si>
  <si>
    <t>1112103045  BANORTE 1112363485 F</t>
  </si>
  <si>
    <t>1112103046  BANORTE 1112364718 R</t>
  </si>
  <si>
    <t>1112103047  BANORTE 1123771228 R</t>
  </si>
  <si>
    <t>1112103048  BANORTE 1143640489 R</t>
  </si>
  <si>
    <t>1112103049  BANORTE 1143638329 G</t>
  </si>
  <si>
    <t>1112107001  SANTANDER 1800002884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</si>
  <si>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</si>
  <si>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</si>
  <si>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</si>
  <si>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</si>
  <si>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</si>
  <si>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</si>
  <si>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</si>
  <si>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</si>
  <si>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</si>
  <si>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</si>
  <si>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</si>
  <si>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</si>
  <si>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</si>
  <si>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</si>
  <si>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2021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</si>
  <si>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</si>
  <si>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</si>
  <si>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</si>
  <si>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</si>
  <si>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</si>
  <si>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</si>
  <si>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</si>
  <si>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</si>
  <si>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</si>
  <si>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</si>
  <si>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</si>
  <si>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</si>
  <si>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</si>
  <si>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</si>
  <si>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+ 3)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</si>
  <si>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</si>
  <si>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</si>
  <si>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</si>
  <si>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</si>
  <si>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</si>
  <si>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</si>
  <si>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</si>
  <si>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</si>
  <si>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</si>
  <si>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</si>
  <si>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</si>
  <si>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</si>
  <si>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</si>
  <si>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</si>
  <si>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</si>
  <si>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</si>
  <si>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</si>
  <si>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</si>
  <si>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</si>
  <si>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</si>
  <si>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</si>
  <si>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</si>
  <si>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</si>
  <si>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</si>
  <si>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</si>
  <si>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</si>
  <si>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</si>
  <si>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</si>
  <si>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</si>
  <si>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+ 2 + 3)</t>
  </si>
  <si>
    <t>NOTAS DE MEMORIA</t>
  </si>
  <si>
    <t>NOTAS DE MEMORIA.</t>
  </si>
  <si>
    <t>8110000001  LEY DE INGRESOS ESTIMADA</t>
  </si>
  <si>
    <t>8120000001  LEY DE INGRESOS POR EJECUTAR</t>
  </si>
  <si>
    <t>8130000001  MOD LEY INGRESO ESTIMADO</t>
  </si>
  <si>
    <t>8150000001  LEY DE INGRESOS RECAUDADA</t>
  </si>
  <si>
    <t>8210000001  PTTO EGRESOS APROBADO</t>
  </si>
  <si>
    <t>8220000001  PTTO EGRESOS POR EJERCER</t>
  </si>
  <si>
    <t>8230000001  MOD PTTO EGRESO APROBADO</t>
  </si>
  <si>
    <t>8240000001  PTTO EGRESOS COMPROMETIDO</t>
  </si>
  <si>
    <t>8270000001  PTTO EGRESOS PAGADO</t>
  </si>
  <si>
    <t>CUENTAS DE ORDEN PRESUPUESTARIAS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</si>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</sst>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#,##0.00_-;#,##0.00\-;&quot; &quot;"/>
    <numFmt numFmtId="168" formatCode="#,##0.00_ ;\-#,##0.0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22222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13" fillId="0" borderId="0" applyFont="0" applyFill="0" applyBorder="0" applyAlignment="0" applyProtection="0"/>
    <xf numFmtId="0" fontId="1" fillId="0" borderId="0"/>
  </cellStyleXfs>
  <cellXfs count="18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3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64" fontId="3" fillId="0" borderId="4" xfId="0" applyNumberFormat="1" applyFont="1" applyFill="1" applyBorder="1"/>
    <xf numFmtId="164" fontId="3" fillId="3" borderId="6" xfId="0" applyNumberFormat="1" applyFont="1" applyFill="1" applyBorder="1"/>
    <xf numFmtId="164" fontId="3" fillId="3" borderId="5" xfId="0" applyNumberFormat="1" applyFont="1" applyFill="1" applyBorder="1"/>
    <xf numFmtId="166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167" fontId="3" fillId="0" borderId="4" xfId="0" applyNumberFormat="1" applyFont="1" applyFill="1" applyBorder="1"/>
    <xf numFmtId="49" fontId="6" fillId="0" borderId="5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164" fontId="0" fillId="0" borderId="4" xfId="0" applyNumberFormat="1" applyFill="1" applyBorder="1"/>
    <xf numFmtId="164" fontId="9" fillId="0" borderId="4" xfId="0" applyNumberFormat="1" applyFont="1" applyFill="1" applyBorder="1"/>
    <xf numFmtId="0" fontId="3" fillId="3" borderId="7" xfId="0" applyFont="1" applyFill="1" applyBorder="1"/>
    <xf numFmtId="164" fontId="3" fillId="3" borderId="0" xfId="0" applyNumberFormat="1" applyFont="1" applyFill="1"/>
    <xf numFmtId="43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164" fontId="12" fillId="3" borderId="7" xfId="0" applyNumberFormat="1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3" applyFont="1" applyFill="1" applyBorder="1" applyAlignment="1">
      <alignment horizontal="left" vertical="center" wrapText="1"/>
    </xf>
    <xf numFmtId="4" fontId="9" fillId="2" borderId="3" xfId="4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4" applyNumberFormat="1" applyFont="1" applyFill="1" applyBorder="1" applyAlignment="1">
      <alignment horizontal="center" wrapText="1"/>
    </xf>
    <xf numFmtId="4" fontId="3" fillId="0" borderId="3" xfId="4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3" fillId="0" borderId="14" xfId="4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/>
    <xf numFmtId="164" fontId="2" fillId="3" borderId="2" xfId="0" applyNumberFormat="1" applyFont="1" applyFill="1" applyBorder="1"/>
    <xf numFmtId="0" fontId="9" fillId="2" borderId="2" xfId="3" applyFont="1" applyFill="1" applyBorder="1" applyAlignment="1">
      <alignment horizontal="left" vertical="center" wrapText="1"/>
    </xf>
    <xf numFmtId="4" fontId="9" fillId="2" borderId="2" xfId="4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43" fontId="3" fillId="3" borderId="0" xfId="0" applyNumberFormat="1" applyFont="1" applyFill="1"/>
    <xf numFmtId="4" fontId="9" fillId="2" borderId="2" xfId="4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4" fontId="2" fillId="2" borderId="2" xfId="2" applyNumberFormat="1" applyFont="1" applyFill="1" applyBorder="1" applyAlignment="1">
      <alignment horizontal="right" vertical="center"/>
    </xf>
    <xf numFmtId="0" fontId="9" fillId="2" borderId="3" xfId="3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164" fontId="5" fillId="0" borderId="4" xfId="0" applyNumberFormat="1" applyFont="1" applyFill="1" applyBorder="1"/>
    <xf numFmtId="164" fontId="5" fillId="0" borderId="5" xfId="0" applyNumberFormat="1" applyFont="1" applyFill="1" applyBorder="1"/>
    <xf numFmtId="49" fontId="2" fillId="2" borderId="1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9" fillId="2" borderId="2" xfId="3" applyFont="1" applyFill="1" applyBorder="1" applyAlignment="1">
      <alignment horizontal="center" vertical="center" wrapText="1"/>
    </xf>
    <xf numFmtId="164" fontId="5" fillId="0" borderId="3" xfId="0" applyNumberFormat="1" applyFont="1" applyFill="1" applyBorder="1"/>
    <xf numFmtId="43" fontId="2" fillId="2" borderId="11" xfId="0" applyNumberFormat="1" applyFont="1" applyFill="1" applyBorder="1" applyAlignment="1">
      <alignment vertical="center"/>
    </xf>
    <xf numFmtId="168" fontId="3" fillId="3" borderId="0" xfId="0" applyNumberFormat="1" applyFont="1" applyFill="1"/>
    <xf numFmtId="164" fontId="9" fillId="3" borderId="9" xfId="0" applyNumberFormat="1" applyFont="1" applyFill="1" applyBorder="1"/>
    <xf numFmtId="164" fontId="5" fillId="3" borderId="0" xfId="0" applyNumberFormat="1" applyFont="1" applyFill="1" applyBorder="1"/>
    <xf numFmtId="164" fontId="5" fillId="3" borderId="6" xfId="0" applyNumberFormat="1" applyFont="1" applyFill="1" applyBorder="1"/>
    <xf numFmtId="164" fontId="9" fillId="3" borderId="6" xfId="0" applyNumberFormat="1" applyFont="1" applyFill="1" applyBorder="1"/>
    <xf numFmtId="164" fontId="5" fillId="3" borderId="16" xfId="0" applyNumberFormat="1" applyFont="1" applyFill="1" applyBorder="1"/>
    <xf numFmtId="43" fontId="2" fillId="2" borderId="2" xfId="0" applyNumberFormat="1" applyFont="1" applyFill="1" applyBorder="1" applyAlignment="1">
      <alignment vertical="center"/>
    </xf>
    <xf numFmtId="0" fontId="3" fillId="0" borderId="0" xfId="0" applyFont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5" fillId="3" borderId="0" xfId="0" applyFont="1" applyFill="1"/>
    <xf numFmtId="4" fontId="16" fillId="2" borderId="2" xfId="5" applyNumberFormat="1" applyFont="1" applyFill="1" applyBorder="1" applyAlignment="1">
      <alignment horizontal="right" vertical="center" wrapText="1" indent="1"/>
    </xf>
    <xf numFmtId="0" fontId="3" fillId="3" borderId="0" xfId="0" applyFont="1" applyFill="1" applyBorder="1"/>
    <xf numFmtId="0" fontId="15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15" fillId="0" borderId="2" xfId="0" applyFont="1" applyBorder="1"/>
    <xf numFmtId="166" fontId="17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4" fontId="15" fillId="0" borderId="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center" vertical="center"/>
    </xf>
    <xf numFmtId="43" fontId="3" fillId="3" borderId="0" xfId="0" applyNumberFormat="1" applyFont="1" applyFill="1" applyBorder="1"/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166" fontId="3" fillId="3" borderId="0" xfId="0" applyNumberFormat="1" applyFont="1" applyFill="1" applyBorder="1"/>
    <xf numFmtId="4" fontId="18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166" fontId="19" fillId="2" borderId="2" xfId="1" applyFont="1" applyFill="1" applyBorder="1" applyAlignment="1">
      <alignment horizontal="center" vertical="center"/>
    </xf>
    <xf numFmtId="0" fontId="15" fillId="0" borderId="0" xfId="0" applyFont="1"/>
    <xf numFmtId="4" fontId="16" fillId="2" borderId="2" xfId="5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166" fontId="19" fillId="0" borderId="2" xfId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164" fontId="15" fillId="3" borderId="7" xfId="0" applyNumberFormat="1" applyFont="1" applyFill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20" fillId="0" borderId="0" xfId="0" applyNumberFormat="1" applyFont="1"/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166" fontId="21" fillId="2" borderId="2" xfId="1" applyFont="1" applyFill="1" applyBorder="1" applyAlignment="1">
      <alignment horizontal="center" vertical="center"/>
    </xf>
    <xf numFmtId="166" fontId="3" fillId="3" borderId="0" xfId="1" applyNumberFormat="1" applyFont="1" applyFill="1" applyBorder="1"/>
    <xf numFmtId="166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6">
    <cellStyle name="Millares" xfId="1" builtinId="3"/>
    <cellStyle name="Millares 2" xfId="4"/>
    <cellStyle name="Normal" xfId="0" builtinId="0"/>
    <cellStyle name="Normal 2 2" xfId="3"/>
    <cellStyle name="Normal 3 2 2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.%20FINANCIERO%20MARZO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71"/>
  <sheetViews>
    <sheetView showGridLines="0" tabSelected="1" zoomScale="148" zoomScaleNormal="148" workbookViewId="0">
      <selection activeCell="A324" sqref="A324:E325"/>
    </sheetView>
  </sheetViews>
  <sheetFormatPr baseColWidth="10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7" width="11.42578125" style="3"/>
    <col min="8" max="8" width="14.28515625" style="3" bestFit="1" customWidth="1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/>
      <c r="B10" s="5"/>
      <c r="C10" s="6"/>
      <c r="D10" s="6"/>
      <c r="E10" s="6"/>
    </row>
    <row r="11" spans="1:6">
      <c r="A11" s="21" t="s">
        <v>6</v>
      </c>
      <c r="B11" s="5"/>
      <c r="C11" s="6"/>
      <c r="D11" s="6"/>
      <c r="E11" s="6"/>
    </row>
    <row r="12" spans="1:6" ht="7.5" customHeight="1">
      <c r="B12" s="5"/>
    </row>
    <row r="13" spans="1:6">
      <c r="A13" s="22" t="s">
        <v>7</v>
      </c>
      <c r="B13" s="14"/>
      <c r="C13" s="14"/>
      <c r="D13" s="14"/>
    </row>
    <row r="14" spans="1:6">
      <c r="A14" s="23"/>
      <c r="B14" s="14"/>
      <c r="C14" s="14"/>
      <c r="D14" s="14"/>
    </row>
    <row r="15" spans="1:6" ht="20.25" customHeight="1">
      <c r="A15" s="24" t="s">
        <v>8</v>
      </c>
      <c r="B15" s="25" t="s">
        <v>9</v>
      </c>
      <c r="C15" s="25" t="s">
        <v>10</v>
      </c>
      <c r="D15" s="25" t="s">
        <v>11</v>
      </c>
    </row>
    <row r="16" spans="1:6">
      <c r="A16" s="26" t="s">
        <v>12</v>
      </c>
      <c r="B16" s="27"/>
      <c r="C16" s="27">
        <v>0</v>
      </c>
      <c r="D16" s="27">
        <v>0</v>
      </c>
    </row>
    <row r="17" spans="1:4" ht="6" customHeight="1">
      <c r="A17" s="28"/>
      <c r="B17" s="29"/>
      <c r="C17" s="29">
        <v>0</v>
      </c>
      <c r="D17" s="29">
        <v>0</v>
      </c>
    </row>
    <row r="18" spans="1:4">
      <c r="A18" s="28" t="s">
        <v>13</v>
      </c>
      <c r="B18" s="29"/>
      <c r="C18" s="30" t="s">
        <v>14</v>
      </c>
      <c r="D18" s="29">
        <v>0</v>
      </c>
    </row>
    <row r="19" spans="1:4" ht="4.5" customHeight="1">
      <c r="A19" s="28"/>
      <c r="B19" s="29"/>
      <c r="C19" s="29">
        <v>0</v>
      </c>
      <c r="D19" s="29">
        <v>0</v>
      </c>
    </row>
    <row r="20" spans="1:4">
      <c r="A20" s="31" t="s">
        <v>15</v>
      </c>
      <c r="B20" s="32"/>
      <c r="C20" s="32">
        <v>0</v>
      </c>
      <c r="D20" s="32">
        <v>0</v>
      </c>
    </row>
    <row r="21" spans="1:4">
      <c r="A21" s="23"/>
      <c r="B21" s="25">
        <f>SUM(B16:B20)</f>
        <v>0</v>
      </c>
      <c r="C21" s="25"/>
      <c r="D21" s="25">
        <f>SUM(D16:D20)</f>
        <v>0</v>
      </c>
    </row>
    <row r="22" spans="1:4" ht="7.5" customHeight="1">
      <c r="A22" s="23"/>
      <c r="B22" s="14"/>
      <c r="C22" s="14"/>
      <c r="D22" s="14"/>
    </row>
    <row r="23" spans="1:4">
      <c r="A23" s="23"/>
      <c r="B23" s="14"/>
      <c r="C23" s="14"/>
      <c r="D23" s="14"/>
    </row>
    <row r="24" spans="1:4">
      <c r="A24" s="22" t="s">
        <v>16</v>
      </c>
      <c r="B24" s="33"/>
      <c r="C24" s="14"/>
      <c r="D24" s="14"/>
    </row>
    <row r="25" spans="1:4" ht="6" customHeight="1"/>
    <row r="26" spans="1:4" ht="18.75" customHeight="1">
      <c r="A26" s="24" t="s">
        <v>17</v>
      </c>
      <c r="B26" s="25" t="s">
        <v>9</v>
      </c>
      <c r="C26" s="25" t="s">
        <v>18</v>
      </c>
      <c r="D26" s="25" t="s">
        <v>19</v>
      </c>
    </row>
    <row r="27" spans="1:4">
      <c r="A27" s="28" t="s">
        <v>20</v>
      </c>
      <c r="B27" s="34"/>
      <c r="C27" s="34"/>
      <c r="D27" s="34"/>
    </row>
    <row r="28" spans="1:4">
      <c r="A28" s="35" t="s">
        <v>21</v>
      </c>
      <c r="B28" s="36">
        <v>0</v>
      </c>
      <c r="C28" s="36">
        <v>0</v>
      </c>
      <c r="D28" s="37">
        <v>563206</v>
      </c>
    </row>
    <row r="29" spans="1:4">
      <c r="A29" s="35" t="s">
        <v>22</v>
      </c>
      <c r="B29" s="37">
        <v>0</v>
      </c>
      <c r="C29" s="37">
        <v>0</v>
      </c>
      <c r="D29" s="36">
        <v>0</v>
      </c>
    </row>
    <row r="30" spans="1:4" ht="14.25" customHeight="1">
      <c r="A30" s="28" t="s">
        <v>23</v>
      </c>
      <c r="B30" s="34"/>
      <c r="C30" s="38"/>
      <c r="D30" s="34"/>
    </row>
    <row r="31" spans="1:4" ht="14.25" customHeight="1">
      <c r="A31" s="31"/>
      <c r="B31" s="39"/>
      <c r="C31" s="39"/>
      <c r="D31" s="39"/>
    </row>
    <row r="32" spans="1:4" ht="14.25" customHeight="1">
      <c r="B32" s="40">
        <f>SUM(B27:B31)</f>
        <v>0</v>
      </c>
      <c r="C32" s="40">
        <f>SUM(C27:C31)</f>
        <v>0</v>
      </c>
      <c r="D32" s="40">
        <f>SUM(D27:D31)</f>
        <v>563206</v>
      </c>
    </row>
    <row r="33" spans="1:5" ht="8.25" customHeight="1">
      <c r="B33" s="41"/>
      <c r="C33" s="41"/>
      <c r="D33" s="41"/>
    </row>
    <row r="34" spans="1:5" ht="8.25" customHeight="1"/>
    <row r="35" spans="1:5" ht="23.25" customHeight="1">
      <c r="A35" s="24" t="s">
        <v>24</v>
      </c>
      <c r="B35" s="25" t="s">
        <v>9</v>
      </c>
      <c r="C35" s="25" t="s">
        <v>25</v>
      </c>
      <c r="D35" s="25" t="s">
        <v>26</v>
      </c>
      <c r="E35" s="25" t="s">
        <v>27</v>
      </c>
    </row>
    <row r="36" spans="1:5" ht="12.75" customHeight="1">
      <c r="A36" s="28" t="s">
        <v>28</v>
      </c>
      <c r="B36" s="42">
        <f>SUM(B37:B41)</f>
        <v>9796439.0600000005</v>
      </c>
      <c r="C36" s="34"/>
      <c r="D36" s="34"/>
      <c r="E36" s="34"/>
    </row>
    <row r="37" spans="1:5" ht="12.75" customHeight="1">
      <c r="A37" s="35" t="s">
        <v>29</v>
      </c>
      <c r="B37" s="43">
        <v>0</v>
      </c>
      <c r="C37" s="34"/>
      <c r="D37" s="34"/>
      <c r="E37" s="34"/>
    </row>
    <row r="38" spans="1:5" ht="12.75" customHeight="1">
      <c r="A38" s="35" t="s">
        <v>30</v>
      </c>
      <c r="B38" s="43">
        <v>0</v>
      </c>
      <c r="C38" s="34"/>
      <c r="D38" s="34"/>
      <c r="E38" s="34"/>
    </row>
    <row r="39" spans="1:5" ht="12.75" customHeight="1">
      <c r="A39" s="35" t="s">
        <v>31</v>
      </c>
      <c r="B39" s="43">
        <v>1591737.33</v>
      </c>
      <c r="C39" s="34"/>
      <c r="D39" s="34"/>
      <c r="E39" s="34"/>
    </row>
    <row r="40" spans="1:5" ht="12.75" customHeight="1">
      <c r="A40" s="35" t="s">
        <v>32</v>
      </c>
      <c r="B40" s="43">
        <v>6680.19</v>
      </c>
      <c r="C40" s="34"/>
      <c r="D40" s="34"/>
      <c r="E40" s="34"/>
    </row>
    <row r="41" spans="1:5" ht="12.75" customHeight="1">
      <c r="A41" s="35" t="s">
        <v>33</v>
      </c>
      <c r="B41" s="43">
        <v>8198021.54</v>
      </c>
      <c r="C41" s="34"/>
      <c r="D41" s="34"/>
      <c r="E41" s="34"/>
    </row>
    <row r="42" spans="1:5" ht="12.75" customHeight="1">
      <c r="A42" s="28" t="s">
        <v>34</v>
      </c>
      <c r="B42" s="42">
        <f>B43</f>
        <v>27000</v>
      </c>
      <c r="C42" s="34"/>
      <c r="D42" s="34"/>
      <c r="E42" s="34"/>
    </row>
    <row r="43" spans="1:5" ht="12.75" customHeight="1">
      <c r="A43" s="44" t="s">
        <v>35</v>
      </c>
      <c r="B43" s="39">
        <v>27000</v>
      </c>
      <c r="C43" s="39"/>
      <c r="D43" s="39"/>
      <c r="E43" s="39"/>
    </row>
    <row r="44" spans="1:5" ht="14.25" customHeight="1">
      <c r="B44" s="40">
        <f>B36+B42</f>
        <v>9823439.0600000005</v>
      </c>
      <c r="C44" s="25">
        <f>SUM(C35:C43)</f>
        <v>0</v>
      </c>
      <c r="D44" s="25">
        <f>SUM(D35:D43)</f>
        <v>0</v>
      </c>
      <c r="E44" s="25">
        <f>SUM(E35:E43)</f>
        <v>0</v>
      </c>
    </row>
    <row r="45" spans="1:5" ht="14.25" customHeight="1">
      <c r="B45" s="45"/>
      <c r="C45" s="46"/>
      <c r="D45" s="46"/>
      <c r="E45" s="46"/>
    </row>
    <row r="46" spans="1:5" ht="14.25" customHeight="1">
      <c r="A46" s="22" t="s">
        <v>36</v>
      </c>
    </row>
    <row r="47" spans="1:5" ht="14.25" customHeight="1">
      <c r="A47" s="47"/>
    </row>
    <row r="48" spans="1:5" ht="24" customHeight="1">
      <c r="A48" s="24" t="s">
        <v>37</v>
      </c>
      <c r="B48" s="25" t="s">
        <v>9</v>
      </c>
      <c r="C48" s="25" t="s">
        <v>38</v>
      </c>
    </row>
    <row r="49" spans="1:6" ht="12.75" customHeight="1">
      <c r="A49" s="26" t="s">
        <v>39</v>
      </c>
      <c r="B49" s="27"/>
      <c r="C49" s="27">
        <v>0</v>
      </c>
    </row>
    <row r="50" spans="1:6" ht="12.75" customHeight="1">
      <c r="A50" s="35" t="s">
        <v>40</v>
      </c>
      <c r="B50" s="34">
        <v>0</v>
      </c>
      <c r="C50" s="29">
        <v>0</v>
      </c>
    </row>
    <row r="51" spans="1:6" ht="12.75" customHeight="1">
      <c r="A51" s="31" t="s">
        <v>41</v>
      </c>
      <c r="B51" s="29"/>
      <c r="C51" s="29"/>
    </row>
    <row r="52" spans="1:6" ht="14.25" customHeight="1">
      <c r="A52" s="48"/>
      <c r="B52" s="40">
        <f>SUM(B48:B51)</f>
        <v>0</v>
      </c>
      <c r="C52" s="25"/>
    </row>
    <row r="53" spans="1:6" ht="14.25" customHeight="1">
      <c r="A53" s="22" t="s">
        <v>42</v>
      </c>
    </row>
    <row r="54" spans="1:6" ht="14.25" customHeight="1">
      <c r="A54" s="47"/>
    </row>
    <row r="55" spans="1:6" ht="27.75" customHeight="1">
      <c r="A55" s="24" t="s">
        <v>43</v>
      </c>
      <c r="B55" s="25" t="s">
        <v>9</v>
      </c>
      <c r="C55" s="25" t="s">
        <v>10</v>
      </c>
      <c r="D55" s="25" t="s">
        <v>44</v>
      </c>
      <c r="E55" s="49" t="s">
        <v>45</v>
      </c>
      <c r="F55" s="25" t="s">
        <v>46</v>
      </c>
    </row>
    <row r="56" spans="1:6" ht="12.75" customHeight="1">
      <c r="A56" s="50" t="s">
        <v>47</v>
      </c>
      <c r="B56" s="27"/>
      <c r="C56" s="51" t="s">
        <v>48</v>
      </c>
      <c r="D56" s="51"/>
      <c r="E56" s="51"/>
      <c r="F56" s="27">
        <v>0</v>
      </c>
    </row>
    <row r="57" spans="1:6" ht="12.75" customHeight="1">
      <c r="A57" s="52"/>
      <c r="B57" s="32"/>
      <c r="C57" s="32">
        <v>0</v>
      </c>
      <c r="D57" s="32">
        <v>0</v>
      </c>
      <c r="E57" s="32">
        <v>0</v>
      </c>
      <c r="F57" s="32">
        <v>0</v>
      </c>
    </row>
    <row r="58" spans="1:6" ht="15" customHeight="1">
      <c r="A58" s="48"/>
      <c r="B58" s="25">
        <f>SUM(B55:B57)</f>
        <v>0</v>
      </c>
      <c r="C58" s="53">
        <v>0</v>
      </c>
      <c r="D58" s="53">
        <v>0</v>
      </c>
      <c r="E58" s="53">
        <v>0</v>
      </c>
      <c r="F58" s="53">
        <v>0</v>
      </c>
    </row>
    <row r="59" spans="1:6">
      <c r="A59" s="48"/>
      <c r="B59" s="54"/>
      <c r="C59" s="54"/>
      <c r="D59" s="54"/>
      <c r="E59" s="54"/>
      <c r="F59" s="54"/>
    </row>
    <row r="60" spans="1:6" ht="26.25" customHeight="1">
      <c r="A60" s="24" t="s">
        <v>49</v>
      </c>
      <c r="B60" s="25" t="s">
        <v>9</v>
      </c>
      <c r="C60" s="25" t="s">
        <v>10</v>
      </c>
      <c r="D60" s="25" t="s">
        <v>50</v>
      </c>
      <c r="E60" s="54"/>
      <c r="F60" s="54"/>
    </row>
    <row r="61" spans="1:6" ht="12.75" customHeight="1">
      <c r="A61" s="28" t="s">
        <v>51</v>
      </c>
      <c r="B61" s="29"/>
      <c r="C61" s="55" t="s">
        <v>48</v>
      </c>
      <c r="D61" s="29">
        <v>0</v>
      </c>
      <c r="E61" s="54"/>
      <c r="F61" s="54"/>
    </row>
    <row r="62" spans="1:6" ht="12.75" customHeight="1">
      <c r="A62" s="28"/>
      <c r="B62" s="29"/>
      <c r="C62" s="29">
        <v>0</v>
      </c>
      <c r="D62" s="29">
        <v>0</v>
      </c>
      <c r="E62" s="54"/>
      <c r="F62" s="54"/>
    </row>
    <row r="63" spans="1:6" ht="16.5" customHeight="1">
      <c r="A63" s="56"/>
      <c r="B63" s="25">
        <f>SUM(B61:B62)</f>
        <v>0</v>
      </c>
      <c r="C63" s="57"/>
      <c r="D63" s="58"/>
      <c r="E63" s="54"/>
      <c r="F63" s="54"/>
    </row>
    <row r="64" spans="1:6" ht="12.75" customHeight="1">
      <c r="A64" s="48"/>
      <c r="B64" s="54"/>
      <c r="C64" s="54"/>
      <c r="D64" s="54"/>
      <c r="E64" s="54"/>
      <c r="F64" s="54"/>
    </row>
    <row r="65" spans="1:5" ht="8.25" customHeight="1">
      <c r="A65" s="47"/>
    </row>
    <row r="66" spans="1:5">
      <c r="A66" s="22" t="s">
        <v>52</v>
      </c>
    </row>
    <row r="67" spans="1:5">
      <c r="A67" s="47"/>
    </row>
    <row r="68" spans="1:5" ht="24" customHeight="1">
      <c r="A68" s="24" t="s">
        <v>53</v>
      </c>
      <c r="B68" s="25" t="s">
        <v>54</v>
      </c>
      <c r="C68" s="25" t="s">
        <v>55</v>
      </c>
      <c r="D68" s="25" t="s">
        <v>56</v>
      </c>
      <c r="E68" s="25" t="s">
        <v>57</v>
      </c>
    </row>
    <row r="69" spans="1:5" ht="12.75" customHeight="1">
      <c r="A69" s="26" t="s">
        <v>58</v>
      </c>
      <c r="B69" s="42">
        <f>SUM(B70:B74)</f>
        <v>98157471.319999993</v>
      </c>
      <c r="C69" s="42">
        <f>SUM(C70:C74)</f>
        <v>98157471.319999993</v>
      </c>
      <c r="D69" s="42">
        <f>SUM(D70:D74)</f>
        <v>0</v>
      </c>
      <c r="E69" s="59">
        <v>0</v>
      </c>
    </row>
    <row r="70" spans="1:5" ht="12.75" customHeight="1">
      <c r="A70" s="35" t="s">
        <v>59</v>
      </c>
      <c r="B70" s="37">
        <v>14916639.51</v>
      </c>
      <c r="C70" s="37">
        <v>14916639.51</v>
      </c>
      <c r="D70" s="34">
        <f>C70-B70</f>
        <v>0</v>
      </c>
      <c r="E70" s="34"/>
    </row>
    <row r="71" spans="1:5" ht="12.75" customHeight="1">
      <c r="A71" s="35" t="s">
        <v>60</v>
      </c>
      <c r="B71" s="37">
        <v>127609.65</v>
      </c>
      <c r="C71" s="37">
        <v>127609.65</v>
      </c>
      <c r="D71" s="34">
        <f t="shared" ref="D71:D72" si="0">C71-B71</f>
        <v>0</v>
      </c>
      <c r="E71" s="34"/>
    </row>
    <row r="72" spans="1:5" ht="12.75" customHeight="1">
      <c r="A72" s="35" t="s">
        <v>61</v>
      </c>
      <c r="B72" s="37">
        <v>59789621.409999996</v>
      </c>
      <c r="C72" s="37">
        <v>59789621.409999996</v>
      </c>
      <c r="D72" s="34">
        <f t="shared" si="0"/>
        <v>0</v>
      </c>
      <c r="E72" s="34"/>
    </row>
    <row r="73" spans="1:5" ht="12.75" customHeight="1">
      <c r="A73" s="35" t="s">
        <v>62</v>
      </c>
      <c r="B73" s="37">
        <v>18066193.379999999</v>
      </c>
      <c r="C73" s="37">
        <v>18066193.379999999</v>
      </c>
      <c r="D73" s="37">
        <f>C73-B73</f>
        <v>0</v>
      </c>
      <c r="E73" s="34"/>
    </row>
    <row r="74" spans="1:5" ht="12.75" customHeight="1">
      <c r="A74" s="35" t="s">
        <v>63</v>
      </c>
      <c r="B74" s="37">
        <v>5257407.37</v>
      </c>
      <c r="C74" s="37">
        <v>5257407.37</v>
      </c>
      <c r="D74" s="37">
        <f>C74-B74</f>
        <v>0</v>
      </c>
      <c r="E74" s="34"/>
    </row>
    <row r="75" spans="1:5" ht="12.75" customHeight="1">
      <c r="A75" s="28" t="s">
        <v>64</v>
      </c>
      <c r="B75" s="42">
        <f>SUM(B76:B105)</f>
        <v>93083285.319999993</v>
      </c>
      <c r="C75" s="42">
        <f>SUM(C76:C105)</f>
        <v>96280907.590000004</v>
      </c>
      <c r="D75" s="42">
        <f>SUM(D76:D105)</f>
        <v>3197622.2699999996</v>
      </c>
      <c r="E75" s="34">
        <v>0</v>
      </c>
    </row>
    <row r="76" spans="1:5" ht="12.75" customHeight="1">
      <c r="A76" s="35" t="s">
        <v>65</v>
      </c>
      <c r="B76" s="37">
        <v>2457974.87</v>
      </c>
      <c r="C76" s="37">
        <v>2481719.87</v>
      </c>
      <c r="D76" s="37">
        <f>C76-B76</f>
        <v>23745</v>
      </c>
      <c r="E76" s="60">
        <v>0</v>
      </c>
    </row>
    <row r="77" spans="1:5" ht="12.75" customHeight="1">
      <c r="A77" s="35" t="s">
        <v>66</v>
      </c>
      <c r="B77" s="37">
        <v>5859824.9800000004</v>
      </c>
      <c r="C77" s="37">
        <v>5859824.9800000004</v>
      </c>
      <c r="D77" s="37">
        <f t="shared" ref="D77:D125" si="1">C77-B77</f>
        <v>0</v>
      </c>
      <c r="E77" s="60">
        <v>0</v>
      </c>
    </row>
    <row r="78" spans="1:5" ht="12.75" customHeight="1">
      <c r="A78" s="35" t="s">
        <v>67</v>
      </c>
      <c r="B78" s="37">
        <v>14789594.84</v>
      </c>
      <c r="C78" s="37">
        <v>17963472.109999999</v>
      </c>
      <c r="D78" s="37">
        <f t="shared" si="1"/>
        <v>3173877.2699999996</v>
      </c>
      <c r="E78" s="60">
        <v>0</v>
      </c>
    </row>
    <row r="79" spans="1:5" ht="12.75" customHeight="1">
      <c r="A79" s="35" t="s">
        <v>68</v>
      </c>
      <c r="B79" s="37">
        <v>8819714.9900000002</v>
      </c>
      <c r="C79" s="37">
        <v>8819714.9900000002</v>
      </c>
      <c r="D79" s="37">
        <f t="shared" si="1"/>
        <v>0</v>
      </c>
      <c r="E79" s="60">
        <v>0</v>
      </c>
    </row>
    <row r="80" spans="1:5" ht="12.75" customHeight="1">
      <c r="A80" s="35" t="s">
        <v>69</v>
      </c>
      <c r="B80" s="37">
        <v>2242933.23</v>
      </c>
      <c r="C80" s="37">
        <v>2242933.23</v>
      </c>
      <c r="D80" s="37">
        <f t="shared" si="1"/>
        <v>0</v>
      </c>
      <c r="E80" s="60">
        <v>0</v>
      </c>
    </row>
    <row r="81" spans="1:5" ht="12.75" customHeight="1">
      <c r="A81" s="35" t="s">
        <v>70</v>
      </c>
      <c r="B81" s="37">
        <v>1893561.78</v>
      </c>
      <c r="C81" s="37">
        <v>1893561.78</v>
      </c>
      <c r="D81" s="37">
        <f t="shared" si="1"/>
        <v>0</v>
      </c>
      <c r="E81" s="60">
        <v>0</v>
      </c>
    </row>
    <row r="82" spans="1:5" ht="12.75" customHeight="1">
      <c r="A82" s="35" t="s">
        <v>71</v>
      </c>
      <c r="B82" s="37">
        <v>1693994.2</v>
      </c>
      <c r="C82" s="37">
        <v>1693994.2</v>
      </c>
      <c r="D82" s="37">
        <f t="shared" si="1"/>
        <v>0</v>
      </c>
      <c r="E82" s="60">
        <v>0</v>
      </c>
    </row>
    <row r="83" spans="1:5" ht="12.75" customHeight="1">
      <c r="A83" s="35" t="s">
        <v>72</v>
      </c>
      <c r="B83" s="37">
        <v>90405.34</v>
      </c>
      <c r="C83" s="37">
        <v>90405.34</v>
      </c>
      <c r="D83" s="37">
        <f t="shared" si="1"/>
        <v>0</v>
      </c>
      <c r="E83" s="60"/>
    </row>
    <row r="84" spans="1:5" ht="12.75" customHeight="1">
      <c r="A84" s="35" t="s">
        <v>73</v>
      </c>
      <c r="B84" s="37">
        <v>482878.08</v>
      </c>
      <c r="C84" s="37">
        <v>482878.08</v>
      </c>
      <c r="D84" s="37">
        <f t="shared" si="1"/>
        <v>0</v>
      </c>
      <c r="E84" s="60">
        <v>0</v>
      </c>
    </row>
    <row r="85" spans="1:5" ht="12.75" customHeight="1">
      <c r="A85" s="35" t="s">
        <v>74</v>
      </c>
      <c r="B85" s="37">
        <v>147673.48000000001</v>
      </c>
      <c r="C85" s="37">
        <v>147673.48000000001</v>
      </c>
      <c r="D85" s="37">
        <f t="shared" si="1"/>
        <v>0</v>
      </c>
      <c r="E85" s="60">
        <v>0</v>
      </c>
    </row>
    <row r="86" spans="1:5" ht="12.75" customHeight="1">
      <c r="A86" s="35" t="s">
        <v>75</v>
      </c>
      <c r="B86" s="37">
        <v>16293.36</v>
      </c>
      <c r="C86" s="37">
        <v>16293.36</v>
      </c>
      <c r="D86" s="37">
        <f t="shared" si="1"/>
        <v>0</v>
      </c>
      <c r="E86" s="60">
        <v>0</v>
      </c>
    </row>
    <row r="87" spans="1:5" ht="12.75" customHeight="1">
      <c r="A87" s="35" t="s">
        <v>76</v>
      </c>
      <c r="B87" s="37">
        <v>489780.06</v>
      </c>
      <c r="C87" s="37">
        <v>489780.06</v>
      </c>
      <c r="D87" s="37">
        <f t="shared" si="1"/>
        <v>0</v>
      </c>
      <c r="E87" s="60">
        <v>0</v>
      </c>
    </row>
    <row r="88" spans="1:5" ht="12.75" customHeight="1">
      <c r="A88" s="35" t="s">
        <v>77</v>
      </c>
      <c r="B88" s="37">
        <v>756329.82</v>
      </c>
      <c r="C88" s="37">
        <v>756329.82</v>
      </c>
      <c r="D88" s="37">
        <f t="shared" si="1"/>
        <v>0</v>
      </c>
      <c r="E88" s="60">
        <v>0</v>
      </c>
    </row>
    <row r="89" spans="1:5" ht="12.75" customHeight="1">
      <c r="A89" s="35" t="s">
        <v>78</v>
      </c>
      <c r="B89" s="37">
        <v>34306</v>
      </c>
      <c r="C89" s="37">
        <v>34306</v>
      </c>
      <c r="D89" s="37">
        <f t="shared" si="1"/>
        <v>0</v>
      </c>
      <c r="E89" s="60">
        <v>0</v>
      </c>
    </row>
    <row r="90" spans="1:5" ht="12.75" customHeight="1">
      <c r="A90" s="35" t="s">
        <v>79</v>
      </c>
      <c r="B90" s="37">
        <v>4495750.18</v>
      </c>
      <c r="C90" s="37">
        <v>4495750.18</v>
      </c>
      <c r="D90" s="37">
        <f t="shared" si="1"/>
        <v>0</v>
      </c>
      <c r="E90" s="60">
        <v>0</v>
      </c>
    </row>
    <row r="91" spans="1:5" ht="12.75" customHeight="1">
      <c r="A91" s="35" t="s">
        <v>80</v>
      </c>
      <c r="B91" s="37">
        <v>6169247.5300000003</v>
      </c>
      <c r="C91" s="37">
        <v>6169247.5300000003</v>
      </c>
      <c r="D91" s="37">
        <f t="shared" si="1"/>
        <v>0</v>
      </c>
      <c r="E91" s="60">
        <v>0</v>
      </c>
    </row>
    <row r="92" spans="1:5" ht="12.75" customHeight="1">
      <c r="A92" s="35" t="s">
        <v>81</v>
      </c>
      <c r="B92" s="37">
        <v>91048.7</v>
      </c>
      <c r="C92" s="37">
        <v>91048.7</v>
      </c>
      <c r="D92" s="37">
        <f t="shared" si="1"/>
        <v>0</v>
      </c>
      <c r="E92" s="60"/>
    </row>
    <row r="93" spans="1:5" ht="12.75" customHeight="1">
      <c r="A93" s="35" t="s">
        <v>82</v>
      </c>
      <c r="B93" s="37">
        <v>6663771.0099999998</v>
      </c>
      <c r="C93" s="37">
        <v>6663771.0099999998</v>
      </c>
      <c r="D93" s="37">
        <f t="shared" si="1"/>
        <v>0</v>
      </c>
      <c r="E93" s="60">
        <v>0</v>
      </c>
    </row>
    <row r="94" spans="1:5" ht="12.75" customHeight="1">
      <c r="A94" s="35" t="s">
        <v>83</v>
      </c>
      <c r="B94" s="37">
        <v>15111359.439999999</v>
      </c>
      <c r="C94" s="37">
        <v>15111359.439999999</v>
      </c>
      <c r="D94" s="37">
        <f t="shared" si="1"/>
        <v>0</v>
      </c>
      <c r="E94" s="60">
        <v>0</v>
      </c>
    </row>
    <row r="95" spans="1:5" ht="12.75" customHeight="1">
      <c r="A95" s="35" t="s">
        <v>84</v>
      </c>
      <c r="B95" s="37">
        <v>509001.52</v>
      </c>
      <c r="C95" s="37">
        <v>509001.52</v>
      </c>
      <c r="D95" s="37">
        <f t="shared" si="1"/>
        <v>0</v>
      </c>
      <c r="E95" s="60">
        <v>0</v>
      </c>
    </row>
    <row r="96" spans="1:5" ht="12.75" customHeight="1">
      <c r="A96" s="35" t="s">
        <v>85</v>
      </c>
      <c r="B96" s="37">
        <v>936454.96</v>
      </c>
      <c r="C96" s="37">
        <v>936454.96</v>
      </c>
      <c r="D96" s="37">
        <f t="shared" si="1"/>
        <v>0</v>
      </c>
      <c r="E96" s="60">
        <v>0</v>
      </c>
    </row>
    <row r="97" spans="1:6" ht="12.75" customHeight="1">
      <c r="A97" s="35" t="s">
        <v>86</v>
      </c>
      <c r="B97" s="37">
        <v>1284377.99</v>
      </c>
      <c r="C97" s="37">
        <v>1284377.99</v>
      </c>
      <c r="D97" s="37">
        <f t="shared" si="1"/>
        <v>0</v>
      </c>
      <c r="E97" s="60">
        <v>0</v>
      </c>
    </row>
    <row r="98" spans="1:6" ht="12.75" customHeight="1">
      <c r="A98" s="35" t="s">
        <v>87</v>
      </c>
      <c r="B98" s="37">
        <v>9264027.25</v>
      </c>
      <c r="C98" s="37">
        <v>9264027.25</v>
      </c>
      <c r="D98" s="37">
        <f t="shared" si="1"/>
        <v>0</v>
      </c>
      <c r="E98" s="60">
        <v>0</v>
      </c>
    </row>
    <row r="99" spans="1:6" ht="12.75" customHeight="1">
      <c r="A99" s="35" t="s">
        <v>88</v>
      </c>
      <c r="B99" s="37">
        <v>5253471.24</v>
      </c>
      <c r="C99" s="37">
        <v>5253471.24</v>
      </c>
      <c r="D99" s="37">
        <f t="shared" si="1"/>
        <v>0</v>
      </c>
      <c r="E99" s="60">
        <v>0</v>
      </c>
    </row>
    <row r="100" spans="1:6" ht="12.75" customHeight="1">
      <c r="A100" s="35" t="s">
        <v>89</v>
      </c>
      <c r="B100" s="37">
        <v>2496360.2799999998</v>
      </c>
      <c r="C100" s="37">
        <v>2496360.2799999998</v>
      </c>
      <c r="D100" s="37">
        <f t="shared" si="1"/>
        <v>0</v>
      </c>
      <c r="E100" s="60">
        <v>0</v>
      </c>
    </row>
    <row r="101" spans="1:6" ht="12.75" customHeight="1">
      <c r="A101" s="35" t="s">
        <v>90</v>
      </c>
      <c r="B101" s="37">
        <v>2823.18</v>
      </c>
      <c r="C101" s="37">
        <v>2823.18</v>
      </c>
      <c r="D101" s="37">
        <f t="shared" si="1"/>
        <v>0</v>
      </c>
      <c r="E101" s="60">
        <v>0</v>
      </c>
    </row>
    <row r="102" spans="1:6" ht="12.75" customHeight="1">
      <c r="A102" s="35" t="s">
        <v>91</v>
      </c>
      <c r="B102" s="37">
        <v>405121.62</v>
      </c>
      <c r="C102" s="37">
        <v>405121.62</v>
      </c>
      <c r="D102" s="37">
        <f t="shared" si="1"/>
        <v>0</v>
      </c>
      <c r="E102" s="60">
        <v>0</v>
      </c>
    </row>
    <row r="103" spans="1:6" ht="12.75" customHeight="1">
      <c r="A103" s="35" t="s">
        <v>92</v>
      </c>
      <c r="B103" s="37">
        <v>40215.5</v>
      </c>
      <c r="C103" s="37">
        <v>40215.5</v>
      </c>
      <c r="D103" s="37">
        <f t="shared" si="1"/>
        <v>0</v>
      </c>
      <c r="E103" s="60">
        <v>0</v>
      </c>
    </row>
    <row r="104" spans="1:6" ht="12.75" customHeight="1">
      <c r="A104" s="35" t="s">
        <v>93</v>
      </c>
      <c r="B104" s="37">
        <v>570430.89</v>
      </c>
      <c r="C104" s="37">
        <v>570430.89</v>
      </c>
      <c r="D104" s="37">
        <f t="shared" si="1"/>
        <v>0</v>
      </c>
      <c r="E104" s="60">
        <v>0</v>
      </c>
    </row>
    <row r="105" spans="1:6" ht="12.75" customHeight="1">
      <c r="A105" s="35" t="s">
        <v>94</v>
      </c>
      <c r="B105" s="37">
        <v>14559</v>
      </c>
      <c r="C105" s="37">
        <v>14559</v>
      </c>
      <c r="D105" s="37">
        <f t="shared" si="1"/>
        <v>0</v>
      </c>
      <c r="E105" s="60">
        <v>0</v>
      </c>
    </row>
    <row r="106" spans="1:6" ht="12.75" customHeight="1">
      <c r="A106" s="28" t="s">
        <v>95</v>
      </c>
      <c r="B106" s="61">
        <f>SUM(B107:B125)</f>
        <v>-77676042.310000002</v>
      </c>
      <c r="C106" s="61">
        <f>SUM(C107:C125)</f>
        <v>-77676042.310000002</v>
      </c>
      <c r="D106" s="42">
        <f>SUM(D107:D125)</f>
        <v>0</v>
      </c>
      <c r="E106" s="34"/>
      <c r="F106" s="62"/>
    </row>
    <row r="107" spans="1:6" ht="12.75" customHeight="1">
      <c r="A107" s="35" t="s">
        <v>96</v>
      </c>
      <c r="B107" s="37">
        <v>-52638.96</v>
      </c>
      <c r="C107" s="37">
        <v>-52638.96</v>
      </c>
      <c r="D107" s="37">
        <f t="shared" si="1"/>
        <v>0</v>
      </c>
      <c r="E107" s="34"/>
      <c r="F107" s="62"/>
    </row>
    <row r="108" spans="1:6" ht="12.75" customHeight="1">
      <c r="A108" s="35" t="s">
        <v>97</v>
      </c>
      <c r="B108" s="37">
        <v>-7208912.5499999998</v>
      </c>
      <c r="C108" s="37">
        <v>-7208912.5499999998</v>
      </c>
      <c r="D108" s="37">
        <f t="shared" si="1"/>
        <v>0</v>
      </c>
      <c r="E108" s="34">
        <v>0</v>
      </c>
    </row>
    <row r="109" spans="1:6" ht="12.75" customHeight="1">
      <c r="A109" s="35" t="s">
        <v>98</v>
      </c>
      <c r="B109" s="37">
        <v>-14559</v>
      </c>
      <c r="C109" s="37">
        <v>-14559</v>
      </c>
      <c r="D109" s="37">
        <f t="shared" si="1"/>
        <v>0</v>
      </c>
      <c r="E109" s="34">
        <v>0</v>
      </c>
    </row>
    <row r="110" spans="1:6" ht="12.75" customHeight="1">
      <c r="A110" s="35" t="s">
        <v>99</v>
      </c>
      <c r="B110" s="37">
        <v>-21692046.559999999</v>
      </c>
      <c r="C110" s="37">
        <v>-21692046.559999999</v>
      </c>
      <c r="D110" s="37">
        <f t="shared" si="1"/>
        <v>0</v>
      </c>
      <c r="E110" s="34"/>
    </row>
    <row r="111" spans="1:6" ht="12.75" customHeight="1">
      <c r="A111" s="35" t="s">
        <v>100</v>
      </c>
      <c r="B111" s="37">
        <v>-3108919.74</v>
      </c>
      <c r="C111" s="37">
        <v>-3108919.74</v>
      </c>
      <c r="D111" s="37">
        <f t="shared" si="1"/>
        <v>0</v>
      </c>
      <c r="E111" s="34"/>
    </row>
    <row r="112" spans="1:6" ht="12.75" customHeight="1">
      <c r="A112" s="35" t="s">
        <v>101</v>
      </c>
      <c r="B112" s="37">
        <v>-782651.54</v>
      </c>
      <c r="C112" s="37">
        <v>-782651.54</v>
      </c>
      <c r="D112" s="37">
        <f t="shared" si="1"/>
        <v>0</v>
      </c>
      <c r="E112" s="34"/>
    </row>
    <row r="113" spans="1:6" ht="12.75" customHeight="1">
      <c r="A113" s="35" t="s">
        <v>102</v>
      </c>
      <c r="B113" s="37">
        <v>-16574.310000000001</v>
      </c>
      <c r="C113" s="37">
        <v>-16574.310000000001</v>
      </c>
      <c r="D113" s="37">
        <f t="shared" si="1"/>
        <v>0</v>
      </c>
      <c r="E113" s="34"/>
    </row>
    <row r="114" spans="1:6" ht="12.75" customHeight="1">
      <c r="A114" s="35" t="s">
        <v>103</v>
      </c>
      <c r="B114" s="37">
        <v>-226493.21</v>
      </c>
      <c r="C114" s="37">
        <v>-226493.21</v>
      </c>
      <c r="D114" s="37">
        <f t="shared" si="1"/>
        <v>0</v>
      </c>
      <c r="E114" s="34"/>
    </row>
    <row r="115" spans="1:6" ht="12.75" customHeight="1">
      <c r="A115" s="35" t="s">
        <v>104</v>
      </c>
      <c r="B115" s="37">
        <v>-91988.76</v>
      </c>
      <c r="C115" s="37">
        <v>-91988.76</v>
      </c>
      <c r="D115" s="37">
        <f t="shared" si="1"/>
        <v>0</v>
      </c>
      <c r="E115" s="34"/>
    </row>
    <row r="116" spans="1:6" ht="12.75" customHeight="1">
      <c r="A116" s="35" t="s">
        <v>105</v>
      </c>
      <c r="B116" s="37">
        <v>-1043022.03</v>
      </c>
      <c r="C116" s="37">
        <v>-1043022.03</v>
      </c>
      <c r="D116" s="37">
        <f t="shared" si="1"/>
        <v>0</v>
      </c>
      <c r="E116" s="34"/>
    </row>
    <row r="117" spans="1:6" ht="12.75" customHeight="1">
      <c r="A117" s="35" t="s">
        <v>106</v>
      </c>
      <c r="B117" s="37">
        <v>-26166.18</v>
      </c>
      <c r="C117" s="37">
        <v>-26166.18</v>
      </c>
      <c r="D117" s="37">
        <f t="shared" si="1"/>
        <v>0</v>
      </c>
      <c r="E117" s="34"/>
    </row>
    <row r="118" spans="1:6" ht="12.75" customHeight="1">
      <c r="A118" s="35" t="s">
        <v>107</v>
      </c>
      <c r="B118" s="37">
        <v>-10664997.710000001</v>
      </c>
      <c r="C118" s="37">
        <v>-10664997.710000001</v>
      </c>
      <c r="D118" s="37">
        <f t="shared" si="1"/>
        <v>0</v>
      </c>
      <c r="E118" s="34"/>
    </row>
    <row r="119" spans="1:6" ht="12.75" customHeight="1">
      <c r="A119" s="35" t="s">
        <v>108</v>
      </c>
      <c r="B119" s="37">
        <v>-33682.9</v>
      </c>
      <c r="C119" s="37">
        <v>-33682.9</v>
      </c>
      <c r="D119" s="37">
        <f t="shared" si="1"/>
        <v>0</v>
      </c>
      <c r="E119" s="34"/>
    </row>
    <row r="120" spans="1:6" ht="12.75" customHeight="1">
      <c r="A120" s="35" t="s">
        <v>109</v>
      </c>
      <c r="B120" s="37">
        <v>-21149245.66</v>
      </c>
      <c r="C120" s="37">
        <v>-21149245.66</v>
      </c>
      <c r="D120" s="37">
        <f t="shared" si="1"/>
        <v>0</v>
      </c>
      <c r="E120" s="34"/>
      <c r="F120" s="63"/>
    </row>
    <row r="121" spans="1:6" ht="12.75" customHeight="1">
      <c r="A121" s="35" t="s">
        <v>110</v>
      </c>
      <c r="B121" s="37">
        <v>-184990.12</v>
      </c>
      <c r="C121" s="37">
        <v>-184990.12</v>
      </c>
      <c r="D121" s="37">
        <f t="shared" si="1"/>
        <v>0</v>
      </c>
      <c r="E121" s="34"/>
    </row>
    <row r="122" spans="1:6" ht="12.75" customHeight="1">
      <c r="A122" s="35" t="s">
        <v>111</v>
      </c>
      <c r="B122" s="37">
        <v>-1928977.86</v>
      </c>
      <c r="C122" s="37">
        <v>-1928977.86</v>
      </c>
      <c r="D122" s="37">
        <f t="shared" si="1"/>
        <v>0</v>
      </c>
      <c r="E122" s="34"/>
    </row>
    <row r="123" spans="1:6" ht="12.75" customHeight="1">
      <c r="A123" s="35" t="s">
        <v>112</v>
      </c>
      <c r="B123" s="37">
        <v>-8049574.6100000003</v>
      </c>
      <c r="C123" s="37">
        <v>-8049574.6100000003</v>
      </c>
      <c r="D123" s="37">
        <f t="shared" si="1"/>
        <v>0</v>
      </c>
      <c r="E123" s="34"/>
    </row>
    <row r="124" spans="1:6" ht="12.75" customHeight="1">
      <c r="A124" s="35" t="s">
        <v>113</v>
      </c>
      <c r="B124" s="37">
        <v>-1200685.3899999999</v>
      </c>
      <c r="C124" s="37">
        <v>-1200685.3899999999</v>
      </c>
      <c r="D124" s="37">
        <f t="shared" si="1"/>
        <v>0</v>
      </c>
      <c r="E124" s="34"/>
    </row>
    <row r="125" spans="1:6" ht="12.75" customHeight="1">
      <c r="A125" s="44" t="s">
        <v>114</v>
      </c>
      <c r="B125" s="37">
        <v>-199915.22</v>
      </c>
      <c r="C125" s="37">
        <v>-199915.22</v>
      </c>
      <c r="D125" s="37">
        <f t="shared" si="1"/>
        <v>0</v>
      </c>
      <c r="E125" s="39">
        <v>0</v>
      </c>
    </row>
    <row r="126" spans="1:6" ht="18" customHeight="1">
      <c r="B126" s="64">
        <f>B69+B75+B106</f>
        <v>113564714.32999998</v>
      </c>
      <c r="C126" s="64">
        <f>C69+C75+C106</f>
        <v>116762336.59999999</v>
      </c>
      <c r="D126" s="64">
        <f>D69+D75+D106</f>
        <v>3197622.2699999996</v>
      </c>
      <c r="E126" s="65"/>
    </row>
    <row r="128" spans="1:6" ht="21.75" customHeight="1">
      <c r="A128" s="24" t="s">
        <v>115</v>
      </c>
      <c r="B128" s="25" t="s">
        <v>54</v>
      </c>
      <c r="C128" s="25" t="s">
        <v>55</v>
      </c>
      <c r="D128" s="25" t="s">
        <v>56</v>
      </c>
      <c r="E128" s="25" t="s">
        <v>57</v>
      </c>
    </row>
    <row r="129" spans="1:5">
      <c r="A129" s="66" t="s">
        <v>116</v>
      </c>
      <c r="B129" s="67"/>
      <c r="C129" s="67"/>
      <c r="D129" s="67"/>
      <c r="E129" s="67"/>
    </row>
    <row r="130" spans="1:5" ht="4.5" customHeight="1">
      <c r="A130" s="26"/>
      <c r="B130" s="27"/>
      <c r="C130" s="27"/>
      <c r="D130" s="27"/>
      <c r="E130" s="27"/>
    </row>
    <row r="131" spans="1:5">
      <c r="A131" s="28" t="s">
        <v>117</v>
      </c>
      <c r="B131" s="29"/>
      <c r="C131" s="68" t="s">
        <v>14</v>
      </c>
      <c r="D131" s="69"/>
      <c r="E131" s="29"/>
    </row>
    <row r="132" spans="1:5" ht="2.25" customHeight="1">
      <c r="A132" s="28"/>
      <c r="B132" s="29"/>
      <c r="C132" s="29"/>
      <c r="D132" s="29"/>
      <c r="E132" s="29"/>
    </row>
    <row r="133" spans="1:5">
      <c r="A133" s="31" t="s">
        <v>95</v>
      </c>
      <c r="B133" s="29"/>
      <c r="C133" s="29"/>
      <c r="D133" s="29"/>
      <c r="E133" s="29"/>
    </row>
    <row r="134" spans="1:5" ht="16.5" customHeight="1">
      <c r="B134" s="25">
        <f>SUM(B133:B133)</f>
        <v>0</v>
      </c>
      <c r="C134" s="25">
        <f>SUM(C133:C133)</f>
        <v>0</v>
      </c>
      <c r="D134" s="25">
        <f>SUM(D133:D133)</f>
        <v>0</v>
      </c>
      <c r="E134" s="65"/>
    </row>
    <row r="136" spans="1:5" ht="27" customHeight="1">
      <c r="A136" s="24" t="s">
        <v>118</v>
      </c>
      <c r="B136" s="25" t="s">
        <v>9</v>
      </c>
    </row>
    <row r="137" spans="1:5">
      <c r="A137" s="26" t="s">
        <v>119</v>
      </c>
      <c r="B137" s="70" t="s">
        <v>48</v>
      </c>
    </row>
    <row r="138" spans="1:5" ht="4.5" customHeight="1">
      <c r="A138" s="31"/>
      <c r="B138" s="32"/>
    </row>
    <row r="139" spans="1:5" ht="15" customHeight="1">
      <c r="B139" s="25">
        <f>SUM(B138:B138)</f>
        <v>0</v>
      </c>
    </row>
    <row r="141" spans="1:5" ht="22.5" customHeight="1">
      <c r="A141" s="71" t="s">
        <v>120</v>
      </c>
      <c r="B141" s="72" t="s">
        <v>9</v>
      </c>
      <c r="C141" s="73" t="s">
        <v>121</v>
      </c>
    </row>
    <row r="142" spans="1:5" ht="5.25" customHeight="1">
      <c r="A142" s="74"/>
      <c r="B142" s="75"/>
      <c r="C142" s="76"/>
    </row>
    <row r="143" spans="1:5">
      <c r="A143" s="77" t="s">
        <v>48</v>
      </c>
      <c r="B143" s="78"/>
      <c r="C143" s="79"/>
    </row>
    <row r="144" spans="1:5" ht="6" customHeight="1">
      <c r="A144" s="80"/>
      <c r="B144" s="81"/>
      <c r="C144" s="81"/>
    </row>
    <row r="145" spans="1:5" ht="14.25" customHeight="1">
      <c r="B145" s="25">
        <f>SUM(B144:B144)</f>
        <v>0</v>
      </c>
      <c r="C145" s="25"/>
    </row>
    <row r="147" spans="1:5">
      <c r="A147" s="18" t="s">
        <v>122</v>
      </c>
    </row>
    <row r="148" spans="1:5" ht="4.5" customHeight="1"/>
    <row r="149" spans="1:5" ht="20.25" customHeight="1">
      <c r="A149" s="71" t="s">
        <v>123</v>
      </c>
      <c r="B149" s="25" t="s">
        <v>9</v>
      </c>
      <c r="C149" s="25" t="s">
        <v>25</v>
      </c>
      <c r="D149" s="25" t="s">
        <v>26</v>
      </c>
      <c r="E149" s="25" t="s">
        <v>27</v>
      </c>
    </row>
    <row r="150" spans="1:5">
      <c r="A150" s="26" t="s">
        <v>124</v>
      </c>
      <c r="B150" s="42">
        <f>SUM(B151:B169)</f>
        <v>15463532.770000001</v>
      </c>
      <c r="C150" s="59"/>
      <c r="D150" s="59"/>
      <c r="E150" s="59"/>
    </row>
    <row r="151" spans="1:5">
      <c r="A151" s="35" t="s">
        <v>125</v>
      </c>
      <c r="B151" s="37">
        <v>258794.96</v>
      </c>
      <c r="C151" s="34"/>
      <c r="D151" s="34"/>
      <c r="E151" s="34"/>
    </row>
    <row r="152" spans="1:5">
      <c r="A152" s="35" t="s">
        <v>126</v>
      </c>
      <c r="B152" s="37">
        <v>86621.04</v>
      </c>
      <c r="C152" s="34"/>
      <c r="D152" s="34"/>
      <c r="E152" s="34"/>
    </row>
    <row r="153" spans="1:5">
      <c r="A153" s="35" t="s">
        <v>127</v>
      </c>
      <c r="B153" s="37">
        <v>5856021.4299999997</v>
      </c>
      <c r="C153" s="34"/>
      <c r="D153" s="34"/>
      <c r="E153" s="34"/>
    </row>
    <row r="154" spans="1:5">
      <c r="A154" s="35" t="s">
        <v>128</v>
      </c>
      <c r="B154" s="37">
        <v>646859.34</v>
      </c>
      <c r="C154" s="34"/>
      <c r="D154" s="34"/>
      <c r="E154" s="34"/>
    </row>
    <row r="155" spans="1:5">
      <c r="A155" s="35" t="s">
        <v>129</v>
      </c>
      <c r="B155" s="37">
        <v>340412.36</v>
      </c>
      <c r="C155" s="34"/>
      <c r="D155" s="34"/>
      <c r="E155" s="34"/>
    </row>
    <row r="156" spans="1:5">
      <c r="A156" s="35" t="s">
        <v>130</v>
      </c>
      <c r="B156" s="37">
        <v>21516.28</v>
      </c>
      <c r="C156" s="34"/>
      <c r="D156" s="34"/>
      <c r="E156" s="34"/>
    </row>
    <row r="157" spans="1:5">
      <c r="A157" s="35" t="s">
        <v>131</v>
      </c>
      <c r="B157" s="37">
        <v>3517.25</v>
      </c>
      <c r="C157" s="34"/>
      <c r="D157" s="34"/>
      <c r="E157" s="34"/>
    </row>
    <row r="158" spans="1:5">
      <c r="A158" s="35" t="s">
        <v>132</v>
      </c>
      <c r="B158" s="37">
        <v>879.3</v>
      </c>
      <c r="C158" s="34"/>
      <c r="D158" s="34"/>
      <c r="E158" s="34"/>
    </row>
    <row r="159" spans="1:5">
      <c r="A159" s="35" t="s">
        <v>133</v>
      </c>
      <c r="B159" s="37">
        <v>179904.88</v>
      </c>
      <c r="C159" s="34"/>
      <c r="D159" s="34"/>
      <c r="E159" s="34"/>
    </row>
    <row r="160" spans="1:5">
      <c r="A160" s="35" t="s">
        <v>134</v>
      </c>
      <c r="B160" s="37">
        <v>9869.98</v>
      </c>
      <c r="C160" s="34"/>
      <c r="D160" s="34"/>
      <c r="E160" s="34"/>
    </row>
    <row r="161" spans="1:5">
      <c r="A161" s="35" t="s">
        <v>135</v>
      </c>
      <c r="B161" s="37">
        <v>100300.41</v>
      </c>
      <c r="C161" s="34"/>
      <c r="D161" s="34"/>
      <c r="E161" s="34"/>
    </row>
    <row r="162" spans="1:5">
      <c r="A162" s="35" t="s">
        <v>136</v>
      </c>
      <c r="B162" s="37">
        <v>147221.01</v>
      </c>
      <c r="C162" s="34"/>
      <c r="D162" s="34"/>
      <c r="E162" s="34"/>
    </row>
    <row r="163" spans="1:5">
      <c r="A163" s="35" t="s">
        <v>137</v>
      </c>
      <c r="B163" s="37">
        <v>198439.24</v>
      </c>
      <c r="C163" s="34"/>
      <c r="D163" s="34"/>
      <c r="E163" s="34"/>
    </row>
    <row r="164" spans="1:5">
      <c r="A164" s="35" t="s">
        <v>138</v>
      </c>
      <c r="B164" s="37">
        <v>65534.44</v>
      </c>
      <c r="C164" s="34"/>
      <c r="D164" s="34"/>
      <c r="E164" s="34"/>
    </row>
    <row r="165" spans="1:5">
      <c r="A165" s="35" t="s">
        <v>139</v>
      </c>
      <c r="B165" s="37">
        <v>6397978.6500000004</v>
      </c>
      <c r="C165" s="34"/>
      <c r="D165" s="34"/>
      <c r="E165" s="34"/>
    </row>
    <row r="166" spans="1:5">
      <c r="A166" s="35" t="s">
        <v>140</v>
      </c>
      <c r="B166" s="37">
        <v>255652.31</v>
      </c>
      <c r="C166" s="34"/>
      <c r="D166" s="34"/>
      <c r="E166" s="34"/>
    </row>
    <row r="167" spans="1:5">
      <c r="A167" s="35" t="s">
        <v>141</v>
      </c>
      <c r="B167" s="37">
        <v>192450.55</v>
      </c>
      <c r="C167" s="34"/>
      <c r="D167" s="34"/>
      <c r="E167" s="34"/>
    </row>
    <row r="168" spans="1:5">
      <c r="A168" s="35" t="s">
        <v>142</v>
      </c>
      <c r="B168" s="37">
        <v>23425.78</v>
      </c>
      <c r="C168" s="34"/>
      <c r="D168" s="34"/>
      <c r="E168" s="34"/>
    </row>
    <row r="169" spans="1:5">
      <c r="A169" s="35" t="s">
        <v>143</v>
      </c>
      <c r="B169" s="37">
        <v>678133.56</v>
      </c>
      <c r="C169" s="34"/>
      <c r="D169" s="34"/>
      <c r="E169" s="34"/>
    </row>
    <row r="170" spans="1:5" ht="16.5" customHeight="1">
      <c r="A170" s="82"/>
      <c r="B170" s="64">
        <f>B150</f>
        <v>15463532.770000001</v>
      </c>
      <c r="C170" s="40">
        <f>SUM(C150:C169)</f>
        <v>0</v>
      </c>
      <c r="D170" s="40">
        <f>SUM(D150:D169)</f>
        <v>0</v>
      </c>
      <c r="E170" s="40">
        <f>SUM(E150:E169)</f>
        <v>0</v>
      </c>
    </row>
    <row r="172" spans="1:5" ht="20.25" customHeight="1">
      <c r="A172" s="71" t="s">
        <v>144</v>
      </c>
      <c r="B172" s="72" t="s">
        <v>9</v>
      </c>
      <c r="C172" s="25" t="s">
        <v>145</v>
      </c>
      <c r="D172" s="25" t="s">
        <v>121</v>
      </c>
    </row>
    <row r="173" spans="1:5">
      <c r="A173" s="83" t="s">
        <v>146</v>
      </c>
      <c r="B173" s="84"/>
      <c r="C173" s="85" t="s">
        <v>48</v>
      </c>
      <c r="D173" s="86"/>
    </row>
    <row r="174" spans="1:5" ht="5.25" customHeight="1">
      <c r="A174" s="87"/>
      <c r="B174" s="88"/>
      <c r="C174" s="89"/>
      <c r="D174" s="90"/>
    </row>
    <row r="175" spans="1:5" ht="9.75" customHeight="1">
      <c r="A175" s="91"/>
      <c r="B175" s="92"/>
      <c r="C175" s="93"/>
      <c r="D175" s="94"/>
    </row>
    <row r="176" spans="1:5" ht="16.5" customHeight="1">
      <c r="B176" s="25">
        <f>SUM(B174:B175)</f>
        <v>0</v>
      </c>
      <c r="C176" s="95"/>
      <c r="D176" s="96"/>
    </row>
    <row r="179" spans="1:4" ht="27.75" customHeight="1">
      <c r="A179" s="71" t="s">
        <v>147</v>
      </c>
      <c r="B179" s="72" t="s">
        <v>9</v>
      </c>
      <c r="C179" s="25" t="s">
        <v>145</v>
      </c>
      <c r="D179" s="25" t="s">
        <v>121</v>
      </c>
    </row>
    <row r="180" spans="1:4">
      <c r="A180" s="83" t="s">
        <v>148</v>
      </c>
      <c r="B180" s="84"/>
      <c r="C180" s="97"/>
      <c r="D180" s="86"/>
    </row>
    <row r="181" spans="1:4">
      <c r="A181" s="35" t="s">
        <v>149</v>
      </c>
      <c r="B181" s="37">
        <v>25600</v>
      </c>
      <c r="C181" s="89"/>
      <c r="D181" s="90"/>
    </row>
    <row r="182" spans="1:4" ht="6.75" customHeight="1">
      <c r="A182" s="91"/>
      <c r="B182" s="92"/>
      <c r="C182" s="93"/>
      <c r="D182" s="94"/>
    </row>
    <row r="183" spans="1:4" ht="15" customHeight="1">
      <c r="B183" s="40">
        <f>SUM(B181:B182)</f>
        <v>25600</v>
      </c>
      <c r="C183" s="95"/>
      <c r="D183" s="96"/>
    </row>
    <row r="186" spans="1:4" ht="24" customHeight="1">
      <c r="A186" s="71" t="s">
        <v>150</v>
      </c>
      <c r="B186" s="72" t="s">
        <v>9</v>
      </c>
      <c r="C186" s="25" t="s">
        <v>145</v>
      </c>
      <c r="D186" s="25" t="s">
        <v>121</v>
      </c>
    </row>
    <row r="187" spans="1:4">
      <c r="A187" s="83" t="s">
        <v>151</v>
      </c>
      <c r="B187" s="84"/>
      <c r="C187" s="85" t="s">
        <v>48</v>
      </c>
      <c r="D187" s="86"/>
    </row>
    <row r="188" spans="1:4" ht="6.75" customHeight="1">
      <c r="A188" s="91"/>
      <c r="B188" s="92"/>
      <c r="C188" s="93"/>
      <c r="D188" s="94"/>
    </row>
    <row r="189" spans="1:4" ht="16.5" customHeight="1">
      <c r="B189" s="25">
        <f>SUM(B188:B188)</f>
        <v>0</v>
      </c>
      <c r="C189" s="95"/>
      <c r="D189" s="96"/>
    </row>
    <row r="192" spans="1:4" ht="24" customHeight="1">
      <c r="A192" s="71" t="s">
        <v>152</v>
      </c>
      <c r="B192" s="72" t="s">
        <v>9</v>
      </c>
      <c r="C192" s="98" t="s">
        <v>145</v>
      </c>
      <c r="D192" s="98" t="s">
        <v>44</v>
      </c>
    </row>
    <row r="193" spans="1:4">
      <c r="A193" s="83" t="s">
        <v>153</v>
      </c>
      <c r="B193" s="27"/>
      <c r="C193" s="27">
        <v>0</v>
      </c>
      <c r="D193" s="27">
        <v>0</v>
      </c>
    </row>
    <row r="194" spans="1:4">
      <c r="A194" s="35" t="s">
        <v>154</v>
      </c>
      <c r="B194" s="37">
        <v>0</v>
      </c>
      <c r="C194" s="29"/>
      <c r="D194" s="29"/>
    </row>
    <row r="195" spans="1:4">
      <c r="A195" s="44" t="s">
        <v>155</v>
      </c>
      <c r="B195" s="99">
        <v>0</v>
      </c>
      <c r="C195" s="32">
        <v>0</v>
      </c>
      <c r="D195" s="32">
        <v>0</v>
      </c>
    </row>
    <row r="196" spans="1:4" ht="7.5" customHeight="1">
      <c r="A196" s="66"/>
      <c r="B196" s="100"/>
      <c r="C196" s="100">
        <v>0</v>
      </c>
      <c r="D196" s="100">
        <v>0</v>
      </c>
    </row>
    <row r="197" spans="1:4" ht="18.75" customHeight="1">
      <c r="B197" s="40">
        <f>SUM(B194:B196)</f>
        <v>0</v>
      </c>
      <c r="C197" s="95"/>
      <c r="D197" s="96"/>
    </row>
    <row r="199" spans="1:4">
      <c r="A199" s="18" t="s">
        <v>156</v>
      </c>
    </row>
    <row r="200" spans="1:4" ht="7.5" customHeight="1">
      <c r="A200" s="18"/>
    </row>
    <row r="201" spans="1:4">
      <c r="A201" s="18" t="s">
        <v>157</v>
      </c>
    </row>
    <row r="202" spans="1:4" ht="7.5" customHeight="1"/>
    <row r="203" spans="1:4" ht="24" customHeight="1">
      <c r="A203" s="101" t="s">
        <v>158</v>
      </c>
      <c r="B203" s="102" t="s">
        <v>9</v>
      </c>
      <c r="C203" s="25" t="s">
        <v>159</v>
      </c>
      <c r="D203" s="25" t="s">
        <v>44</v>
      </c>
    </row>
    <row r="204" spans="1:4">
      <c r="A204" s="26" t="s">
        <v>160</v>
      </c>
      <c r="B204" s="103">
        <f>SUM(B205:B218)</f>
        <v>2450678.8600000003</v>
      </c>
      <c r="C204" s="59"/>
      <c r="D204" s="59"/>
    </row>
    <row r="205" spans="1:4" ht="12.75" customHeight="1">
      <c r="A205" s="35" t="s">
        <v>161</v>
      </c>
      <c r="B205" s="37">
        <v>346995.26</v>
      </c>
      <c r="C205" s="34"/>
      <c r="D205" s="34"/>
    </row>
    <row r="206" spans="1:4" ht="12.75" customHeight="1">
      <c r="A206" s="35" t="s">
        <v>162</v>
      </c>
      <c r="B206" s="37">
        <v>103842.7</v>
      </c>
      <c r="C206" s="34"/>
      <c r="D206" s="34"/>
    </row>
    <row r="207" spans="1:4" ht="12.75" customHeight="1">
      <c r="A207" s="35" t="s">
        <v>163</v>
      </c>
      <c r="B207" s="37">
        <v>12395.13</v>
      </c>
      <c r="C207" s="34"/>
      <c r="D207" s="34"/>
    </row>
    <row r="208" spans="1:4" ht="12.75" customHeight="1">
      <c r="A208" s="35" t="s">
        <v>164</v>
      </c>
      <c r="B208" s="37">
        <v>85273</v>
      </c>
      <c r="C208" s="34"/>
      <c r="D208" s="34"/>
    </row>
    <row r="209" spans="1:4" ht="12.75" customHeight="1">
      <c r="A209" s="35" t="s">
        <v>165</v>
      </c>
      <c r="B209" s="37">
        <v>1770</v>
      </c>
      <c r="C209" s="34"/>
      <c r="D209" s="34"/>
    </row>
    <row r="210" spans="1:4" ht="12.75" customHeight="1">
      <c r="A210" s="35" t="s">
        <v>166</v>
      </c>
      <c r="B210" s="37">
        <v>98472.75</v>
      </c>
      <c r="C210" s="34"/>
      <c r="D210" s="34"/>
    </row>
    <row r="211" spans="1:4" ht="12.75" customHeight="1">
      <c r="A211" s="35" t="s">
        <v>167</v>
      </c>
      <c r="B211" s="37">
        <v>18965.52</v>
      </c>
      <c r="C211" s="34"/>
      <c r="D211" s="34"/>
    </row>
    <row r="212" spans="1:4" ht="12.75" customHeight="1">
      <c r="A212" s="35" t="s">
        <v>168</v>
      </c>
      <c r="B212" s="37">
        <v>587418</v>
      </c>
      <c r="C212" s="34"/>
      <c r="D212" s="34"/>
    </row>
    <row r="213" spans="1:4" ht="12.75" customHeight="1">
      <c r="A213" s="35" t="s">
        <v>169</v>
      </c>
      <c r="B213" s="37">
        <v>1136135.5</v>
      </c>
      <c r="C213" s="34"/>
      <c r="D213" s="34"/>
    </row>
    <row r="214" spans="1:4" ht="12.75" customHeight="1">
      <c r="A214" s="35" t="s">
        <v>170</v>
      </c>
      <c r="B214" s="37">
        <v>6058</v>
      </c>
      <c r="C214" s="34"/>
      <c r="D214" s="34"/>
    </row>
    <row r="215" spans="1:4" ht="12.75" customHeight="1">
      <c r="A215" s="35" t="s">
        <v>171</v>
      </c>
      <c r="B215" s="37">
        <v>25564</v>
      </c>
      <c r="C215" s="34"/>
      <c r="D215" s="34"/>
    </row>
    <row r="216" spans="1:4" ht="12.75" customHeight="1">
      <c r="A216" s="35" t="s">
        <v>172</v>
      </c>
      <c r="B216" s="37">
        <v>17600</v>
      </c>
      <c r="C216" s="34"/>
      <c r="D216" s="34"/>
    </row>
    <row r="217" spans="1:4" ht="12.75" customHeight="1">
      <c r="A217" s="35" t="s">
        <v>173</v>
      </c>
      <c r="B217" s="37">
        <v>517</v>
      </c>
      <c r="C217" s="34"/>
      <c r="D217" s="34"/>
    </row>
    <row r="218" spans="1:4" ht="12.75" customHeight="1">
      <c r="A218" s="35" t="s">
        <v>174</v>
      </c>
      <c r="B218" s="37">
        <v>9672</v>
      </c>
      <c r="C218" s="34"/>
      <c r="D218" s="34"/>
    </row>
    <row r="219" spans="1:4" ht="12.75" customHeight="1">
      <c r="A219" s="28" t="s">
        <v>175</v>
      </c>
      <c r="B219" s="61">
        <f>SUM(B220:B228)</f>
        <v>29321953.189999998</v>
      </c>
      <c r="C219" s="34"/>
      <c r="D219" s="34"/>
    </row>
    <row r="220" spans="1:4" ht="12.75" customHeight="1">
      <c r="A220" s="35" t="s">
        <v>176</v>
      </c>
      <c r="B220" s="37">
        <v>10566398.439999999</v>
      </c>
      <c r="C220" s="34"/>
      <c r="D220" s="34"/>
    </row>
    <row r="221" spans="1:4" ht="12.75" customHeight="1">
      <c r="A221" s="35" t="s">
        <v>177</v>
      </c>
      <c r="B221" s="37">
        <v>394848.55</v>
      </c>
      <c r="C221" s="34"/>
      <c r="D221" s="34"/>
    </row>
    <row r="222" spans="1:4" ht="12.75" customHeight="1">
      <c r="A222" s="35" t="s">
        <v>178</v>
      </c>
      <c r="B222" s="37">
        <v>2911113.01</v>
      </c>
      <c r="C222" s="34"/>
      <c r="D222" s="34"/>
    </row>
    <row r="223" spans="1:4" ht="12.75" customHeight="1">
      <c r="A223" s="35" t="s">
        <v>179</v>
      </c>
      <c r="B223" s="37">
        <v>330000</v>
      </c>
      <c r="C223" s="34"/>
      <c r="D223" s="34"/>
    </row>
    <row r="224" spans="1:4" ht="12.75" customHeight="1">
      <c r="A224" s="35" t="s">
        <v>180</v>
      </c>
      <c r="B224" s="37">
        <v>11458618.859999999</v>
      </c>
      <c r="C224" s="34"/>
      <c r="D224" s="34"/>
    </row>
    <row r="225" spans="1:6" ht="12.75" customHeight="1">
      <c r="A225" s="35" t="s">
        <v>181</v>
      </c>
      <c r="B225" s="37">
        <v>533122.27</v>
      </c>
      <c r="C225" s="34"/>
      <c r="D225" s="34"/>
    </row>
    <row r="226" spans="1:6" ht="12.75" customHeight="1">
      <c r="A226" s="35" t="s">
        <v>182</v>
      </c>
      <c r="B226" s="37">
        <v>3127852.06</v>
      </c>
      <c r="C226" s="34"/>
      <c r="D226" s="34"/>
    </row>
    <row r="227" spans="1:6" ht="12.75" customHeight="1">
      <c r="A227" s="35" t="s">
        <v>183</v>
      </c>
      <c r="B227" s="37">
        <v>0</v>
      </c>
      <c r="C227" s="34"/>
      <c r="D227" s="34"/>
    </row>
    <row r="228" spans="1:6" ht="12.75" customHeight="1">
      <c r="A228" s="35" t="s">
        <v>184</v>
      </c>
      <c r="B228" s="37">
        <v>0</v>
      </c>
      <c r="C228" s="34"/>
      <c r="D228" s="34"/>
    </row>
    <row r="229" spans="1:6" ht="15.75" customHeight="1">
      <c r="A229" s="82"/>
      <c r="B229" s="40">
        <f>B204+B219</f>
        <v>31772632.049999997</v>
      </c>
      <c r="C229" s="95"/>
      <c r="D229" s="96"/>
    </row>
    <row r="232" spans="1:6" ht="24.75" customHeight="1">
      <c r="A232" s="101" t="s">
        <v>185</v>
      </c>
      <c r="B232" s="102" t="s">
        <v>9</v>
      </c>
      <c r="C232" s="25" t="s">
        <v>159</v>
      </c>
      <c r="D232" s="25" t="s">
        <v>44</v>
      </c>
    </row>
    <row r="233" spans="1:6" ht="12.75" customHeight="1">
      <c r="A233" s="26" t="s">
        <v>186</v>
      </c>
      <c r="B233" s="103">
        <f>SUM(B234:B236)</f>
        <v>92329.64</v>
      </c>
      <c r="C233" s="59"/>
      <c r="D233" s="59"/>
    </row>
    <row r="234" spans="1:6" ht="12.75" customHeight="1">
      <c r="A234" s="35" t="s">
        <v>187</v>
      </c>
      <c r="B234" s="37">
        <v>0</v>
      </c>
      <c r="C234" s="34"/>
      <c r="D234" s="34"/>
    </row>
    <row r="235" spans="1:6" ht="12.75" customHeight="1">
      <c r="A235" s="35" t="s">
        <v>188</v>
      </c>
      <c r="B235" s="37">
        <v>0</v>
      </c>
      <c r="C235" s="34"/>
      <c r="D235" s="34"/>
    </row>
    <row r="236" spans="1:6" ht="12.75" customHeight="1">
      <c r="A236" s="35" t="s">
        <v>189</v>
      </c>
      <c r="B236" s="37">
        <v>92329.64</v>
      </c>
      <c r="C236" s="34"/>
      <c r="D236" s="34"/>
    </row>
    <row r="237" spans="1:6" ht="12.75" customHeight="1">
      <c r="A237" s="31"/>
      <c r="B237" s="39"/>
      <c r="C237" s="39"/>
      <c r="D237" s="39"/>
    </row>
    <row r="238" spans="1:6" ht="16.5" customHeight="1">
      <c r="B238" s="40">
        <f>B233</f>
        <v>92329.64</v>
      </c>
      <c r="C238" s="95"/>
      <c r="D238" s="96"/>
      <c r="F238" s="104"/>
    </row>
    <row r="239" spans="1:6">
      <c r="B239" s="104"/>
    </row>
    <row r="240" spans="1:6">
      <c r="A240" s="18" t="s">
        <v>190</v>
      </c>
    </row>
    <row r="242" spans="1:4" ht="26.25" customHeight="1">
      <c r="A242" s="105" t="s">
        <v>191</v>
      </c>
      <c r="B242" s="102" t="s">
        <v>9</v>
      </c>
      <c r="C242" s="25" t="s">
        <v>192</v>
      </c>
      <c r="D242" s="25" t="s">
        <v>193</v>
      </c>
    </row>
    <row r="243" spans="1:4">
      <c r="A243" s="106" t="s">
        <v>194</v>
      </c>
      <c r="B243" s="107"/>
      <c r="C243" s="59"/>
      <c r="D243" s="59">
        <v>0</v>
      </c>
    </row>
    <row r="244" spans="1:4" ht="12.75" customHeight="1">
      <c r="A244" s="35" t="s">
        <v>195</v>
      </c>
      <c r="B244" s="37">
        <v>3466532</v>
      </c>
      <c r="C244" s="37">
        <v>16.441400000000002</v>
      </c>
      <c r="D244" s="34"/>
    </row>
    <row r="245" spans="1:4" ht="12.75" customHeight="1">
      <c r="A245" s="35" t="s">
        <v>196</v>
      </c>
      <c r="B245" s="37">
        <v>621734.84</v>
      </c>
      <c r="C245" s="37">
        <v>2.9487999999999999</v>
      </c>
      <c r="D245" s="34"/>
    </row>
    <row r="246" spans="1:4" ht="12.75" customHeight="1">
      <c r="A246" s="35" t="s">
        <v>197</v>
      </c>
      <c r="B246" s="37">
        <v>5708413.7400000002</v>
      </c>
      <c r="C246" s="37">
        <v>27.074400000000001</v>
      </c>
      <c r="D246" s="34"/>
    </row>
    <row r="247" spans="1:4" ht="12.75" customHeight="1">
      <c r="A247" s="35" t="s">
        <v>198</v>
      </c>
      <c r="B247" s="37">
        <v>646859.34</v>
      </c>
      <c r="C247" s="37">
        <v>3.0680000000000001</v>
      </c>
      <c r="D247" s="34"/>
    </row>
    <row r="248" spans="1:4" ht="12.75" customHeight="1">
      <c r="A248" s="35" t="s">
        <v>199</v>
      </c>
      <c r="B248" s="37">
        <v>3444422.53</v>
      </c>
      <c r="C248" s="37">
        <v>16.336500000000001</v>
      </c>
      <c r="D248" s="34"/>
    </row>
    <row r="249" spans="1:4" ht="12.75" customHeight="1">
      <c r="A249" s="35" t="s">
        <v>200</v>
      </c>
      <c r="B249" s="37">
        <v>238643.83</v>
      </c>
      <c r="C249" s="37">
        <v>1.1318999999999999</v>
      </c>
      <c r="D249" s="34"/>
    </row>
    <row r="250" spans="1:4" ht="12.75" customHeight="1">
      <c r="A250" s="35" t="s">
        <v>201</v>
      </c>
      <c r="B250" s="37">
        <v>95922.09</v>
      </c>
      <c r="C250" s="37">
        <v>0.45490000000000003</v>
      </c>
      <c r="D250" s="34"/>
    </row>
    <row r="251" spans="1:4" ht="12.75" customHeight="1">
      <c r="A251" s="35" t="s">
        <v>202</v>
      </c>
      <c r="B251" s="37">
        <v>1104123.83</v>
      </c>
      <c r="C251" s="37">
        <v>5.2366999999999999</v>
      </c>
      <c r="D251" s="34"/>
    </row>
    <row r="252" spans="1:4" ht="12.75" customHeight="1">
      <c r="A252" s="35" t="s">
        <v>203</v>
      </c>
      <c r="B252" s="37">
        <v>463283.52</v>
      </c>
      <c r="C252" s="37">
        <v>2.1972999999999998</v>
      </c>
      <c r="D252" s="34"/>
    </row>
    <row r="253" spans="1:4" ht="12.75" customHeight="1">
      <c r="A253" s="35" t="s">
        <v>204</v>
      </c>
      <c r="B253" s="37">
        <v>3117427.18</v>
      </c>
      <c r="C253" s="37">
        <v>14.785600000000001</v>
      </c>
      <c r="D253" s="34"/>
    </row>
    <row r="254" spans="1:4" ht="12.75" customHeight="1">
      <c r="A254" s="35" t="s">
        <v>205</v>
      </c>
      <c r="B254" s="37">
        <v>747712.18</v>
      </c>
      <c r="C254" s="37">
        <v>3.5463</v>
      </c>
      <c r="D254" s="34"/>
    </row>
    <row r="255" spans="1:4" ht="12.75" customHeight="1">
      <c r="A255" s="35" t="s">
        <v>206</v>
      </c>
      <c r="B255" s="37">
        <v>2437.2399999999998</v>
      </c>
      <c r="C255" s="37">
        <v>1.1599999999999999E-2</v>
      </c>
      <c r="D255" s="34"/>
    </row>
    <row r="256" spans="1:4" ht="12.75" customHeight="1">
      <c r="A256" s="35" t="s">
        <v>207</v>
      </c>
      <c r="B256" s="37">
        <v>2726</v>
      </c>
      <c r="C256" s="37">
        <v>1.29E-2</v>
      </c>
      <c r="D256" s="34"/>
    </row>
    <row r="257" spans="1:4" ht="12.75" customHeight="1">
      <c r="A257" s="35" t="s">
        <v>208</v>
      </c>
      <c r="B257" s="37">
        <v>7029.6</v>
      </c>
      <c r="C257" s="37">
        <v>3.3300000000000003E-2</v>
      </c>
      <c r="D257" s="34"/>
    </row>
    <row r="258" spans="1:4" ht="12.75" customHeight="1">
      <c r="A258" s="35" t="s">
        <v>209</v>
      </c>
      <c r="B258" s="37">
        <v>25681.42</v>
      </c>
      <c r="C258" s="37">
        <v>0.12180000000000001</v>
      </c>
      <c r="D258" s="34"/>
    </row>
    <row r="259" spans="1:4" ht="12.75" customHeight="1">
      <c r="A259" s="35" t="s">
        <v>210</v>
      </c>
      <c r="B259" s="37">
        <v>199639</v>
      </c>
      <c r="C259" s="37">
        <v>0.94689999999999996</v>
      </c>
      <c r="D259" s="34"/>
    </row>
    <row r="260" spans="1:4" ht="12.75" customHeight="1">
      <c r="A260" s="35" t="s">
        <v>211</v>
      </c>
      <c r="B260" s="37">
        <v>1323.94</v>
      </c>
      <c r="C260" s="37">
        <v>6.3E-3</v>
      </c>
      <c r="D260" s="34"/>
    </row>
    <row r="261" spans="1:4" ht="12.75" customHeight="1">
      <c r="A261" s="35" t="s">
        <v>212</v>
      </c>
      <c r="B261" s="37">
        <v>54916.67</v>
      </c>
      <c r="C261" s="37">
        <v>0.26050000000000001</v>
      </c>
      <c r="D261" s="34"/>
    </row>
    <row r="262" spans="1:4" ht="12.75" customHeight="1">
      <c r="A262" s="44" t="s">
        <v>213</v>
      </c>
      <c r="B262" s="99">
        <v>7750</v>
      </c>
      <c r="C262" s="99">
        <v>3.6799999999999999E-2</v>
      </c>
      <c r="D262" s="39"/>
    </row>
    <row r="263" spans="1:4" ht="12.75" customHeight="1">
      <c r="A263" s="108" t="s">
        <v>214</v>
      </c>
      <c r="B263" s="107">
        <v>273.52999999999997</v>
      </c>
      <c r="C263" s="107">
        <v>1.2999999999999999E-3</v>
      </c>
      <c r="D263" s="59"/>
    </row>
    <row r="264" spans="1:4" ht="12.75" customHeight="1">
      <c r="A264" s="35" t="s">
        <v>215</v>
      </c>
      <c r="B264" s="37">
        <v>4492.9399999999996</v>
      </c>
      <c r="C264" s="37">
        <v>2.1299999999999999E-2</v>
      </c>
      <c r="D264" s="34"/>
    </row>
    <row r="265" spans="1:4" ht="12.75" customHeight="1">
      <c r="A265" s="35" t="s">
        <v>216</v>
      </c>
      <c r="B265" s="37">
        <v>40799.919999999998</v>
      </c>
      <c r="C265" s="37">
        <v>0.19350000000000001</v>
      </c>
      <c r="D265" s="34"/>
    </row>
    <row r="266" spans="1:4" ht="12.75" customHeight="1">
      <c r="A266" s="35" t="s">
        <v>217</v>
      </c>
      <c r="B266" s="37">
        <v>3183.04</v>
      </c>
      <c r="C266" s="37">
        <v>1.5100000000000001E-2</v>
      </c>
      <c r="D266" s="34"/>
    </row>
    <row r="267" spans="1:4" ht="12.75" customHeight="1">
      <c r="A267" s="35" t="s">
        <v>218</v>
      </c>
      <c r="B267" s="37">
        <v>47966.57</v>
      </c>
      <c r="C267" s="37">
        <v>0.22750000000000001</v>
      </c>
      <c r="D267" s="34"/>
    </row>
    <row r="268" spans="1:4" ht="12.75" customHeight="1">
      <c r="A268" s="35" t="s">
        <v>219</v>
      </c>
      <c r="B268" s="37">
        <v>653181.69999999995</v>
      </c>
      <c r="C268" s="37">
        <v>3.0979999999999999</v>
      </c>
      <c r="D268" s="34"/>
    </row>
    <row r="269" spans="1:4" ht="12.75" customHeight="1">
      <c r="A269" s="35" t="s">
        <v>220</v>
      </c>
      <c r="B269" s="37">
        <v>402</v>
      </c>
      <c r="C269" s="37">
        <v>1.9E-3</v>
      </c>
      <c r="D269" s="34"/>
    </row>
    <row r="270" spans="1:4" ht="12.75" customHeight="1">
      <c r="A270" s="35" t="s">
        <v>221</v>
      </c>
      <c r="B270" s="37">
        <v>1249.32</v>
      </c>
      <c r="C270" s="37">
        <v>5.8999999999999999E-3</v>
      </c>
      <c r="D270" s="34"/>
    </row>
    <row r="271" spans="1:4" ht="12.75" customHeight="1">
      <c r="A271" s="35" t="s">
        <v>222</v>
      </c>
      <c r="B271" s="37">
        <v>62578.12</v>
      </c>
      <c r="C271" s="37">
        <v>0.29680000000000001</v>
      </c>
      <c r="D271" s="34"/>
    </row>
    <row r="272" spans="1:4" ht="12.75" customHeight="1">
      <c r="A272" s="35" t="s">
        <v>223</v>
      </c>
      <c r="B272" s="37">
        <v>313478.76</v>
      </c>
      <c r="C272" s="37">
        <v>1.4867999999999999</v>
      </c>
      <c r="D272" s="34"/>
    </row>
    <row r="273" spans="1:6" ht="12.75" customHeight="1">
      <c r="A273" s="35" t="s">
        <v>224</v>
      </c>
      <c r="B273" s="37">
        <v>0.22</v>
      </c>
      <c r="C273" s="37">
        <v>0</v>
      </c>
      <c r="D273" s="34"/>
    </row>
    <row r="274" spans="1:6" ht="15.75" customHeight="1">
      <c r="A274" s="82"/>
      <c r="B274" s="40">
        <f>SUM(B244:B273)</f>
        <v>21084185.070000008</v>
      </c>
      <c r="C274" s="109">
        <f>SUM(C244:C273)</f>
        <v>100</v>
      </c>
      <c r="D274" s="25"/>
    </row>
    <row r="275" spans="1:6" ht="9" customHeight="1"/>
    <row r="276" spans="1:6">
      <c r="A276" s="18" t="s">
        <v>225</v>
      </c>
    </row>
    <row r="278" spans="1:6" ht="28.5" customHeight="1">
      <c r="A278" s="71" t="s">
        <v>226</v>
      </c>
      <c r="B278" s="72" t="s">
        <v>54</v>
      </c>
      <c r="C278" s="98" t="s">
        <v>55</v>
      </c>
      <c r="D278" s="98" t="s">
        <v>227</v>
      </c>
      <c r="E278" s="110" t="s">
        <v>10</v>
      </c>
      <c r="F278" s="72" t="s">
        <v>145</v>
      </c>
    </row>
    <row r="279" spans="1:6" ht="14.1" customHeight="1">
      <c r="A279" s="83" t="s">
        <v>228</v>
      </c>
      <c r="B279" s="27"/>
      <c r="C279" s="27"/>
      <c r="D279" s="27">
        <v>0</v>
      </c>
      <c r="E279" s="27">
        <v>0</v>
      </c>
      <c r="F279" s="111">
        <v>0</v>
      </c>
    </row>
    <row r="280" spans="1:6" ht="14.1" customHeight="1">
      <c r="A280" s="35" t="s">
        <v>229</v>
      </c>
      <c r="B280" s="37">
        <v>16926050.260000002</v>
      </c>
      <c r="C280" s="37">
        <v>16926050.260000002</v>
      </c>
      <c r="D280" s="37">
        <v>0</v>
      </c>
      <c r="E280" s="112">
        <v>0</v>
      </c>
      <c r="F280" s="112">
        <v>0</v>
      </c>
    </row>
    <row r="281" spans="1:6" ht="14.1" customHeight="1">
      <c r="A281" s="35" t="s">
        <v>230</v>
      </c>
      <c r="B281" s="37">
        <v>-398279.2</v>
      </c>
      <c r="C281" s="37">
        <v>-398279.2</v>
      </c>
      <c r="D281" s="37">
        <f>-(B281-C281)</f>
        <v>0</v>
      </c>
      <c r="E281" s="112">
        <v>0</v>
      </c>
      <c r="F281" s="112">
        <v>0</v>
      </c>
    </row>
    <row r="282" spans="1:6" ht="14.1" customHeight="1">
      <c r="A282" s="35" t="s">
        <v>231</v>
      </c>
      <c r="B282" s="37">
        <v>100350</v>
      </c>
      <c r="C282" s="37">
        <v>0</v>
      </c>
      <c r="D282" s="37">
        <f t="shared" ref="D282:D291" si="2">C282-B282</f>
        <v>-100350</v>
      </c>
      <c r="E282" s="112"/>
      <c r="F282" s="112"/>
    </row>
    <row r="283" spans="1:6" ht="14.1" customHeight="1">
      <c r="A283" s="35" t="s">
        <v>232</v>
      </c>
      <c r="B283" s="37">
        <v>840778.58</v>
      </c>
      <c r="C283" s="37">
        <v>0</v>
      </c>
      <c r="D283" s="37">
        <f t="shared" si="2"/>
        <v>-840778.58</v>
      </c>
      <c r="E283" s="112"/>
      <c r="F283" s="112"/>
    </row>
    <row r="284" spans="1:6" ht="14.1" customHeight="1">
      <c r="A284" s="35" t="s">
        <v>233</v>
      </c>
      <c r="B284" s="37">
        <v>5097256.08</v>
      </c>
      <c r="C284" s="37">
        <v>0</v>
      </c>
      <c r="D284" s="37">
        <f t="shared" si="2"/>
        <v>-5097256.08</v>
      </c>
      <c r="E284" s="112">
        <v>0</v>
      </c>
      <c r="F284" s="112">
        <v>0</v>
      </c>
    </row>
    <row r="285" spans="1:6" ht="14.1" customHeight="1">
      <c r="A285" s="35" t="s">
        <v>234</v>
      </c>
      <c r="B285" s="37">
        <v>1053350.1100000001</v>
      </c>
      <c r="C285" s="37">
        <v>1053350.1100000001</v>
      </c>
      <c r="D285" s="37">
        <f t="shared" si="2"/>
        <v>0</v>
      </c>
      <c r="E285" s="112">
        <v>0</v>
      </c>
      <c r="F285" s="112">
        <v>0</v>
      </c>
    </row>
    <row r="286" spans="1:6" ht="14.1" customHeight="1">
      <c r="A286" s="35" t="s">
        <v>235</v>
      </c>
      <c r="B286" s="37">
        <v>20997646.82</v>
      </c>
      <c r="C286" s="37">
        <v>26094902.899999999</v>
      </c>
      <c r="D286" s="37">
        <f t="shared" si="2"/>
        <v>5097256.0799999982</v>
      </c>
      <c r="E286" s="112">
        <v>0</v>
      </c>
      <c r="F286" s="112">
        <v>0</v>
      </c>
    </row>
    <row r="287" spans="1:6" ht="14.1" customHeight="1">
      <c r="A287" s="35" t="s">
        <v>236</v>
      </c>
      <c r="B287" s="37">
        <v>33598859.079999998</v>
      </c>
      <c r="C287" s="37">
        <v>33598859.079999998</v>
      </c>
      <c r="D287" s="37">
        <f t="shared" si="2"/>
        <v>0</v>
      </c>
      <c r="E287" s="112">
        <v>0</v>
      </c>
      <c r="F287" s="112">
        <v>0</v>
      </c>
    </row>
    <row r="288" spans="1:6" ht="14.1" customHeight="1">
      <c r="A288" s="35" t="s">
        <v>237</v>
      </c>
      <c r="B288" s="37">
        <v>25961718.879999999</v>
      </c>
      <c r="C288" s="37">
        <v>26062068.879999999</v>
      </c>
      <c r="D288" s="37">
        <f t="shared" si="2"/>
        <v>100350</v>
      </c>
      <c r="E288" s="112">
        <v>0</v>
      </c>
      <c r="F288" s="112">
        <v>0</v>
      </c>
    </row>
    <row r="289" spans="1:8" ht="14.1" customHeight="1">
      <c r="A289" s="35" t="s">
        <v>238</v>
      </c>
      <c r="B289" s="37">
        <v>10410976.609999999</v>
      </c>
      <c r="C289" s="37">
        <v>11251755.189999999</v>
      </c>
      <c r="D289" s="37">
        <f t="shared" si="2"/>
        <v>840778.58000000007</v>
      </c>
      <c r="E289" s="112">
        <v>0</v>
      </c>
      <c r="F289" s="112">
        <v>0</v>
      </c>
    </row>
    <row r="290" spans="1:8" ht="14.1" customHeight="1">
      <c r="A290" s="35" t="s">
        <v>239</v>
      </c>
      <c r="B290" s="37">
        <v>3068773.17</v>
      </c>
      <c r="C290" s="37">
        <v>3068773.17</v>
      </c>
      <c r="D290" s="37">
        <f t="shared" si="2"/>
        <v>0</v>
      </c>
      <c r="E290" s="112"/>
      <c r="F290" s="112"/>
    </row>
    <row r="291" spans="1:8" ht="13.5" customHeight="1">
      <c r="A291" s="44" t="s">
        <v>240</v>
      </c>
      <c r="B291" s="99">
        <v>52953948.969999999</v>
      </c>
      <c r="C291" s="99">
        <v>52953948.969999999</v>
      </c>
      <c r="D291" s="37">
        <f t="shared" si="2"/>
        <v>0</v>
      </c>
      <c r="E291" s="113">
        <v>0</v>
      </c>
      <c r="F291" s="113">
        <v>0</v>
      </c>
    </row>
    <row r="292" spans="1:8" ht="19.5" customHeight="1">
      <c r="A292" s="82"/>
      <c r="B292" s="40">
        <f>SUM(B280:B291)</f>
        <v>170611429.35999998</v>
      </c>
      <c r="C292" s="40">
        <f>SUM(C280:C291)</f>
        <v>170611429.36000001</v>
      </c>
      <c r="D292" s="40">
        <f>SUM(D280:D291)</f>
        <v>-1.862645149230957E-9</v>
      </c>
      <c r="E292" s="114"/>
      <c r="F292" s="115"/>
      <c r="H292" s="63"/>
    </row>
    <row r="294" spans="1:8" ht="27" customHeight="1">
      <c r="A294" s="101" t="s">
        <v>241</v>
      </c>
      <c r="B294" s="102" t="s">
        <v>54</v>
      </c>
      <c r="C294" s="25" t="s">
        <v>55</v>
      </c>
      <c r="D294" s="25" t="s">
        <v>227</v>
      </c>
      <c r="E294" s="116" t="s">
        <v>145</v>
      </c>
    </row>
    <row r="295" spans="1:8" ht="14.1" customHeight="1">
      <c r="A295" s="83" t="s">
        <v>242</v>
      </c>
      <c r="B295" s="27"/>
      <c r="C295" s="37"/>
      <c r="D295" s="27"/>
      <c r="E295" s="27"/>
    </row>
    <row r="296" spans="1:8" ht="14.1" customHeight="1">
      <c r="A296" s="35" t="s">
        <v>243</v>
      </c>
      <c r="B296" s="37">
        <v>8125530.8099999996</v>
      </c>
      <c r="C296" s="37">
        <v>10780776.619999999</v>
      </c>
      <c r="D296" s="37">
        <f>C296-B296</f>
        <v>2655245.8099999996</v>
      </c>
      <c r="E296" s="112">
        <v>0</v>
      </c>
    </row>
    <row r="297" spans="1:8" ht="14.1" customHeight="1">
      <c r="A297" s="35" t="s">
        <v>244</v>
      </c>
      <c r="B297" s="37">
        <v>9676508.0399999991</v>
      </c>
      <c r="C297" s="37">
        <v>9676508.0399999991</v>
      </c>
      <c r="D297" s="37">
        <f t="shared" ref="D297:D326" si="3">C297-B297</f>
        <v>0</v>
      </c>
      <c r="E297" s="112">
        <v>0</v>
      </c>
    </row>
    <row r="298" spans="1:8" ht="14.1" customHeight="1">
      <c r="A298" s="35" t="s">
        <v>245</v>
      </c>
      <c r="B298" s="37">
        <v>-2917150.1</v>
      </c>
      <c r="C298" s="37">
        <v>-2917150.1</v>
      </c>
      <c r="D298" s="37">
        <f t="shared" si="3"/>
        <v>0</v>
      </c>
      <c r="E298" s="112">
        <v>0</v>
      </c>
    </row>
    <row r="299" spans="1:8" ht="14.1" customHeight="1">
      <c r="A299" s="35" t="s">
        <v>246</v>
      </c>
      <c r="B299" s="37">
        <v>-2194315.7400000002</v>
      </c>
      <c r="C299" s="37">
        <v>-2194315.7400000002</v>
      </c>
      <c r="D299" s="37">
        <f t="shared" si="3"/>
        <v>0</v>
      </c>
      <c r="E299" s="112">
        <v>0</v>
      </c>
    </row>
    <row r="300" spans="1:8" ht="14.1" customHeight="1">
      <c r="A300" s="35" t="s">
        <v>247</v>
      </c>
      <c r="B300" s="37">
        <v>-2057568.62</v>
      </c>
      <c r="C300" s="37">
        <v>-2057568.62</v>
      </c>
      <c r="D300" s="37">
        <f t="shared" si="3"/>
        <v>0</v>
      </c>
      <c r="E300" s="112">
        <v>0</v>
      </c>
    </row>
    <row r="301" spans="1:8" ht="14.1" customHeight="1">
      <c r="A301" s="35" t="s">
        <v>248</v>
      </c>
      <c r="B301" s="37">
        <v>-3926931.38</v>
      </c>
      <c r="C301" s="37">
        <v>-3926931.38</v>
      </c>
      <c r="D301" s="37">
        <f t="shared" si="3"/>
        <v>0</v>
      </c>
      <c r="E301" s="112">
        <v>0</v>
      </c>
    </row>
    <row r="302" spans="1:8" ht="14.1" customHeight="1">
      <c r="A302" s="35" t="s">
        <v>249</v>
      </c>
      <c r="B302" s="37">
        <v>-19386802.93</v>
      </c>
      <c r="C302" s="37">
        <v>-19386802.93</v>
      </c>
      <c r="D302" s="37">
        <f t="shared" si="3"/>
        <v>0</v>
      </c>
      <c r="E302" s="112">
        <v>0</v>
      </c>
    </row>
    <row r="303" spans="1:8" ht="14.1" customHeight="1">
      <c r="A303" s="35" t="s">
        <v>250</v>
      </c>
      <c r="B303" s="37">
        <v>-26322462.670000002</v>
      </c>
      <c r="C303" s="37">
        <v>-26322462.670000002</v>
      </c>
      <c r="D303" s="37">
        <f t="shared" si="3"/>
        <v>0</v>
      </c>
      <c r="E303" s="112">
        <v>0</v>
      </c>
    </row>
    <row r="304" spans="1:8" ht="14.1" customHeight="1">
      <c r="A304" s="35" t="s">
        <v>251</v>
      </c>
      <c r="B304" s="37">
        <v>-12699781.65</v>
      </c>
      <c r="C304" s="37">
        <v>-12699781.65</v>
      </c>
      <c r="D304" s="37">
        <f t="shared" si="3"/>
        <v>0</v>
      </c>
      <c r="E304" s="112">
        <v>0</v>
      </c>
    </row>
    <row r="305" spans="1:5" ht="14.1" customHeight="1">
      <c r="A305" s="35" t="s">
        <v>252</v>
      </c>
      <c r="B305" s="37">
        <v>-19293928.800000001</v>
      </c>
      <c r="C305" s="37">
        <v>-19293928.800000001</v>
      </c>
      <c r="D305" s="37">
        <f t="shared" si="3"/>
        <v>0</v>
      </c>
      <c r="E305" s="112">
        <v>0</v>
      </c>
    </row>
    <row r="306" spans="1:5" ht="14.1" customHeight="1">
      <c r="A306" s="35" t="s">
        <v>253</v>
      </c>
      <c r="B306" s="37">
        <v>-20755261.420000002</v>
      </c>
      <c r="C306" s="37">
        <v>-20755261.420000002</v>
      </c>
      <c r="D306" s="37">
        <f t="shared" si="3"/>
        <v>0</v>
      </c>
      <c r="E306" s="112">
        <v>0</v>
      </c>
    </row>
    <row r="307" spans="1:5" ht="14.1" customHeight="1">
      <c r="A307" s="35" t="s">
        <v>254</v>
      </c>
      <c r="B307" s="37">
        <v>-20685889.780000001</v>
      </c>
      <c r="C307" s="37">
        <v>-20685889.780000001</v>
      </c>
      <c r="D307" s="37">
        <f t="shared" si="3"/>
        <v>0</v>
      </c>
      <c r="E307" s="112">
        <v>0</v>
      </c>
    </row>
    <row r="308" spans="1:5" ht="14.1" customHeight="1">
      <c r="A308" s="35" t="s">
        <v>255</v>
      </c>
      <c r="B308" s="37">
        <v>-28437096.379999999</v>
      </c>
      <c r="C308" s="37">
        <v>-28437096.379999999</v>
      </c>
      <c r="D308" s="37">
        <f t="shared" si="3"/>
        <v>0</v>
      </c>
      <c r="E308" s="112">
        <v>0</v>
      </c>
    </row>
    <row r="309" spans="1:5" ht="14.1" customHeight="1">
      <c r="A309" s="35" t="s">
        <v>256</v>
      </c>
      <c r="B309" s="37">
        <v>-8137343.9400000004</v>
      </c>
      <c r="C309" s="37">
        <v>-8137343.9400000004</v>
      </c>
      <c r="D309" s="37">
        <f t="shared" si="3"/>
        <v>0</v>
      </c>
      <c r="E309" s="112"/>
    </row>
    <row r="310" spans="1:5" ht="14.1" customHeight="1">
      <c r="A310" s="35" t="s">
        <v>257</v>
      </c>
      <c r="B310" s="37">
        <v>-5563558.5599999996</v>
      </c>
      <c r="C310" s="37">
        <v>-5563558.5599999996</v>
      </c>
      <c r="D310" s="37">
        <f t="shared" si="3"/>
        <v>0</v>
      </c>
      <c r="E310" s="112"/>
    </row>
    <row r="311" spans="1:5" ht="14.1" customHeight="1">
      <c r="A311" s="35" t="s">
        <v>258</v>
      </c>
      <c r="B311" s="37">
        <v>-7904911.4800000004</v>
      </c>
      <c r="C311" s="37">
        <v>-7904911.4800000004</v>
      </c>
      <c r="D311" s="37">
        <f t="shared" si="3"/>
        <v>0</v>
      </c>
      <c r="E311" s="112"/>
    </row>
    <row r="312" spans="1:5" ht="14.1" customHeight="1">
      <c r="A312" s="35" t="s">
        <v>259</v>
      </c>
      <c r="B312" s="37"/>
      <c r="C312" s="37">
        <v>-11008052.24</v>
      </c>
      <c r="D312" s="37">
        <f t="shared" si="3"/>
        <v>-11008052.24</v>
      </c>
      <c r="E312" s="112"/>
    </row>
    <row r="313" spans="1:5" ht="14.1" customHeight="1">
      <c r="A313" s="35" t="s">
        <v>260</v>
      </c>
      <c r="B313" s="37">
        <v>7534788.3600000003</v>
      </c>
      <c r="C313" s="37">
        <v>7549588.3600000003</v>
      </c>
      <c r="D313" s="37">
        <f t="shared" si="3"/>
        <v>14800</v>
      </c>
      <c r="E313" s="112">
        <v>0</v>
      </c>
    </row>
    <row r="314" spans="1:5" ht="14.1" customHeight="1">
      <c r="A314" s="35" t="s">
        <v>261</v>
      </c>
      <c r="B314" s="37">
        <v>30632192.57</v>
      </c>
      <c r="C314" s="37">
        <v>30856134.59</v>
      </c>
      <c r="D314" s="37">
        <f t="shared" si="3"/>
        <v>223942.01999999955</v>
      </c>
      <c r="E314" s="112">
        <v>0</v>
      </c>
    </row>
    <row r="315" spans="1:5" ht="14.1" customHeight="1">
      <c r="A315" s="35" t="s">
        <v>262</v>
      </c>
      <c r="B315" s="37">
        <v>61132529.549999997</v>
      </c>
      <c r="C315" s="37">
        <v>61132529.549999997</v>
      </c>
      <c r="D315" s="37">
        <f t="shared" si="3"/>
        <v>0</v>
      </c>
      <c r="E315" s="112">
        <v>0</v>
      </c>
    </row>
    <row r="316" spans="1:5" ht="14.1" customHeight="1">
      <c r="A316" s="35" t="s">
        <v>263</v>
      </c>
      <c r="B316" s="37">
        <v>34197453.350000001</v>
      </c>
      <c r="C316" s="37">
        <v>34197453.350000001</v>
      </c>
      <c r="D316" s="37">
        <f t="shared" si="3"/>
        <v>0</v>
      </c>
      <c r="E316" s="112">
        <v>0</v>
      </c>
    </row>
    <row r="317" spans="1:5" ht="14.1" customHeight="1">
      <c r="A317" s="35" t="s">
        <v>264</v>
      </c>
      <c r="B317" s="37">
        <v>331918.46999999997</v>
      </c>
      <c r="C317" s="37">
        <v>331918.46999999997</v>
      </c>
      <c r="D317" s="37">
        <f t="shared" si="3"/>
        <v>0</v>
      </c>
      <c r="E317" s="112"/>
    </row>
    <row r="318" spans="1:5" ht="14.1" customHeight="1">
      <c r="A318" s="35" t="s">
        <v>265</v>
      </c>
      <c r="B318" s="37">
        <v>783848.5</v>
      </c>
      <c r="C318" s="37">
        <v>783848.5</v>
      </c>
      <c r="D318" s="37">
        <f t="shared" si="3"/>
        <v>0</v>
      </c>
      <c r="E318" s="112"/>
    </row>
    <row r="319" spans="1:5" ht="14.1" customHeight="1">
      <c r="A319" s="35" t="s">
        <v>266</v>
      </c>
      <c r="B319" s="37">
        <v>69492</v>
      </c>
      <c r="C319" s="37">
        <v>69492</v>
      </c>
      <c r="D319" s="37">
        <f t="shared" si="3"/>
        <v>0</v>
      </c>
      <c r="E319" s="112"/>
    </row>
    <row r="320" spans="1:5" ht="14.1" customHeight="1">
      <c r="A320" s="35" t="s">
        <v>267</v>
      </c>
      <c r="B320" s="37">
        <v>677313.92</v>
      </c>
      <c r="C320" s="37">
        <v>677313.92</v>
      </c>
      <c r="D320" s="37">
        <f t="shared" si="3"/>
        <v>0</v>
      </c>
      <c r="E320" s="112"/>
    </row>
    <row r="321" spans="1:5" ht="14.1" customHeight="1">
      <c r="A321" s="35" t="s">
        <v>268</v>
      </c>
      <c r="B321" s="37">
        <v>109397.07</v>
      </c>
      <c r="C321" s="37">
        <v>109397.07</v>
      </c>
      <c r="D321" s="37">
        <f t="shared" si="3"/>
        <v>0</v>
      </c>
      <c r="E321" s="112"/>
    </row>
    <row r="322" spans="1:5" ht="14.1" customHeight="1">
      <c r="A322" s="35" t="s">
        <v>269</v>
      </c>
      <c r="B322" s="37">
        <v>3165419.03</v>
      </c>
      <c r="C322" s="37">
        <v>3165419.03</v>
      </c>
      <c r="D322" s="37">
        <f t="shared" si="3"/>
        <v>0</v>
      </c>
      <c r="E322" s="112"/>
    </row>
    <row r="323" spans="1:5" ht="14.1" customHeight="1">
      <c r="A323" s="35" t="s">
        <v>270</v>
      </c>
      <c r="B323" s="37">
        <v>0</v>
      </c>
      <c r="C323" s="37">
        <v>6195613.0099999998</v>
      </c>
      <c r="D323" s="37">
        <f t="shared" si="3"/>
        <v>6195613.0099999998</v>
      </c>
      <c r="E323" s="112"/>
    </row>
    <row r="324" spans="1:5" ht="14.1" customHeight="1">
      <c r="A324" s="44" t="s">
        <v>271</v>
      </c>
      <c r="B324" s="99">
        <v>4975997.8499999996</v>
      </c>
      <c r="C324" s="99">
        <v>4975997.8499999996</v>
      </c>
      <c r="D324" s="99">
        <f t="shared" si="3"/>
        <v>0</v>
      </c>
      <c r="E324" s="113"/>
    </row>
    <row r="325" spans="1:5" ht="14.1" customHeight="1">
      <c r="A325" s="108" t="s">
        <v>272</v>
      </c>
      <c r="B325" s="107">
        <v>90000</v>
      </c>
      <c r="C325" s="107">
        <v>3201226.27</v>
      </c>
      <c r="D325" s="107">
        <f t="shared" si="3"/>
        <v>3111226.27</v>
      </c>
      <c r="E325" s="117"/>
    </row>
    <row r="326" spans="1:5" ht="14.1" customHeight="1">
      <c r="A326" s="44" t="s">
        <v>273</v>
      </c>
      <c r="B326" s="37">
        <v>60723.31</v>
      </c>
      <c r="C326" s="37">
        <v>60723.31</v>
      </c>
      <c r="D326" s="37">
        <f t="shared" si="3"/>
        <v>0</v>
      </c>
      <c r="E326" s="113">
        <v>0</v>
      </c>
    </row>
    <row r="327" spans="1:5" ht="20.25" customHeight="1">
      <c r="A327" s="82"/>
      <c r="B327" s="118">
        <f>SUM(B296:B326)</f>
        <v>-18719890.619999986</v>
      </c>
      <c r="C327" s="118">
        <f>SUM(C296:C326)</f>
        <v>-17527115.749999985</v>
      </c>
      <c r="D327" s="118">
        <f>SUM(D296:D326)</f>
        <v>1192774.8699999987</v>
      </c>
      <c r="E327" s="115"/>
    </row>
    <row r="329" spans="1:5" ht="6.75" customHeight="1"/>
    <row r="330" spans="1:5">
      <c r="A330" s="18" t="s">
        <v>274</v>
      </c>
    </row>
    <row r="332" spans="1:5" ht="30.75" customHeight="1">
      <c r="A332" s="101" t="s">
        <v>275</v>
      </c>
      <c r="B332" s="102" t="s">
        <v>54</v>
      </c>
      <c r="C332" s="25" t="s">
        <v>55</v>
      </c>
      <c r="D332" s="25" t="s">
        <v>56</v>
      </c>
    </row>
    <row r="333" spans="1:5" ht="14.1" customHeight="1">
      <c r="A333" s="83" t="s">
        <v>276</v>
      </c>
      <c r="B333" s="27"/>
      <c r="C333" s="27"/>
      <c r="D333" s="27"/>
    </row>
    <row r="334" spans="1:5" ht="14.1" customHeight="1">
      <c r="A334" s="35" t="s">
        <v>277</v>
      </c>
      <c r="B334" s="37">
        <v>257336.7</v>
      </c>
      <c r="C334" s="37">
        <v>498371.89</v>
      </c>
      <c r="D334" s="37">
        <v>241035.19</v>
      </c>
    </row>
    <row r="335" spans="1:5" ht="14.1" customHeight="1">
      <c r="A335" s="35" t="s">
        <v>278</v>
      </c>
      <c r="B335" s="37">
        <v>5845935.4400000004</v>
      </c>
      <c r="C335" s="37">
        <v>5874573.9400000004</v>
      </c>
      <c r="D335" s="37">
        <v>28638.5</v>
      </c>
    </row>
    <row r="336" spans="1:5" ht="14.1" customHeight="1">
      <c r="A336" s="35" t="s">
        <v>279</v>
      </c>
      <c r="B336" s="37">
        <v>392485.76</v>
      </c>
      <c r="C336" s="37">
        <v>392485.76</v>
      </c>
      <c r="D336" s="37">
        <v>0</v>
      </c>
    </row>
    <row r="337" spans="1:5" ht="14.1" customHeight="1">
      <c r="A337" s="35" t="s">
        <v>280</v>
      </c>
      <c r="B337" s="37">
        <v>17704.330000000002</v>
      </c>
      <c r="C337" s="37">
        <v>17704.330000000002</v>
      </c>
      <c r="D337" s="37">
        <v>0</v>
      </c>
    </row>
    <row r="338" spans="1:5" ht="14.1" customHeight="1">
      <c r="A338" s="35" t="s">
        <v>281</v>
      </c>
      <c r="B338" s="37">
        <v>974237.73</v>
      </c>
      <c r="C338" s="37">
        <v>774598.73</v>
      </c>
      <c r="D338" s="37">
        <v>-199639</v>
      </c>
    </row>
    <row r="339" spans="1:5" ht="14.1" customHeight="1">
      <c r="A339" s="35" t="s">
        <v>282</v>
      </c>
      <c r="B339" s="37">
        <v>3368472.43</v>
      </c>
      <c r="C339" s="37">
        <v>1857417.63</v>
      </c>
      <c r="D339" s="37">
        <v>-1511054.8</v>
      </c>
      <c r="E339" s="119"/>
    </row>
    <row r="340" spans="1:5" ht="14.1" customHeight="1">
      <c r="A340" s="35" t="s">
        <v>283</v>
      </c>
      <c r="B340" s="37">
        <v>3978562.15</v>
      </c>
      <c r="C340" s="37">
        <v>4914556.91</v>
      </c>
      <c r="D340" s="37">
        <v>935994.76</v>
      </c>
    </row>
    <row r="341" spans="1:5" ht="14.1" customHeight="1">
      <c r="A341" s="35" t="s">
        <v>284</v>
      </c>
      <c r="B341" s="37">
        <v>1190136.6000000001</v>
      </c>
      <c r="C341" s="37">
        <v>2471144.6</v>
      </c>
      <c r="D341" s="37">
        <v>1281008</v>
      </c>
    </row>
    <row r="342" spans="1:5" ht="14.1" customHeight="1">
      <c r="A342" s="35" t="s">
        <v>285</v>
      </c>
      <c r="B342" s="37">
        <v>1923565.07</v>
      </c>
      <c r="C342" s="37">
        <v>1931721.66</v>
      </c>
      <c r="D342" s="37">
        <v>8156.59</v>
      </c>
    </row>
    <row r="343" spans="1:5" ht="14.1" customHeight="1">
      <c r="A343" s="35" t="s">
        <v>286</v>
      </c>
      <c r="B343" s="37">
        <v>482729.84</v>
      </c>
      <c r="C343" s="37">
        <v>482729.84</v>
      </c>
      <c r="D343" s="37">
        <v>0</v>
      </c>
    </row>
    <row r="344" spans="1:5" ht="14.1" customHeight="1">
      <c r="A344" s="35" t="s">
        <v>287</v>
      </c>
      <c r="B344" s="37">
        <v>147322.04999999999</v>
      </c>
      <c r="C344" s="37">
        <v>147322.04999999999</v>
      </c>
      <c r="D344" s="37">
        <v>0</v>
      </c>
    </row>
    <row r="345" spans="1:5" ht="14.1" customHeight="1">
      <c r="A345" s="35" t="s">
        <v>288</v>
      </c>
      <c r="B345" s="37">
        <v>10031.02</v>
      </c>
      <c r="C345" s="37">
        <v>10031.02</v>
      </c>
      <c r="D345" s="37">
        <v>0</v>
      </c>
    </row>
    <row r="346" spans="1:5" ht="14.1" customHeight="1">
      <c r="A346" s="35" t="s">
        <v>289</v>
      </c>
      <c r="B346" s="37">
        <v>56076.52</v>
      </c>
      <c r="C346" s="37">
        <v>56107.37</v>
      </c>
      <c r="D346" s="37">
        <v>30.85</v>
      </c>
    </row>
    <row r="347" spans="1:5" ht="14.1" customHeight="1">
      <c r="A347" s="35" t="s">
        <v>290</v>
      </c>
      <c r="B347" s="37">
        <v>113382.5</v>
      </c>
      <c r="C347" s="37">
        <v>113444.87</v>
      </c>
      <c r="D347" s="37">
        <v>62.37</v>
      </c>
    </row>
    <row r="348" spans="1:5" ht="14.1" customHeight="1">
      <c r="A348" s="35" t="s">
        <v>291</v>
      </c>
      <c r="B348" s="37">
        <v>226632.45</v>
      </c>
      <c r="C348" s="37">
        <v>553874.51</v>
      </c>
      <c r="D348" s="37">
        <v>327242.06</v>
      </c>
    </row>
    <row r="349" spans="1:5" ht="14.1" customHeight="1">
      <c r="A349" s="35" t="s">
        <v>292</v>
      </c>
      <c r="B349" s="37">
        <v>13613.32</v>
      </c>
      <c r="C349" s="37">
        <v>13617.74</v>
      </c>
      <c r="D349" s="37">
        <v>4.42</v>
      </c>
    </row>
    <row r="350" spans="1:5" ht="14.1" customHeight="1">
      <c r="A350" s="35" t="s">
        <v>293</v>
      </c>
      <c r="B350" s="37">
        <v>234662.02</v>
      </c>
      <c r="C350" s="37">
        <v>234791.11</v>
      </c>
      <c r="D350" s="37">
        <v>129.09</v>
      </c>
    </row>
    <row r="351" spans="1:5" ht="14.1" customHeight="1">
      <c r="A351" s="35" t="s">
        <v>294</v>
      </c>
      <c r="B351" s="37">
        <v>10576.68</v>
      </c>
      <c r="C351" s="37">
        <v>10580.11</v>
      </c>
      <c r="D351" s="37">
        <v>3.43</v>
      </c>
    </row>
    <row r="352" spans="1:5" ht="14.1" customHeight="1">
      <c r="A352" s="35" t="s">
        <v>295</v>
      </c>
      <c r="B352" s="37">
        <v>6917089.6500000004</v>
      </c>
      <c r="C352" s="37">
        <v>6950003.3499999996</v>
      </c>
      <c r="D352" s="37">
        <v>32913.699999999997</v>
      </c>
    </row>
    <row r="353" spans="1:4" ht="14.1" customHeight="1">
      <c r="A353" s="35" t="s">
        <v>296</v>
      </c>
      <c r="B353" s="37">
        <v>1010778.3</v>
      </c>
      <c r="C353" s="37">
        <v>436922.86</v>
      </c>
      <c r="D353" s="37">
        <v>-573855.43999999994</v>
      </c>
    </row>
    <row r="354" spans="1:4" ht="14.1" customHeight="1">
      <c r="A354" s="35" t="s">
        <v>297</v>
      </c>
      <c r="B354" s="37">
        <v>3211428.81</v>
      </c>
      <c r="C354" s="37">
        <v>723209.13</v>
      </c>
      <c r="D354" s="37">
        <v>-2488219.6800000002</v>
      </c>
    </row>
    <row r="355" spans="1:4" ht="14.1" customHeight="1">
      <c r="A355" s="35" t="s">
        <v>298</v>
      </c>
      <c r="B355" s="37">
        <v>6286367.0899999999</v>
      </c>
      <c r="C355" s="37">
        <v>0</v>
      </c>
      <c r="D355" s="37">
        <v>-6286367.0899999999</v>
      </c>
    </row>
    <row r="356" spans="1:4" ht="14.1" customHeight="1">
      <c r="A356" s="35" t="s">
        <v>299</v>
      </c>
      <c r="B356" s="37">
        <v>3247495.62</v>
      </c>
      <c r="C356" s="37">
        <v>5981.81</v>
      </c>
      <c r="D356" s="37">
        <v>-3241513.81</v>
      </c>
    </row>
    <row r="357" spans="1:4" ht="14.1" customHeight="1">
      <c r="A357" s="35" t="s">
        <v>300</v>
      </c>
      <c r="B357" s="37">
        <v>1154856.02</v>
      </c>
      <c r="C357" s="37">
        <v>1024.56</v>
      </c>
      <c r="D357" s="37">
        <v>-1153831.46</v>
      </c>
    </row>
    <row r="358" spans="1:4" ht="14.1" customHeight="1">
      <c r="A358" s="35" t="s">
        <v>301</v>
      </c>
      <c r="B358" s="37">
        <v>24474.01</v>
      </c>
      <c r="C358" s="37">
        <v>0</v>
      </c>
      <c r="D358" s="37">
        <v>-24474.01</v>
      </c>
    </row>
    <row r="359" spans="1:4" ht="14.1" customHeight="1">
      <c r="A359" s="35" t="s">
        <v>302</v>
      </c>
      <c r="B359" s="36">
        <v>0</v>
      </c>
      <c r="C359" s="37">
        <v>20001</v>
      </c>
      <c r="D359" s="37">
        <v>20001</v>
      </c>
    </row>
    <row r="360" spans="1:4" ht="14.1" customHeight="1">
      <c r="A360" s="35" t="s">
        <v>303</v>
      </c>
      <c r="B360" s="36">
        <v>0</v>
      </c>
      <c r="C360" s="37">
        <v>7749944.9400000004</v>
      </c>
      <c r="D360" s="37">
        <v>7749944.9400000004</v>
      </c>
    </row>
    <row r="361" spans="1:4" ht="14.1" customHeight="1">
      <c r="A361" s="35" t="s">
        <v>304</v>
      </c>
      <c r="B361" s="37">
        <v>4727409.38</v>
      </c>
      <c r="C361" s="37">
        <v>4760796.38</v>
      </c>
      <c r="D361" s="37">
        <v>33387</v>
      </c>
    </row>
    <row r="362" spans="1:4" ht="21.75" customHeight="1">
      <c r="A362" s="82"/>
      <c r="B362" s="40">
        <f>SUM(B334:B361)</f>
        <v>45823361.489999995</v>
      </c>
      <c r="C362" s="40">
        <f>SUM(C334:C361)</f>
        <v>41002958.100000001</v>
      </c>
      <c r="D362" s="64">
        <f>SUM(D334:D361)</f>
        <v>-4820403.3899999997</v>
      </c>
    </row>
    <row r="363" spans="1:4" ht="6.75" customHeight="1"/>
    <row r="364" spans="1:4" ht="6.75" customHeight="1"/>
    <row r="365" spans="1:4" ht="6.75" customHeight="1"/>
    <row r="366" spans="1:4" ht="24" customHeight="1">
      <c r="A366" s="101" t="s">
        <v>305</v>
      </c>
      <c r="B366" s="102" t="s">
        <v>56</v>
      </c>
      <c r="C366" s="25" t="s">
        <v>306</v>
      </c>
      <c r="D366" s="14"/>
    </row>
    <row r="367" spans="1:4" ht="13.5" customHeight="1">
      <c r="A367" s="26" t="s">
        <v>307</v>
      </c>
      <c r="B367" s="120" t="s">
        <v>48</v>
      </c>
      <c r="C367" s="27"/>
      <c r="D367" s="121"/>
    </row>
    <row r="368" spans="1:4" ht="7.5" customHeight="1">
      <c r="A368" s="28"/>
      <c r="B368" s="122"/>
      <c r="C368" s="29"/>
      <c r="D368" s="121"/>
    </row>
    <row r="369" spans="1:6" ht="13.5" customHeight="1">
      <c r="A369" s="28" t="s">
        <v>58</v>
      </c>
      <c r="B369" s="61">
        <f>B370</f>
        <v>0</v>
      </c>
      <c r="C369" s="29"/>
      <c r="D369" s="121"/>
    </row>
    <row r="370" spans="1:6" ht="13.5" customHeight="1">
      <c r="A370" s="35" t="s">
        <v>308</v>
      </c>
      <c r="B370" s="37">
        <v>0</v>
      </c>
      <c r="C370" s="29"/>
      <c r="D370" s="121"/>
    </row>
    <row r="371" spans="1:6" ht="13.5" customHeight="1">
      <c r="A371" s="28" t="s">
        <v>64</v>
      </c>
      <c r="B371" s="61">
        <f>SUM(B372:B377)</f>
        <v>3197622.27</v>
      </c>
      <c r="C371" s="61">
        <f>SUM(C372:C377)</f>
        <v>0</v>
      </c>
      <c r="D371" s="121"/>
    </row>
    <row r="372" spans="1:6" ht="13.5" customHeight="1">
      <c r="A372" s="35" t="s">
        <v>309</v>
      </c>
      <c r="B372" s="37">
        <v>3197622.27</v>
      </c>
      <c r="C372" s="34">
        <v>0</v>
      </c>
      <c r="D372" s="121"/>
    </row>
    <row r="373" spans="1:6" ht="13.5" customHeight="1">
      <c r="A373" s="35" t="s">
        <v>310</v>
      </c>
      <c r="B373" s="37">
        <v>0</v>
      </c>
      <c r="C373" s="34">
        <v>0</v>
      </c>
      <c r="D373" s="121"/>
    </row>
    <row r="374" spans="1:6" ht="13.5" customHeight="1">
      <c r="A374" s="35" t="s">
        <v>311</v>
      </c>
      <c r="B374" s="37">
        <v>0</v>
      </c>
      <c r="C374" s="34">
        <v>0</v>
      </c>
      <c r="D374" s="121"/>
    </row>
    <row r="375" spans="1:6" ht="13.5" customHeight="1">
      <c r="A375" s="35" t="s">
        <v>312</v>
      </c>
      <c r="B375" s="37">
        <v>0</v>
      </c>
      <c r="C375" s="34">
        <v>0</v>
      </c>
      <c r="D375" s="121"/>
    </row>
    <row r="376" spans="1:6" ht="13.5" customHeight="1">
      <c r="A376" s="35" t="s">
        <v>313</v>
      </c>
      <c r="B376" s="37">
        <v>0</v>
      </c>
      <c r="C376" s="34">
        <v>0</v>
      </c>
      <c r="D376" s="121"/>
    </row>
    <row r="377" spans="1:6" ht="13.5" customHeight="1">
      <c r="A377" s="35" t="s">
        <v>314</v>
      </c>
      <c r="B377" s="37">
        <v>0</v>
      </c>
      <c r="C377" s="34">
        <v>0</v>
      </c>
      <c r="D377" s="121"/>
    </row>
    <row r="378" spans="1:6" ht="13.5" customHeight="1">
      <c r="A378" s="28" t="s">
        <v>315</v>
      </c>
      <c r="B378" s="123" t="s">
        <v>48</v>
      </c>
      <c r="C378" s="29"/>
      <c r="D378" s="121"/>
      <c r="E378" s="14"/>
      <c r="F378" s="14"/>
    </row>
    <row r="379" spans="1:6" ht="11.25" customHeight="1">
      <c r="A379" s="31"/>
      <c r="B379" s="124"/>
      <c r="C379" s="32"/>
      <c r="D379" s="121"/>
      <c r="E379" s="14"/>
      <c r="F379" s="14"/>
    </row>
    <row r="380" spans="1:6" ht="18" customHeight="1">
      <c r="B380" s="125">
        <f>B371+B369</f>
        <v>3197622.27</v>
      </c>
      <c r="C380" s="40">
        <f>C371</f>
        <v>0</v>
      </c>
      <c r="D380" s="14"/>
      <c r="E380" s="14"/>
      <c r="F380" s="14"/>
    </row>
    <row r="381" spans="1:6">
      <c r="E381" s="14"/>
      <c r="F381" s="14"/>
    </row>
    <row r="382" spans="1:6">
      <c r="A382" s="18" t="s">
        <v>316</v>
      </c>
      <c r="E382" s="14"/>
      <c r="F382" s="14"/>
    </row>
    <row r="383" spans="1:6" ht="12" customHeight="1">
      <c r="A383" s="18" t="s">
        <v>317</v>
      </c>
      <c r="E383" s="14"/>
      <c r="F383" s="14"/>
    </row>
    <row r="384" spans="1:6">
      <c r="A384" s="126"/>
      <c r="B384" s="126"/>
      <c r="C384" s="126"/>
      <c r="D384" s="126"/>
      <c r="E384" s="14"/>
      <c r="F384" s="14"/>
    </row>
    <row r="385" spans="1:6">
      <c r="A385" s="127" t="s">
        <v>318</v>
      </c>
      <c r="B385" s="128"/>
      <c r="C385" s="128"/>
      <c r="D385" s="129"/>
      <c r="E385" s="14"/>
      <c r="F385" s="14"/>
    </row>
    <row r="386" spans="1:6">
      <c r="A386" s="130" t="s">
        <v>319</v>
      </c>
      <c r="B386" s="131"/>
      <c r="C386" s="131"/>
      <c r="D386" s="132"/>
      <c r="E386" s="14"/>
      <c r="F386" s="133"/>
    </row>
    <row r="387" spans="1:6">
      <c r="A387" s="134" t="s">
        <v>320</v>
      </c>
      <c r="B387" s="135"/>
      <c r="C387" s="135"/>
      <c r="D387" s="136"/>
      <c r="E387" s="14"/>
      <c r="F387" s="133"/>
    </row>
    <row r="388" spans="1:6">
      <c r="A388" s="137" t="s">
        <v>321</v>
      </c>
      <c r="B388" s="138"/>
      <c r="C388" s="139"/>
      <c r="D388" s="140">
        <v>31864960.57</v>
      </c>
      <c r="E388" s="14"/>
      <c r="F388" s="133"/>
    </row>
    <row r="389" spans="1:6">
      <c r="A389" s="141"/>
      <c r="B389" s="141"/>
      <c r="C389" s="142"/>
      <c r="D389" s="139"/>
      <c r="E389" s="14"/>
      <c r="F389" s="133"/>
    </row>
    <row r="390" spans="1:6">
      <c r="A390" s="143" t="s">
        <v>322</v>
      </c>
      <c r="B390" s="143"/>
      <c r="C390" s="144"/>
      <c r="D390" s="145">
        <f>SUM(C390:C395)</f>
        <v>1.1200000000000001</v>
      </c>
      <c r="E390" s="14"/>
      <c r="F390" s="14"/>
    </row>
    <row r="391" spans="1:6">
      <c r="A391" s="146" t="s">
        <v>323</v>
      </c>
      <c r="B391" s="146"/>
      <c r="C391" s="147" t="s">
        <v>324</v>
      </c>
      <c r="D391" s="148"/>
      <c r="E391" s="14"/>
      <c r="F391" s="14"/>
    </row>
    <row r="392" spans="1:6">
      <c r="A392" s="146" t="s">
        <v>325</v>
      </c>
      <c r="B392" s="146"/>
      <c r="C392" s="147" t="s">
        <v>324</v>
      </c>
      <c r="D392" s="148"/>
      <c r="E392" s="14"/>
      <c r="F392" s="14"/>
    </row>
    <row r="393" spans="1:6">
      <c r="A393" s="146" t="s">
        <v>326</v>
      </c>
      <c r="B393" s="146"/>
      <c r="C393" s="149">
        <v>0</v>
      </c>
      <c r="D393" s="148"/>
      <c r="E393" s="14"/>
      <c r="F393" s="14"/>
    </row>
    <row r="394" spans="1:6">
      <c r="A394" s="146" t="s">
        <v>327</v>
      </c>
      <c r="B394" s="146"/>
      <c r="C394" s="149">
        <v>1.1200000000000001</v>
      </c>
      <c r="D394" s="148"/>
      <c r="E394" s="14"/>
      <c r="F394" s="14"/>
    </row>
    <row r="395" spans="1:6">
      <c r="A395" s="150" t="s">
        <v>328</v>
      </c>
      <c r="B395" s="151"/>
      <c r="C395" s="152" t="s">
        <v>324</v>
      </c>
      <c r="D395" s="148"/>
      <c r="E395" s="133"/>
      <c r="F395" s="14"/>
    </row>
    <row r="396" spans="1:6">
      <c r="A396" s="141"/>
      <c r="B396" s="141"/>
      <c r="C396" s="142"/>
      <c r="D396" s="139"/>
      <c r="E396" s="14"/>
      <c r="F396" s="14"/>
    </row>
    <row r="397" spans="1:6">
      <c r="A397" s="143" t="s">
        <v>329</v>
      </c>
      <c r="B397" s="143"/>
      <c r="C397" s="144"/>
      <c r="D397" s="145">
        <f>SUM(C397:C401)</f>
        <v>0</v>
      </c>
      <c r="E397" s="14"/>
      <c r="F397" s="14"/>
    </row>
    <row r="398" spans="1:6">
      <c r="A398" s="146" t="s">
        <v>330</v>
      </c>
      <c r="B398" s="146"/>
      <c r="C398" s="147" t="s">
        <v>324</v>
      </c>
      <c r="D398" s="148"/>
      <c r="E398" s="14"/>
      <c r="F398" s="14"/>
    </row>
    <row r="399" spans="1:6">
      <c r="A399" s="146" t="s">
        <v>331</v>
      </c>
      <c r="B399" s="146"/>
      <c r="C399" s="147" t="s">
        <v>324</v>
      </c>
      <c r="D399" s="148"/>
      <c r="E399" s="14"/>
      <c r="F399" s="153"/>
    </row>
    <row r="400" spans="1:6">
      <c r="A400" s="146" t="s">
        <v>332</v>
      </c>
      <c r="B400" s="146"/>
      <c r="C400" s="147" t="s">
        <v>324</v>
      </c>
      <c r="D400" s="148"/>
      <c r="E400" s="14"/>
      <c r="F400" s="14"/>
    </row>
    <row r="401" spans="1:6">
      <c r="A401" s="154" t="s">
        <v>333</v>
      </c>
      <c r="B401" s="155"/>
      <c r="C401" s="149">
        <v>0</v>
      </c>
      <c r="D401" s="156"/>
      <c r="E401" s="157"/>
      <c r="F401" s="14"/>
    </row>
    <row r="402" spans="1:6" ht="5.25" customHeight="1">
      <c r="A402" s="141"/>
      <c r="B402" s="141"/>
      <c r="C402" s="139"/>
      <c r="D402" s="139"/>
      <c r="E402" s="158"/>
      <c r="F402" s="14"/>
    </row>
    <row r="403" spans="1:6">
      <c r="A403" s="159" t="s">
        <v>334</v>
      </c>
      <c r="B403" s="159"/>
      <c r="C403" s="139"/>
      <c r="D403" s="160">
        <f>D388+D390-D397</f>
        <v>31864961.690000001</v>
      </c>
      <c r="E403" s="157"/>
      <c r="F403" s="133"/>
    </row>
    <row r="404" spans="1:6" ht="7.5" customHeight="1">
      <c r="A404" s="126"/>
      <c r="B404" s="126"/>
      <c r="C404" s="161"/>
      <c r="D404" s="161"/>
      <c r="E404" s="157"/>
      <c r="F404" s="14"/>
    </row>
    <row r="405" spans="1:6">
      <c r="A405" s="127" t="s">
        <v>335</v>
      </c>
      <c r="B405" s="128"/>
      <c r="C405" s="128"/>
      <c r="D405" s="129"/>
      <c r="E405" s="14"/>
      <c r="F405" s="14"/>
    </row>
    <row r="406" spans="1:6">
      <c r="A406" s="130" t="s">
        <v>319</v>
      </c>
      <c r="B406" s="131"/>
      <c r="C406" s="131"/>
      <c r="D406" s="132"/>
      <c r="E406" s="14"/>
      <c r="F406" s="14"/>
    </row>
    <row r="407" spans="1:6" ht="6.75" customHeight="1">
      <c r="A407" s="134"/>
      <c r="B407" s="135"/>
      <c r="C407" s="135"/>
      <c r="D407" s="136"/>
      <c r="E407" s="14"/>
      <c r="F407" s="14"/>
    </row>
    <row r="408" spans="1:6">
      <c r="A408" s="137" t="s">
        <v>336</v>
      </c>
      <c r="B408" s="138"/>
      <c r="C408" s="139"/>
      <c r="D408" s="162">
        <v>23634947.780000001</v>
      </c>
      <c r="E408" s="14"/>
      <c r="F408" s="14"/>
    </row>
    <row r="409" spans="1:6">
      <c r="A409" s="141"/>
      <c r="B409" s="141"/>
      <c r="C409" s="139"/>
      <c r="D409" s="139"/>
      <c r="E409" s="14"/>
      <c r="F409" s="14"/>
    </row>
    <row r="410" spans="1:6">
      <c r="A410" s="163" t="s">
        <v>337</v>
      </c>
      <c r="B410" s="163"/>
      <c r="C410" s="144"/>
      <c r="D410" s="164">
        <f>SUM(C410:C428)</f>
        <v>3197622.27</v>
      </c>
      <c r="E410" s="14"/>
      <c r="F410" s="14"/>
    </row>
    <row r="411" spans="1:6">
      <c r="A411" s="146" t="s">
        <v>338</v>
      </c>
      <c r="B411" s="146"/>
      <c r="C411" s="152">
        <v>3197622.27</v>
      </c>
      <c r="D411" s="165"/>
      <c r="E411" s="14"/>
      <c r="F411" s="14"/>
    </row>
    <row r="412" spans="1:6">
      <c r="A412" s="146" t="s">
        <v>339</v>
      </c>
      <c r="B412" s="146"/>
      <c r="C412" s="152">
        <v>0</v>
      </c>
      <c r="D412" s="166"/>
      <c r="E412" s="133"/>
      <c r="F412" s="14"/>
    </row>
    <row r="413" spans="1:6">
      <c r="A413" s="146" t="s">
        <v>340</v>
      </c>
      <c r="B413" s="146"/>
      <c r="C413" s="152">
        <v>0</v>
      </c>
      <c r="D413" s="166"/>
      <c r="E413" s="133"/>
      <c r="F413" s="14"/>
    </row>
    <row r="414" spans="1:6">
      <c r="A414" s="146" t="s">
        <v>341</v>
      </c>
      <c r="B414" s="146"/>
      <c r="C414" s="152">
        <v>0</v>
      </c>
      <c r="D414" s="166"/>
      <c r="E414" s="133"/>
      <c r="F414" s="14"/>
    </row>
    <row r="415" spans="1:6">
      <c r="A415" s="146" t="s">
        <v>342</v>
      </c>
      <c r="B415" s="146"/>
      <c r="C415" s="152">
        <v>0</v>
      </c>
      <c r="D415" s="166"/>
      <c r="E415" s="133"/>
      <c r="F415" s="133"/>
    </row>
    <row r="416" spans="1:6">
      <c r="A416" s="146" t="s">
        <v>343</v>
      </c>
      <c r="B416" s="146"/>
      <c r="C416" s="152">
        <v>0</v>
      </c>
      <c r="D416" s="166"/>
      <c r="E416" s="133"/>
      <c r="F416" s="133"/>
    </row>
    <row r="417" spans="1:9">
      <c r="A417" s="146" t="s">
        <v>344</v>
      </c>
      <c r="B417" s="146"/>
      <c r="C417" s="152">
        <v>0</v>
      </c>
      <c r="D417" s="167"/>
      <c r="E417" s="133"/>
      <c r="F417" s="133"/>
    </row>
    <row r="418" spans="1:9">
      <c r="A418" s="146" t="s">
        <v>345</v>
      </c>
      <c r="B418" s="146"/>
      <c r="C418" s="152">
        <v>0</v>
      </c>
      <c r="D418" s="168"/>
      <c r="E418" s="133"/>
      <c r="F418" s="133"/>
    </row>
    <row r="419" spans="1:9">
      <c r="A419" s="146" t="s">
        <v>346</v>
      </c>
      <c r="B419" s="146"/>
      <c r="C419" s="152">
        <v>0</v>
      </c>
      <c r="D419" s="169"/>
      <c r="E419" s="133"/>
      <c r="F419" s="133"/>
    </row>
    <row r="420" spans="1:9">
      <c r="A420" s="146" t="s">
        <v>347</v>
      </c>
      <c r="B420" s="146"/>
      <c r="C420" s="152">
        <v>0</v>
      </c>
      <c r="D420" s="169"/>
      <c r="E420" s="133"/>
      <c r="F420" s="133"/>
    </row>
    <row r="421" spans="1:9">
      <c r="A421" s="146" t="s">
        <v>348</v>
      </c>
      <c r="B421" s="146"/>
      <c r="C421" s="152">
        <v>0</v>
      </c>
      <c r="D421" s="169"/>
      <c r="E421" s="133"/>
      <c r="F421" s="133"/>
    </row>
    <row r="422" spans="1:9">
      <c r="A422" s="146" t="s">
        <v>349</v>
      </c>
      <c r="B422" s="146"/>
      <c r="C422" s="147" t="s">
        <v>324</v>
      </c>
      <c r="D422" s="169"/>
      <c r="E422" s="133"/>
      <c r="F422" s="133"/>
      <c r="G422" s="170"/>
    </row>
    <row r="423" spans="1:9">
      <c r="A423" s="146" t="s">
        <v>350</v>
      </c>
      <c r="B423" s="146"/>
      <c r="C423" s="147" t="s">
        <v>324</v>
      </c>
      <c r="D423" s="169"/>
      <c r="E423" s="133"/>
      <c r="F423" s="133"/>
      <c r="G423" s="170"/>
    </row>
    <row r="424" spans="1:9">
      <c r="A424" s="146" t="s">
        <v>351</v>
      </c>
      <c r="B424" s="146"/>
      <c r="C424" s="147" t="s">
        <v>324</v>
      </c>
      <c r="D424" s="169"/>
      <c r="E424" s="133"/>
      <c r="F424" s="171"/>
    </row>
    <row r="425" spans="1:9">
      <c r="A425" s="146" t="s">
        <v>352</v>
      </c>
      <c r="B425" s="146"/>
      <c r="C425" s="147" t="s">
        <v>324</v>
      </c>
      <c r="D425" s="169"/>
      <c r="E425" s="133"/>
      <c r="F425" s="133"/>
      <c r="I425" s="170"/>
    </row>
    <row r="426" spans="1:9">
      <c r="A426" s="146" t="s">
        <v>353</v>
      </c>
      <c r="B426" s="146"/>
      <c r="C426" s="147" t="s">
        <v>324</v>
      </c>
      <c r="D426" s="169"/>
      <c r="E426" s="133"/>
      <c r="F426" s="133"/>
      <c r="I426" s="170"/>
    </row>
    <row r="427" spans="1:9" ht="12.75" customHeight="1">
      <c r="A427" s="146" t="s">
        <v>354</v>
      </c>
      <c r="B427" s="146"/>
      <c r="C427" s="147" t="s">
        <v>324</v>
      </c>
      <c r="D427" s="169"/>
      <c r="E427" s="133"/>
      <c r="F427" s="133"/>
      <c r="I427" s="170"/>
    </row>
    <row r="428" spans="1:9">
      <c r="A428" s="172" t="s">
        <v>355</v>
      </c>
      <c r="B428" s="173"/>
      <c r="C428" s="152">
        <v>0</v>
      </c>
      <c r="D428" s="169"/>
      <c r="E428" s="133"/>
      <c r="F428" s="133"/>
      <c r="I428" s="170"/>
    </row>
    <row r="429" spans="1:9" ht="3.75" customHeight="1">
      <c r="A429" s="141"/>
      <c r="B429" s="141"/>
      <c r="C429" s="139"/>
      <c r="D429" s="139"/>
      <c r="E429" s="14"/>
      <c r="F429" s="133"/>
      <c r="I429" s="170"/>
    </row>
    <row r="430" spans="1:9">
      <c r="A430" s="163" t="s">
        <v>356</v>
      </c>
      <c r="B430" s="163"/>
      <c r="C430" s="144"/>
      <c r="D430" s="164">
        <f>SUM(C430:C437)</f>
        <v>646859.56000000006</v>
      </c>
      <c r="E430" s="14"/>
      <c r="F430" s="133"/>
      <c r="I430" s="170"/>
    </row>
    <row r="431" spans="1:9">
      <c r="A431" s="146" t="s">
        <v>357</v>
      </c>
      <c r="B431" s="146"/>
      <c r="C431" s="152">
        <v>0</v>
      </c>
      <c r="D431" s="169"/>
      <c r="E431" s="14"/>
      <c r="F431" s="14"/>
      <c r="I431" s="170"/>
    </row>
    <row r="432" spans="1:9">
      <c r="A432" s="146" t="s">
        <v>358</v>
      </c>
      <c r="B432" s="146"/>
      <c r="C432" s="152">
        <v>0</v>
      </c>
      <c r="D432" s="169"/>
      <c r="E432" s="14"/>
      <c r="F432" s="14"/>
    </row>
    <row r="433" spans="1:6">
      <c r="A433" s="146" t="s">
        <v>359</v>
      </c>
      <c r="B433" s="146"/>
      <c r="C433" s="147" t="s">
        <v>324</v>
      </c>
      <c r="D433" s="169"/>
      <c r="E433" s="14"/>
      <c r="F433" s="14"/>
    </row>
    <row r="434" spans="1:6">
      <c r="A434" s="146" t="s">
        <v>360</v>
      </c>
      <c r="B434" s="146"/>
      <c r="C434" s="147" t="s">
        <v>324</v>
      </c>
      <c r="D434" s="169"/>
      <c r="E434" s="14"/>
      <c r="F434" s="14"/>
    </row>
    <row r="435" spans="1:6">
      <c r="A435" s="146" t="s">
        <v>361</v>
      </c>
      <c r="B435" s="146"/>
      <c r="C435" s="147" t="s">
        <v>324</v>
      </c>
      <c r="D435" s="169"/>
      <c r="E435" s="14"/>
      <c r="F435" s="14"/>
    </row>
    <row r="436" spans="1:6">
      <c r="A436" s="146" t="s">
        <v>362</v>
      </c>
      <c r="B436" s="146"/>
      <c r="C436" s="152">
        <v>0</v>
      </c>
      <c r="D436" s="169"/>
      <c r="E436" s="14"/>
      <c r="F436" s="14"/>
    </row>
    <row r="437" spans="1:6">
      <c r="A437" s="172" t="s">
        <v>363</v>
      </c>
      <c r="B437" s="173"/>
      <c r="C437" s="152">
        <f>790605.9-71873.08-71873.26</f>
        <v>646859.56000000006</v>
      </c>
      <c r="D437" s="169"/>
      <c r="E437" s="14"/>
      <c r="F437" s="14"/>
    </row>
    <row r="438" spans="1:6">
      <c r="A438" s="141"/>
      <c r="B438" s="141"/>
      <c r="C438" s="139"/>
      <c r="D438" s="139"/>
      <c r="E438" s="153"/>
      <c r="F438" s="14"/>
    </row>
    <row r="439" spans="1:6">
      <c r="A439" s="174" t="s">
        <v>364</v>
      </c>
      <c r="C439" s="139"/>
      <c r="D439" s="175">
        <f>D408-D410+D430</f>
        <v>21084185.07</v>
      </c>
      <c r="E439" s="133"/>
      <c r="F439" s="133"/>
    </row>
    <row r="440" spans="1:6" ht="9" customHeight="1">
      <c r="E440" s="176"/>
      <c r="F440" s="14"/>
    </row>
    <row r="441" spans="1:6" ht="5.25" customHeight="1">
      <c r="D441" s="177"/>
      <c r="E441" s="14"/>
      <c r="F441" s="14"/>
    </row>
    <row r="442" spans="1:6">
      <c r="A442" s="16" t="s">
        <v>365</v>
      </c>
      <c r="B442" s="16"/>
      <c r="C442" s="16"/>
      <c r="D442" s="16"/>
      <c r="E442" s="16"/>
      <c r="F442" s="14"/>
    </row>
    <row r="443" spans="1:6" ht="7.5" customHeight="1">
      <c r="A443" s="178"/>
      <c r="B443" s="178"/>
      <c r="C443" s="178"/>
      <c r="D443" s="178"/>
      <c r="E443" s="178"/>
      <c r="F443" s="14"/>
    </row>
    <row r="444" spans="1:6" ht="21" customHeight="1">
      <c r="A444" s="71" t="s">
        <v>366</v>
      </c>
      <c r="B444" s="72" t="s">
        <v>54</v>
      </c>
      <c r="C444" s="98" t="s">
        <v>55</v>
      </c>
      <c r="D444" s="98" t="s">
        <v>56</v>
      </c>
      <c r="E444" s="14"/>
      <c r="F444" s="14"/>
    </row>
    <row r="445" spans="1:6">
      <c r="A445" s="35" t="s">
        <v>367</v>
      </c>
      <c r="B445" s="37">
        <v>0</v>
      </c>
      <c r="C445" s="37">
        <v>107307550.59999999</v>
      </c>
      <c r="D445" s="37">
        <v>107307550.59999999</v>
      </c>
      <c r="E445" s="14"/>
      <c r="F445" s="14"/>
    </row>
    <row r="446" spans="1:6">
      <c r="A446" s="35" t="s">
        <v>368</v>
      </c>
      <c r="B446" s="37">
        <v>0</v>
      </c>
      <c r="C446" s="37">
        <v>-83198719.969999999</v>
      </c>
      <c r="D446" s="37">
        <v>-83198719.969999999</v>
      </c>
      <c r="E446" s="14"/>
      <c r="F446" s="14"/>
    </row>
    <row r="447" spans="1:6">
      <c r="A447" s="35" t="s">
        <v>369</v>
      </c>
      <c r="B447" s="37">
        <v>0</v>
      </c>
      <c r="C447" s="37">
        <v>7756129.9400000004</v>
      </c>
      <c r="D447" s="37">
        <v>7756129.9400000004</v>
      </c>
      <c r="E447" s="14"/>
      <c r="F447" s="14"/>
    </row>
    <row r="448" spans="1:6">
      <c r="A448" s="35" t="s">
        <v>370</v>
      </c>
      <c r="B448" s="37">
        <v>0</v>
      </c>
      <c r="C448" s="37">
        <v>-31864960.57</v>
      </c>
      <c r="D448" s="37">
        <v>-31864960.57</v>
      </c>
      <c r="E448" s="14"/>
      <c r="F448" s="14"/>
    </row>
    <row r="449" spans="1:6">
      <c r="A449" s="35" t="s">
        <v>371</v>
      </c>
      <c r="B449" s="37">
        <v>0</v>
      </c>
      <c r="C449" s="37">
        <v>-107307551</v>
      </c>
      <c r="D449" s="37">
        <v>-107307551</v>
      </c>
      <c r="E449" s="14"/>
      <c r="F449" s="14"/>
    </row>
    <row r="450" spans="1:6">
      <c r="A450" s="35" t="s">
        <v>372</v>
      </c>
      <c r="B450" s="37">
        <v>0</v>
      </c>
      <c r="C450" s="37">
        <v>89815240.760000005</v>
      </c>
      <c r="D450" s="37">
        <v>89815240.760000005</v>
      </c>
      <c r="E450" s="14"/>
      <c r="F450" s="14"/>
    </row>
    <row r="451" spans="1:6">
      <c r="A451" s="35" t="s">
        <v>373</v>
      </c>
      <c r="B451" s="37">
        <v>0</v>
      </c>
      <c r="C451" s="37">
        <v>-7756129.54</v>
      </c>
      <c r="D451" s="37">
        <v>-7756129.54</v>
      </c>
      <c r="E451" s="14"/>
      <c r="F451" s="14"/>
    </row>
    <row r="452" spans="1:6">
      <c r="A452" s="35" t="s">
        <v>374</v>
      </c>
      <c r="B452" s="37">
        <v>0</v>
      </c>
      <c r="C452" s="37">
        <v>1613492</v>
      </c>
      <c r="D452" s="37">
        <v>1613492</v>
      </c>
      <c r="E452" s="14"/>
      <c r="F452" s="14"/>
    </row>
    <row r="453" spans="1:6" ht="12.75" customHeight="1">
      <c r="A453" s="35" t="s">
        <v>375</v>
      </c>
      <c r="B453" s="37">
        <v>0</v>
      </c>
      <c r="C453" s="37">
        <v>23634947.780000001</v>
      </c>
      <c r="D453" s="37">
        <v>23634947.780000001</v>
      </c>
      <c r="E453" s="14"/>
      <c r="F453" s="14"/>
    </row>
    <row r="454" spans="1:6" ht="21" customHeight="1">
      <c r="A454" s="64" t="s">
        <v>376</v>
      </c>
      <c r="B454" s="64">
        <f>SUM(B445:B453)</f>
        <v>0</v>
      </c>
      <c r="C454" s="64">
        <f t="shared" ref="C454:D454" si="4">SUM(C445:C453)</f>
        <v>0</v>
      </c>
      <c r="D454" s="64">
        <f t="shared" si="4"/>
        <v>0</v>
      </c>
      <c r="E454" s="14"/>
      <c r="F454" s="14"/>
    </row>
    <row r="455" spans="1:6" ht="6.75" customHeight="1">
      <c r="E455" s="14"/>
      <c r="F455" s="14"/>
    </row>
    <row r="456" spans="1:6">
      <c r="A456" s="3" t="s">
        <v>377</v>
      </c>
      <c r="B456" s="126"/>
      <c r="C456" s="126"/>
      <c r="D456" s="126"/>
    </row>
    <row r="457" spans="1:6">
      <c r="B457" s="126"/>
      <c r="C457" s="126"/>
      <c r="D457" s="126"/>
    </row>
    <row r="458" spans="1:6">
      <c r="B458" s="126"/>
      <c r="C458" s="126"/>
      <c r="D458" s="126"/>
    </row>
    <row r="459" spans="1:6">
      <c r="B459" s="126"/>
      <c r="C459" s="126"/>
      <c r="D459" s="126"/>
    </row>
    <row r="460" spans="1:6">
      <c r="B460" s="126"/>
      <c r="C460" s="126"/>
      <c r="D460" s="126"/>
    </row>
    <row r="461" spans="1:6">
      <c r="B461" s="126"/>
      <c r="C461" s="126"/>
      <c r="D461" s="126"/>
    </row>
    <row r="462" spans="1:6">
      <c r="F462" s="14"/>
    </row>
    <row r="463" spans="1:6">
      <c r="A463" s="179"/>
      <c r="B463" s="126"/>
      <c r="C463" s="179"/>
      <c r="D463" s="179"/>
      <c r="E463" s="179"/>
      <c r="F463" s="180"/>
    </row>
    <row r="464" spans="1:6">
      <c r="A464" s="181" t="s">
        <v>378</v>
      </c>
      <c r="B464" s="126"/>
      <c r="C464" s="182" t="s">
        <v>379</v>
      </c>
      <c r="D464" s="182"/>
      <c r="E464" s="182"/>
      <c r="F464" s="183"/>
    </row>
    <row r="465" spans="1:6">
      <c r="A465" s="184" t="s">
        <v>380</v>
      </c>
      <c r="B465" s="126"/>
      <c r="C465" s="184" t="s">
        <v>381</v>
      </c>
      <c r="D465" s="184"/>
      <c r="E465" s="184"/>
      <c r="F465" s="185"/>
    </row>
    <row r="466" spans="1:6" ht="25.5" customHeight="1">
      <c r="A466" s="184"/>
      <c r="B466" s="126"/>
      <c r="C466" s="184"/>
      <c r="D466" s="184"/>
      <c r="E466" s="184"/>
      <c r="F466" s="126"/>
    </row>
    <row r="467" spans="1:6">
      <c r="A467" s="126"/>
      <c r="B467" s="126"/>
      <c r="C467" s="126"/>
      <c r="D467" s="126"/>
      <c r="E467" s="126"/>
      <c r="F467" s="126"/>
    </row>
    <row r="468" spans="1:6" ht="12.75" customHeight="1"/>
    <row r="471" spans="1:6" ht="12.75" customHeight="1"/>
  </sheetData>
  <mergeCells count="71">
    <mergeCell ref="A438:B438"/>
    <mergeCell ref="A442:E442"/>
    <mergeCell ref="C464:E464"/>
    <mergeCell ref="A465:A466"/>
    <mergeCell ref="C465:E466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1:B401"/>
    <mergeCell ref="A402:B402"/>
    <mergeCell ref="A403:B403"/>
    <mergeCell ref="A405:D405"/>
    <mergeCell ref="A406:D406"/>
    <mergeCell ref="A407:D407"/>
    <mergeCell ref="A395:B395"/>
    <mergeCell ref="A396:B396"/>
    <mergeCell ref="A397:B397"/>
    <mergeCell ref="A398:B398"/>
    <mergeCell ref="A399:B399"/>
    <mergeCell ref="A400:B400"/>
    <mergeCell ref="A389:B389"/>
    <mergeCell ref="A390:B390"/>
    <mergeCell ref="A391:B391"/>
    <mergeCell ref="A392:B392"/>
    <mergeCell ref="A393:B393"/>
    <mergeCell ref="A394:B394"/>
    <mergeCell ref="C229:D229"/>
    <mergeCell ref="C238:D238"/>
    <mergeCell ref="A385:D385"/>
    <mergeCell ref="A386:D386"/>
    <mergeCell ref="A387:D387"/>
    <mergeCell ref="A388:B388"/>
    <mergeCell ref="C131:D131"/>
    <mergeCell ref="A143:C143"/>
    <mergeCell ref="C176:D176"/>
    <mergeCell ref="C183:D183"/>
    <mergeCell ref="C189:D189"/>
    <mergeCell ref="C197:D197"/>
    <mergeCell ref="A1:E1"/>
    <mergeCell ref="A2:F2"/>
    <mergeCell ref="A3:F3"/>
    <mergeCell ref="A7:E7"/>
    <mergeCell ref="C56:E56"/>
    <mergeCell ref="C63:D63"/>
  </mergeCells>
  <dataValidations count="4">
    <dataValidation allowBlank="1" showInputMessage="1" showErrorMessage="1" prompt="Especificar origen de dicho recurso: Federal, Estatal, Municipal, Particulares." sqref="C172 C179 C186"/>
    <dataValidation allowBlank="1" showInputMessage="1" showErrorMessage="1" prompt="Características cualitativas significativas que les impacten financieramente." sqref="C141:D141 D172 D179 D186"/>
    <dataValidation allowBlank="1" showInputMessage="1" showErrorMessage="1" prompt="Corresponde al número de la cuenta de acuerdo al Plan de Cuentas emitido por el CONAC (DOF 22/11/2010)." sqref="A141"/>
    <dataValidation allowBlank="1" showInputMessage="1" showErrorMessage="1" prompt="Saldo final del periodo que corresponde la cuenta pública presentada (mensual:  enero, febrero, marzo, etc.; trimestral: 1er, 2do, 3ro. o 4to.)." sqref="B141 B172 B179 B186"/>
  </dataValidations>
  <pageMargins left="0.70866141732283472" right="0.70866141732283472" top="0.51181102362204722" bottom="0.55118110236220474" header="0.31496062992125984" footer="0.31496062992125984"/>
  <pageSetup scale="62" firstPageNumber="9" fitToHeight="10" orientation="landscape" useFirstPageNumber="1" r:id="rId1"/>
  <headerFooter>
    <oddFooter>&amp;R&amp;P</oddFooter>
    <firstFooter>&amp;R9</firstFooter>
  </headerFooter>
  <rowBreaks count="5" manualBreakCount="5">
    <brk id="63" max="5" man="1"/>
    <brk id="129" max="5" man="1"/>
    <brk id="195" max="5" man="1"/>
    <brk id="262" max="5" man="1"/>
    <brk id="3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2021-04-13T17:29:08Z</dcterms:created>
  <dcterms:modified xsi:type="dcterms:W3CDTF">2021-04-13T17:29:40Z</dcterms:modified>
</cp:coreProperties>
</file>