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ctavio\Desktop\INFORMES 2020\LDF TRIMESTRAL\LDF 4T\5.-EP\"/>
    </mc:Choice>
  </mc:AlternateContent>
  <bookViews>
    <workbookView xWindow="0" yWindow="0" windowWidth="28800" windowHeight="12330" tabRatio="849" firstSheet="9" activeTab="26"/>
  </bookViews>
  <sheets>
    <sheet name="EA" sheetId="2" r:id="rId1"/>
    <sheet name="ESF" sheetId="1" r:id="rId2"/>
    <sheet name="ECSF" sheetId="4" r:id="rId3"/>
    <sheet name="EAA" sheetId="10" r:id="rId4"/>
    <sheet name="EADOP" sheetId="11" r:id="rId5"/>
    <sheet name="EVHP" sheetId="3" r:id="rId6"/>
    <sheet name="EFE" sheetId="5" r:id="rId7"/>
    <sheet name="IPC" sheetId="12" r:id="rId8"/>
    <sheet name="Notas PE" sheetId="43" r:id="rId9"/>
    <sheet name="EAI " sheetId="46" r:id="rId10"/>
    <sheet name="Hoja1" sheetId="47" r:id="rId11"/>
    <sheet name="CA " sheetId="48" r:id="rId12"/>
    <sheet name="COG (2)" sheetId="49" r:id="rId13"/>
    <sheet name="CTG (2)" sheetId="50" r:id="rId14"/>
    <sheet name="CFG" sheetId="51" r:id="rId15"/>
    <sheet name="EN (2)" sheetId="52" r:id="rId16"/>
    <sheet name="ID (2)" sheetId="53" r:id="rId17"/>
    <sheet name="GCP (2)" sheetId="55" r:id="rId18"/>
    <sheet name="PyPI" sheetId="56" r:id="rId19"/>
    <sheet name="IR" sheetId="57" r:id="rId20"/>
    <sheet name="FF" sheetId="58" r:id="rId21"/>
    <sheet name="IPF (2)" sheetId="54" r:id="rId22"/>
    <sheet name="Muebles_Contable" sheetId="45" r:id="rId23"/>
    <sheet name="Inmuebles_Contable" sheetId="44" r:id="rId24"/>
    <sheet name="RBM2" sheetId="41" r:id="rId25"/>
    <sheet name="RBI2" sheetId="42" r:id="rId26"/>
    <sheet name="MPASUB" sheetId="37" r:id="rId27"/>
    <sheet name="Rel Cta Banc" sheetId="38" r:id="rId28"/>
    <sheet name="DGTOF" sheetId="39" r:id="rId29"/>
    <sheet name="Esq Bur" sheetId="40" r:id="rId30"/>
  </sheets>
  <externalReferences>
    <externalReference r:id="rId31"/>
    <externalReference r:id="rId32"/>
    <externalReference r:id="rId33"/>
    <externalReference r:id="rId34"/>
    <externalReference r:id="rId35"/>
    <externalReference r:id="rId36"/>
  </externalReferences>
  <definedNames>
    <definedName name="_xlnm._FilterDatabase" localSheetId="14" hidden="1">CFG!$A$4:$H$41</definedName>
    <definedName name="_xlnm._FilterDatabase" localSheetId="0" hidden="1">EA!#REF!</definedName>
    <definedName name="_xlnm._FilterDatabase" localSheetId="3" hidden="1">EAA!$A$2:$G$24</definedName>
    <definedName name="_xlnm._FilterDatabase" localSheetId="4" hidden="1">EADOP!$A$2:$F$33</definedName>
    <definedName name="_xlnm._FilterDatabase" localSheetId="9" hidden="1">'EAI '!$B$4:$I$5</definedName>
    <definedName name="_xlnm._FilterDatabase" localSheetId="2" hidden="1">ECSF!$A$2:$C$59</definedName>
    <definedName name="_xlnm._FilterDatabase" localSheetId="6" hidden="1">EFE!#REF!</definedName>
    <definedName name="_xlnm._FilterDatabase" localSheetId="1" hidden="1">ESF!$A$2:$G$39</definedName>
    <definedName name="_xlnm._FilterDatabase" localSheetId="5" hidden="1">EVHP!$A$2:$F$38</definedName>
    <definedName name="_xlnm._FilterDatabase" localSheetId="8" hidden="1">'Notas PE'!$A$2:$J$250</definedName>
    <definedName name="A" localSheetId="8">[1]ECABR!#REF!</definedName>
    <definedName name="A">[1]ECABR!#REF!</definedName>
    <definedName name="A_IMPRESIÓN_IM" localSheetId="29">#REF!</definedName>
    <definedName name="A_impresión_IM" localSheetId="8">[1]ECABR!#REF!</definedName>
    <definedName name="A_IMPRESIÓN_IM" localSheetId="25">#REF!</definedName>
    <definedName name="A_IMPRESIÓN_IM" localSheetId="27">#REF!</definedName>
    <definedName name="A_impresión_IM">[1]ECABR!#REF!</definedName>
    <definedName name="abc" localSheetId="8">[2]TOTAL!#REF!</definedName>
    <definedName name="abc">[2]TOTAL!#REF!</definedName>
    <definedName name="Abr" localSheetId="28">#REF!</definedName>
    <definedName name="Abr" localSheetId="26">#REF!</definedName>
    <definedName name="Abr" localSheetId="25">#REF!</definedName>
    <definedName name="Abr">#REF!</definedName>
    <definedName name="_xlnm.Extract" localSheetId="8">[3]EGRESOS!#REF!</definedName>
    <definedName name="_xlnm.Extract">[3]EGRESOS!#REF!</definedName>
    <definedName name="_xlnm.Print_Area" localSheetId="25">'RBI2'!$A$1:$E$43</definedName>
    <definedName name="_xlnm.Print_Area" localSheetId="24">'RBM2'!$A$1:$E$43</definedName>
    <definedName name="_xlnm.Print_Area" localSheetId="27">'Rel Cta Banc'!$A$1:$C$30</definedName>
    <definedName name="B" localSheetId="8">[3]EGRESOS!#REF!</definedName>
    <definedName name="B">[3]EGRESOS!#REF!</definedName>
    <definedName name="BASE" localSheetId="8">#REF!</definedName>
    <definedName name="BASE">#REF!</definedName>
    <definedName name="_xlnm.Database" localSheetId="8">[4]REPORTO!#REF!</definedName>
    <definedName name="_xlnm.Database">[4]REPORTO!#REF!</definedName>
    <definedName name="cba" localSheetId="8">[2]TOTAL!#REF!</definedName>
    <definedName name="cba">[2]TOTAL!#REF!</definedName>
    <definedName name="dos" localSheetId="25">#REF!</definedName>
    <definedName name="dos">#REF!</definedName>
    <definedName name="ELOY" localSheetId="8">#REF!</definedName>
    <definedName name="ELOY">#REF!</definedName>
    <definedName name="Ene" localSheetId="28">#REF!</definedName>
    <definedName name="Ene" localSheetId="26">#REF!</definedName>
    <definedName name="Ene" localSheetId="25">#REF!</definedName>
    <definedName name="Ene">#REF!</definedName>
    <definedName name="Feb" localSheetId="28">#REF!</definedName>
    <definedName name="Feb" localSheetId="26">#REF!</definedName>
    <definedName name="Feb" localSheetId="25">#REF!</definedName>
    <definedName name="Feb">#REF!</definedName>
    <definedName name="Fecha" localSheetId="8">#REF!</definedName>
    <definedName name="Fecha">#REF!</definedName>
    <definedName name="HF">[5]T1705HF!$B$20:$B$20</definedName>
    <definedName name="ju" localSheetId="8">[4]REPORTO!#REF!</definedName>
    <definedName name="ju">[4]REPORTO!#REF!</definedName>
    <definedName name="Jul" localSheetId="28">#REF!</definedName>
    <definedName name="Jul" localSheetId="26">#REF!</definedName>
    <definedName name="Jul" localSheetId="25">#REF!</definedName>
    <definedName name="Jul">#REF!</definedName>
    <definedName name="Jun" localSheetId="28">#REF!</definedName>
    <definedName name="Jun" localSheetId="26">#REF!</definedName>
    <definedName name="Jun" localSheetId="25">#REF!</definedName>
    <definedName name="Jun">#REF!</definedName>
    <definedName name="mao" localSheetId="8">[1]ECABR!#REF!</definedName>
    <definedName name="mao">[1]ECABR!#REF!</definedName>
    <definedName name="Mar" localSheetId="28">#REF!</definedName>
    <definedName name="Mar" localSheetId="26">#REF!</definedName>
    <definedName name="Mar" localSheetId="25">#REF!</definedName>
    <definedName name="Mar">#REF!</definedName>
    <definedName name="May" localSheetId="28">#REF!</definedName>
    <definedName name="May" localSheetId="26">#REF!</definedName>
    <definedName name="May" localSheetId="25">#REF!</definedName>
    <definedName name="May">#REF!</definedName>
    <definedName name="N" localSheetId="8">#REF!</definedName>
    <definedName name="N">#REF!</definedName>
    <definedName name="REPORTO" localSheetId="8">#REF!</definedName>
    <definedName name="REPORTO">#REF!</definedName>
    <definedName name="TCAIE">[6]CH1902!$B$20:$B$20</definedName>
    <definedName name="TCFEEIS" localSheetId="8">#REF!</definedName>
    <definedName name="TCFEEIS">#REF!</definedName>
    <definedName name="_xlnm.Print_Titles" localSheetId="8">'Notas PE'!$2:$5</definedName>
    <definedName name="TRASP" localSheetId="8">#REF!</definedName>
    <definedName name="TRASP">#REF!</definedName>
    <definedName name="U" localSheetId="8">#REF!</definedName>
    <definedName name="U">#REF!</definedName>
    <definedName name="UNO" localSheetId="25">#REF!</definedName>
    <definedName name="UNO">#REF!</definedName>
    <definedName name="x" localSheetId="8">#REF!</definedName>
    <definedName name="x">#REF!</definedName>
  </definedNames>
  <calcPr calcId="162913"/>
</workbook>
</file>

<file path=xl/calcChain.xml><?xml version="1.0" encoding="utf-8"?>
<calcChain xmlns="http://schemas.openxmlformats.org/spreadsheetml/2006/main">
  <c r="D40" i="58" l="1"/>
  <c r="C40" i="58"/>
  <c r="E36" i="58"/>
  <c r="D36" i="58"/>
  <c r="C36" i="58"/>
  <c r="E28" i="58"/>
  <c r="E40" i="58" s="1"/>
  <c r="D28" i="58"/>
  <c r="C28" i="58"/>
  <c r="E24" i="58"/>
  <c r="D24" i="58"/>
  <c r="E14" i="58"/>
  <c r="D14" i="58"/>
  <c r="C14" i="58"/>
  <c r="E3" i="58"/>
  <c r="D3" i="58"/>
  <c r="C3" i="58"/>
  <c r="C24" i="58" s="1"/>
  <c r="W58" i="57" l="1"/>
  <c r="W55" i="57"/>
  <c r="W52" i="57"/>
  <c r="W51" i="57"/>
  <c r="W50" i="57"/>
  <c r="W45" i="57"/>
  <c r="W39" i="57"/>
  <c r="W37" i="57"/>
  <c r="W36" i="57"/>
  <c r="W35" i="57"/>
  <c r="W17" i="57"/>
  <c r="W16" i="57"/>
  <c r="W13" i="57"/>
  <c r="W12" i="57"/>
  <c r="W11" i="57"/>
  <c r="W10" i="57"/>
  <c r="W9" i="57"/>
  <c r="M41" i="56"/>
  <c r="I41" i="56"/>
  <c r="J33" i="56"/>
  <c r="O33" i="56" s="1"/>
  <c r="O32" i="56" s="1"/>
  <c r="N32" i="56"/>
  <c r="M32" i="56"/>
  <c r="L32" i="56"/>
  <c r="P32" i="56" s="1"/>
  <c r="K32" i="56"/>
  <c r="I32" i="56"/>
  <c r="H32" i="56"/>
  <c r="P28" i="56"/>
  <c r="J28" i="56"/>
  <c r="Q28" i="56" s="1"/>
  <c r="N27" i="56"/>
  <c r="M27" i="56"/>
  <c r="L27" i="56"/>
  <c r="P27" i="56" s="1"/>
  <c r="K27" i="56"/>
  <c r="J27" i="56"/>
  <c r="Q27" i="56" s="1"/>
  <c r="I27" i="56"/>
  <c r="H27" i="56"/>
  <c r="Q24" i="56"/>
  <c r="P24" i="56"/>
  <c r="O24" i="56"/>
  <c r="J24" i="56"/>
  <c r="N23" i="56"/>
  <c r="M23" i="56"/>
  <c r="L23" i="56"/>
  <c r="O23" i="56" s="1"/>
  <c r="K23" i="56"/>
  <c r="J23" i="56"/>
  <c r="I23" i="56"/>
  <c r="H23" i="56"/>
  <c r="P15" i="56"/>
  <c r="J15" i="56"/>
  <c r="Q15" i="56" s="1"/>
  <c r="N14" i="56"/>
  <c r="N41" i="56" s="1"/>
  <c r="M14" i="56"/>
  <c r="L14" i="56"/>
  <c r="P14" i="56" s="1"/>
  <c r="K14" i="56"/>
  <c r="J14" i="56"/>
  <c r="Q14" i="56" s="1"/>
  <c r="I14" i="56"/>
  <c r="H14" i="56"/>
  <c r="Q12" i="56"/>
  <c r="P12" i="56"/>
  <c r="O12" i="56"/>
  <c r="J12" i="56"/>
  <c r="N11" i="56"/>
  <c r="M11" i="56"/>
  <c r="L11" i="56"/>
  <c r="L41" i="56" s="1"/>
  <c r="K11" i="56"/>
  <c r="K41" i="56" s="1"/>
  <c r="J11" i="56"/>
  <c r="I11" i="56"/>
  <c r="H11" i="56"/>
  <c r="H41" i="56" s="1"/>
  <c r="F10" i="55"/>
  <c r="I10" i="55" s="1"/>
  <c r="I8" i="55" s="1"/>
  <c r="I38" i="55" s="1"/>
  <c r="H8" i="55"/>
  <c r="H38" i="55" s="1"/>
  <c r="G8" i="55"/>
  <c r="G38" i="55" s="1"/>
  <c r="E8" i="55"/>
  <c r="E38" i="55" s="1"/>
  <c r="D8" i="55"/>
  <c r="D38" i="55" s="1"/>
  <c r="E10" i="54"/>
  <c r="E14" i="54" s="1"/>
  <c r="E18" i="54" s="1"/>
  <c r="E22" i="54" s="1"/>
  <c r="D10" i="54"/>
  <c r="C10" i="54"/>
  <c r="E6" i="54"/>
  <c r="D6" i="54"/>
  <c r="D14" i="54" s="1"/>
  <c r="D18" i="54" s="1"/>
  <c r="D22" i="54" s="1"/>
  <c r="C6" i="54"/>
  <c r="C14" i="54" s="1"/>
  <c r="C18" i="54" s="1"/>
  <c r="C22" i="54" s="1"/>
  <c r="D34" i="53"/>
  <c r="H32" i="53"/>
  <c r="F32" i="53"/>
  <c r="D32" i="53"/>
  <c r="H31" i="53"/>
  <c r="H30" i="53"/>
  <c r="H29" i="53"/>
  <c r="H28" i="53"/>
  <c r="H27" i="53"/>
  <c r="H26" i="53"/>
  <c r="H25" i="53"/>
  <c r="H24" i="53"/>
  <c r="H20" i="53"/>
  <c r="H34" i="53" s="1"/>
  <c r="F20" i="53"/>
  <c r="F34" i="53" s="1"/>
  <c r="D20" i="53"/>
  <c r="H19" i="53"/>
  <c r="H18" i="53"/>
  <c r="H17" i="53"/>
  <c r="H16" i="53"/>
  <c r="H15" i="53"/>
  <c r="H14" i="53"/>
  <c r="H13" i="53"/>
  <c r="H12" i="53"/>
  <c r="H11" i="53"/>
  <c r="F32" i="52"/>
  <c r="F34" i="52" s="1"/>
  <c r="D32" i="52"/>
  <c r="H32" i="52" s="1"/>
  <c r="H31" i="52"/>
  <c r="H30" i="52"/>
  <c r="H29" i="52"/>
  <c r="H28" i="52"/>
  <c r="H27" i="52"/>
  <c r="H26" i="52"/>
  <c r="H25" i="52"/>
  <c r="H24" i="52"/>
  <c r="F20" i="52"/>
  <c r="D20" i="52"/>
  <c r="D34" i="52" s="1"/>
  <c r="H19" i="52"/>
  <c r="H18" i="52"/>
  <c r="H17" i="52"/>
  <c r="H16" i="52"/>
  <c r="H15" i="52"/>
  <c r="H14" i="52"/>
  <c r="H13" i="52"/>
  <c r="H12" i="52"/>
  <c r="H11" i="52"/>
  <c r="H22" i="51"/>
  <c r="H17" i="51" s="1"/>
  <c r="E22" i="51"/>
  <c r="G17" i="51"/>
  <c r="F17" i="51"/>
  <c r="E17" i="51"/>
  <c r="D17" i="51"/>
  <c r="C17" i="51"/>
  <c r="H10" i="51"/>
  <c r="H6" i="51" s="1"/>
  <c r="E10" i="51"/>
  <c r="G6" i="51"/>
  <c r="G43" i="51" s="1"/>
  <c r="F6" i="51"/>
  <c r="F43" i="51" s="1"/>
  <c r="E6" i="51"/>
  <c r="E43" i="51" s="1"/>
  <c r="D6" i="51"/>
  <c r="D43" i="51" s="1"/>
  <c r="C6" i="51"/>
  <c r="C43" i="51" s="1"/>
  <c r="G17" i="50"/>
  <c r="F17" i="50"/>
  <c r="D17" i="50"/>
  <c r="C17" i="50"/>
  <c r="E9" i="50"/>
  <c r="H9" i="50" s="1"/>
  <c r="H7" i="50"/>
  <c r="E7" i="50"/>
  <c r="E17" i="50" s="1"/>
  <c r="G40" i="48"/>
  <c r="F40" i="48"/>
  <c r="D40" i="48"/>
  <c r="C40" i="48"/>
  <c r="H39" i="48"/>
  <c r="E39" i="48"/>
  <c r="E38" i="48"/>
  <c r="H38" i="48" s="1"/>
  <c r="H37" i="48"/>
  <c r="E37" i="48"/>
  <c r="E36" i="48"/>
  <c r="H36" i="48" s="1"/>
  <c r="H35" i="48"/>
  <c r="E35" i="48"/>
  <c r="E34" i="48"/>
  <c r="H34" i="48" s="1"/>
  <c r="H33" i="48"/>
  <c r="E33" i="48"/>
  <c r="E40" i="48" s="1"/>
  <c r="G26" i="48"/>
  <c r="F26" i="48"/>
  <c r="D26" i="48"/>
  <c r="C26" i="48"/>
  <c r="H25" i="48"/>
  <c r="E25" i="48"/>
  <c r="E24" i="48"/>
  <c r="H24" i="48" s="1"/>
  <c r="H23" i="48"/>
  <c r="E23" i="48"/>
  <c r="E26" i="48" s="1"/>
  <c r="E22" i="48"/>
  <c r="H22" i="48" s="1"/>
  <c r="H26" i="48" s="1"/>
  <c r="G15" i="48"/>
  <c r="F15" i="48"/>
  <c r="D15" i="48"/>
  <c r="C15" i="48"/>
  <c r="E13" i="48"/>
  <c r="H13" i="48" s="1"/>
  <c r="H12" i="48"/>
  <c r="E12" i="48"/>
  <c r="E11" i="48"/>
  <c r="H11" i="48" s="1"/>
  <c r="H10" i="48"/>
  <c r="E10" i="48"/>
  <c r="E9" i="48"/>
  <c r="H9" i="48" s="1"/>
  <c r="H8" i="48"/>
  <c r="E8" i="48"/>
  <c r="E7" i="48"/>
  <c r="H7" i="48" s="1"/>
  <c r="H22" i="47"/>
  <c r="G22" i="47"/>
  <c r="E22" i="47"/>
  <c r="D22" i="47"/>
  <c r="I13" i="47"/>
  <c r="F13" i="47"/>
  <c r="F22" i="47" s="1"/>
  <c r="H40" i="46"/>
  <c r="G40" i="46"/>
  <c r="D40" i="46"/>
  <c r="I39" i="46"/>
  <c r="F39" i="46"/>
  <c r="I38" i="46"/>
  <c r="F38" i="46"/>
  <c r="I37" i="46"/>
  <c r="F37" i="46"/>
  <c r="I36" i="46"/>
  <c r="E36" i="46"/>
  <c r="E40" i="46" s="1"/>
  <c r="I35" i="46"/>
  <c r="I32" i="46" s="1"/>
  <c r="F35" i="46"/>
  <c r="H32" i="46"/>
  <c r="G32" i="46"/>
  <c r="D32" i="46"/>
  <c r="H17" i="46"/>
  <c r="G17" i="46"/>
  <c r="E17" i="46"/>
  <c r="D17" i="46"/>
  <c r="I16" i="46"/>
  <c r="F16" i="46"/>
  <c r="I15" i="46"/>
  <c r="F15" i="46"/>
  <c r="I14" i="46"/>
  <c r="F14" i="46"/>
  <c r="I13" i="46"/>
  <c r="F13" i="46"/>
  <c r="I12" i="46"/>
  <c r="F12" i="46"/>
  <c r="F17" i="46" s="1"/>
  <c r="H15" i="48" l="1"/>
  <c r="H17" i="50"/>
  <c r="H43" i="51"/>
  <c r="F32" i="46"/>
  <c r="H40" i="48"/>
  <c r="F8" i="55"/>
  <c r="F38" i="55" s="1"/>
  <c r="P11" i="56"/>
  <c r="P23" i="56"/>
  <c r="E32" i="46"/>
  <c r="F36" i="46"/>
  <c r="F40" i="46" s="1"/>
  <c r="E15" i="48"/>
  <c r="Q11" i="56"/>
  <c r="O14" i="56"/>
  <c r="O15" i="56"/>
  <c r="Q23" i="56"/>
  <c r="O27" i="56"/>
  <c r="O28" i="56"/>
  <c r="H20" i="52"/>
  <c r="H34" i="52" s="1"/>
  <c r="J32" i="56"/>
  <c r="J41" i="56" s="1"/>
  <c r="O11" i="56"/>
  <c r="O41" i="56" l="1"/>
  <c r="C3" i="45" l="1"/>
  <c r="C3" i="44"/>
  <c r="H118" i="37" l="1"/>
  <c r="I233" i="43" l="1"/>
  <c r="I211" i="43"/>
  <c r="I202" i="43"/>
  <c r="I195" i="43"/>
  <c r="J186" i="43"/>
  <c r="J185" i="43"/>
  <c r="J184" i="43"/>
  <c r="J183" i="43"/>
  <c r="J182" i="43"/>
  <c r="J181" i="43"/>
  <c r="I180" i="43"/>
  <c r="I189" i="43" s="1"/>
  <c r="J165" i="43"/>
  <c r="J176" i="43" s="1"/>
  <c r="J160" i="43"/>
  <c r="I156" i="43"/>
  <c r="H156" i="43"/>
  <c r="J152" i="43"/>
  <c r="J156" i="43" s="1"/>
  <c r="I146" i="43"/>
  <c r="J130" i="43"/>
  <c r="J134" i="43" s="1"/>
  <c r="J118" i="43"/>
  <c r="J114" i="43"/>
  <c r="J108" i="43"/>
  <c r="J106" i="43"/>
  <c r="J104" i="43"/>
  <c r="J98" i="43"/>
  <c r="J93" i="43"/>
  <c r="J89" i="43"/>
  <c r="J87" i="43"/>
  <c r="I65" i="43"/>
  <c r="I54" i="43"/>
  <c r="I32" i="43"/>
  <c r="I17" i="43"/>
  <c r="J241" i="43" l="1"/>
  <c r="J206" i="43"/>
  <c r="J180" i="43"/>
  <c r="J189" i="43" s="1"/>
  <c r="J100" i="43"/>
  <c r="D58" i="5"/>
  <c r="E56" i="5"/>
  <c r="D56" i="5"/>
  <c r="E51" i="5"/>
  <c r="D51" i="5"/>
  <c r="E39" i="5"/>
  <c r="D39" i="5"/>
  <c r="E35" i="5"/>
  <c r="E43" i="5" s="1"/>
  <c r="D35" i="5"/>
  <c r="D43" i="5" s="1"/>
  <c r="E15" i="5"/>
  <c r="D15" i="5"/>
  <c r="E4" i="5"/>
  <c r="E32" i="5" s="1"/>
  <c r="D4" i="5"/>
  <c r="D32" i="5" s="1"/>
  <c r="F35" i="1"/>
  <c r="F30" i="1"/>
  <c r="F46" i="1" s="1"/>
  <c r="F14" i="1"/>
  <c r="F26" i="1" s="1"/>
  <c r="C26" i="1"/>
  <c r="B26" i="1"/>
  <c r="C13" i="1"/>
  <c r="C28" i="1" s="1"/>
  <c r="B13" i="1"/>
  <c r="B28" i="1" s="1"/>
  <c r="F23" i="11" l="1"/>
  <c r="E23" i="11"/>
  <c r="F18" i="11"/>
  <c r="F29" i="11" s="1"/>
  <c r="E18" i="11"/>
  <c r="E29" i="11" s="1"/>
  <c r="E3" i="11" s="1"/>
  <c r="E33" i="11" s="1"/>
  <c r="F5" i="11"/>
  <c r="F10" i="11"/>
  <c r="F16" i="11"/>
  <c r="E16" i="11"/>
  <c r="E10" i="11"/>
  <c r="E5" i="11"/>
  <c r="G16" i="10"/>
  <c r="F24" i="10"/>
  <c r="G24" i="10" s="1"/>
  <c r="F23" i="10"/>
  <c r="G23" i="10" s="1"/>
  <c r="F22" i="10"/>
  <c r="G22" i="10" s="1"/>
  <c r="F21" i="10"/>
  <c r="G21" i="10" s="1"/>
  <c r="F20" i="10"/>
  <c r="G20" i="10" s="1"/>
  <c r="F19" i="10"/>
  <c r="G19" i="10" s="1"/>
  <c r="F18" i="10"/>
  <c r="G18" i="10" s="1"/>
  <c r="F17" i="10"/>
  <c r="G17" i="10" s="1"/>
  <c r="F16" i="10"/>
  <c r="F13" i="10"/>
  <c r="G13" i="10" s="1"/>
  <c r="F12" i="10"/>
  <c r="G12" i="10" s="1"/>
  <c r="F11" i="10"/>
  <c r="G11" i="10" s="1"/>
  <c r="F10" i="10"/>
  <c r="G10" i="10" s="1"/>
  <c r="F9" i="10"/>
  <c r="G9" i="10" s="1"/>
  <c r="F8" i="10"/>
  <c r="G8" i="10" s="1"/>
  <c r="F7" i="10"/>
  <c r="G7" i="10" s="1"/>
  <c r="D15" i="10"/>
  <c r="E15" i="10"/>
  <c r="E4" i="10" s="1"/>
  <c r="C15" i="10"/>
  <c r="D6" i="10"/>
  <c r="E6" i="10"/>
  <c r="C6" i="10"/>
  <c r="F6" i="10" l="1"/>
  <c r="G6" i="10" s="1"/>
  <c r="D4" i="10"/>
  <c r="C4" i="10"/>
  <c r="F3" i="11"/>
  <c r="F33" i="11" s="1"/>
  <c r="F4" i="10"/>
  <c r="G4" i="10" s="1"/>
  <c r="F15" i="10"/>
  <c r="G15" i="10" s="1"/>
  <c r="B29" i="2" l="1"/>
  <c r="C26" i="4" l="1"/>
  <c r="C15" i="2" l="1"/>
  <c r="B15" i="2"/>
  <c r="C57" i="4" l="1"/>
  <c r="B57" i="4"/>
  <c r="C50" i="4"/>
  <c r="B50" i="4"/>
  <c r="C45" i="4"/>
  <c r="B45" i="4"/>
  <c r="C36" i="4"/>
  <c r="C25" i="4" s="1"/>
  <c r="B36" i="4"/>
  <c r="B26" i="4"/>
  <c r="C14" i="4"/>
  <c r="B14" i="4"/>
  <c r="C5" i="4"/>
  <c r="B5" i="4"/>
  <c r="B44" i="4" l="1"/>
  <c r="C44" i="4"/>
  <c r="B25" i="4"/>
  <c r="B4" i="4"/>
  <c r="C4" i="4"/>
  <c r="F7" i="3" l="1"/>
  <c r="F6" i="3"/>
  <c r="F5" i="3"/>
  <c r="B4" i="3"/>
  <c r="B20" i="3" s="1"/>
  <c r="F36" i="3"/>
  <c r="F35" i="3"/>
  <c r="F32" i="3"/>
  <c r="F31" i="3"/>
  <c r="F30" i="3"/>
  <c r="F29" i="3"/>
  <c r="F28" i="3"/>
  <c r="F25" i="3"/>
  <c r="F24" i="3"/>
  <c r="F23" i="3"/>
  <c r="E34" i="3"/>
  <c r="F34" i="3" s="1"/>
  <c r="D27" i="3"/>
  <c r="C27" i="3"/>
  <c r="B22" i="3"/>
  <c r="E20" i="3"/>
  <c r="E38" i="3" s="1"/>
  <c r="F18" i="3"/>
  <c r="F16" i="3" s="1"/>
  <c r="F17" i="3"/>
  <c r="E16" i="3"/>
  <c r="F14" i="3"/>
  <c r="F13" i="3"/>
  <c r="F12" i="3"/>
  <c r="F11" i="3"/>
  <c r="F10" i="3"/>
  <c r="D9" i="3"/>
  <c r="D20" i="3" s="1"/>
  <c r="C9" i="3"/>
  <c r="C20" i="3" s="1"/>
  <c r="C56" i="2"/>
  <c r="B56" i="2"/>
  <c r="C49" i="2"/>
  <c r="B49" i="2"/>
  <c r="C43" i="2"/>
  <c r="B43" i="2"/>
  <c r="C39" i="2"/>
  <c r="B39" i="2"/>
  <c r="C29" i="2"/>
  <c r="C25" i="2"/>
  <c r="B25" i="2"/>
  <c r="C12" i="2"/>
  <c r="B12" i="2"/>
  <c r="C4" i="2"/>
  <c r="B4" i="2"/>
  <c r="F27" i="3" l="1"/>
  <c r="C38" i="3"/>
  <c r="F9" i="3"/>
  <c r="B38" i="3"/>
  <c r="F22" i="3"/>
  <c r="D38" i="3"/>
  <c r="C22" i="2"/>
  <c r="B22" i="2"/>
  <c r="F4" i="3"/>
  <c r="C59" i="2"/>
  <c r="B59" i="2"/>
  <c r="F38" i="3" l="1"/>
  <c r="C61" i="2"/>
  <c r="B61" i="2"/>
  <c r="F48" i="1"/>
  <c r="F20" i="3"/>
  <c r="G48" i="1"/>
</calcChain>
</file>

<file path=xl/comments1.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<sst xmlns="http://schemas.openxmlformats.org/spreadsheetml/2006/main" count="11467" uniqueCount="5979">
  <si>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</si>
  <si>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</si>
  <si>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</si>
  <si>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</si>
  <si>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</si>
  <si>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</si>
  <si>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</si>
  <si>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</si>
  <si>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</si>
  <si>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</si>
  <si>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</si>
  <si>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</si>
  <si>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</si>
  <si>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</si>
  <si>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</si>
  <si>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</si>
  <si>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</si>
  <si>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</si>
  <si>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</si>
  <si>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 Circulante</t>
  </si>
  <si>
    <t>Total de Pasivo Circulante</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</si>
  <si>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</si>
  <si>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</si>
  <si>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</si>
  <si>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</si>
  <si>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</si>
  <si>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</si>
  <si>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</si>
  <si>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</si>
  <si>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</si>
  <si>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</si>
  <si>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</si>
  <si>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</si>
  <si>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en Administración a Largo Plazo</t>
  </si>
  <si>
    <t>Activos Diferidos</t>
  </si>
  <si>
    <t>Provisiones a Largo Plazo</t>
  </si>
  <si>
    <t>Estimación por Pérdida o Deterioro de Activos no Circulantes</t>
  </si>
  <si>
    <t>Otros Activos no Circulantes</t>
  </si>
  <si>
    <t>Total de Pasivo No Circulante</t>
  </si>
  <si>
    <t>Total de Activo No Circulante</t>
  </si>
  <si>
    <t>Total del Pasivo</t>
  </si>
  <si>
    <t>Total Activo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</si>
  <si>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</si>
  <si>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</si>
  <si>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</si>
  <si>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</si>
  <si>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</si>
  <si>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</si>
  <si>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</si>
  <si>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</si>
  <si>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</si>
  <si>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</si>
  <si>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</si>
  <si>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 Patrimonio</t>
  </si>
  <si>
    <t>Resultado por Posición Monetaria</t>
  </si>
  <si>
    <t>Resultado por Tenencia de Activos no Monetarios</t>
  </si>
  <si>
    <t>Total Hacienda Pública/Patrimonio</t>
  </si>
  <si>
    <t>Total del Pasivo y Hacienda Pública/Patrimonio</t>
  </si>
  <si>
    <t>“Bajo protesta de decir verdad declaramos que los Estados Financieros y sus notas, son razonablemente correctos y son responsabilidad del emisor”.</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</si>
  <si>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</si>
  <si>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</si>
  <si>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</si>
  <si>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</si>
  <si>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</si>
  <si>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</si>
  <si>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</si>
  <si>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</si>
  <si>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</si>
  <si>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</si>
  <si>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</si>
  <si>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</si>
  <si>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</si>
  <si>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</si>
  <si>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</si>
  <si>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</si>
  <si>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</si>
  <si>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</si>
  <si>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</si>
  <si>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</si>
  <si>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</si>
  <si>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</si>
  <si>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</si>
  <si>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</si>
  <si>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</si>
  <si>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</si>
  <si>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</si>
  <si>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</si>
  <si>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</si>
  <si>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</si>
  <si>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</si>
  <si>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</si>
  <si>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</si>
  <si>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</si>
  <si>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</si>
  <si>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</si>
  <si>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</si>
  <si>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</si>
  <si>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</si>
  <si>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</si>
  <si>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</si>
  <si>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</si>
  <si>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</si>
  <si>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</si>
  <si>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</si>
  <si>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</si>
  <si>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</si>
  <si>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</si>
  <si>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</si>
  <si>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</si>
  <si>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</si>
  <si>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</si>
  <si>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</si>
  <si>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</si>
  <si>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Concepto</t>
  </si>
  <si>
    <t xml:space="preserve">Hacienda Pública / Patrimonio
Contribuido
</t>
  </si>
  <si>
    <t>Hacienda Pública/ Patrimonio
Generado de 
Ejercicios Anteriores</t>
  </si>
  <si>
    <t>Hacienda Pública/ Patrimonio
Generado de Ejercicio</t>
  </si>
  <si>
    <t>Total</t>
  </si>
  <si>
    <t>Hacienda Pública / Patrimonio Contribuido Neto de 2019</t>
  </si>
  <si>
    <t>Hacienda Pública / Patrimonio Generado Neto de 2019</t>
  </si>
  <si>
    <t xml:space="preserve">Revalúos  </t>
  </si>
  <si>
    <t>Exceso o Insuficiencia en la Actualización de la Hacienda Pública / Patrimonio Neto de 2019</t>
  </si>
  <si>
    <t>Hacienda Pública / Patrimonio Neto Final de 2019</t>
  </si>
  <si>
    <t>Cambios en la Hacienda Pública / Patrimonio Contribuido Neto de 2020</t>
  </si>
  <si>
    <t>Variaciones de la Hacienda Pública / Patrimonio Generado Neto de 2020</t>
  </si>
  <si>
    <t>Cambios en el Exceso o Insuficiencia en la Actualización de la Hacienda Pública / Patrimonio Neto de 2020</t>
  </si>
  <si>
    <t>Hacienda Pública / Patrimonio Neto Final de 2020</t>
  </si>
  <si>
    <t xml:space="preserve">   Origen</t>
  </si>
  <si>
    <t>Aplicación</t>
  </si>
  <si>
    <t>Exceso o Insuficiencia en la Actualización de la Hacienda Pública/Patrimonio</t>
  </si>
  <si>
    <t>Flujo de Efectivo de las Actividades de Operación</t>
  </si>
  <si>
    <t>Origen</t>
  </si>
  <si>
    <t>Participaciones y Aportaciones, Convenios, Incentivos Derivados de la Colaboración Fiscal y Fondos Distintos de Aportaciones</t>
  </si>
  <si>
    <t>Transferencias, Asignaciones y Subsidios y Subvenciones, y Pensiones y Jubilaciones</t>
  </si>
  <si>
    <t>XX</t>
  </si>
  <si>
    <t>Otros Orígenes de Operación</t>
  </si>
  <si>
    <t>xx</t>
  </si>
  <si>
    <t>Transferencias al resto del Sector Público</t>
  </si>
  <si>
    <t xml:space="preserve">Subsidios y Subvenciones </t>
  </si>
  <si>
    <t xml:space="preserve">Participaciones </t>
  </si>
  <si>
    <t>Otras Aplicaciones de Operación</t>
  </si>
  <si>
    <t>Flujo Neto de Efectivo por Actividades de Operación</t>
  </si>
  <si>
    <t>Flujo de Efectivo de las actividades de Inversión</t>
  </si>
  <si>
    <t>Otros Orígenes de Inversión</t>
  </si>
  <si>
    <t>1240-1250</t>
  </si>
  <si>
    <t>Otras Aplicaciones de Inversión</t>
  </si>
  <si>
    <t>Flujo Neto de Efectivo por Actividades de Inversión</t>
  </si>
  <si>
    <t>Flujo de Efectivo de las actividades de Financiamiento</t>
  </si>
  <si>
    <t>Endeudamiento Neto</t>
  </si>
  <si>
    <t>Interno</t>
  </si>
  <si>
    <t>Externo</t>
  </si>
  <si>
    <t>Otros Orígenes de Financiamiento</t>
  </si>
  <si>
    <t>Servicios de la Deuda</t>
  </si>
  <si>
    <t>Otras Aplicaciones de Financiamiento</t>
  </si>
  <si>
    <t>Flujo Neto de Efectivo por Actividades de Financiamiento</t>
  </si>
  <si>
    <t>Incremento/Disminución Neta en el Efectivo y Equivalentes al Efectivo</t>
  </si>
  <si>
    <t>Efectivo y Equivalentes al Efectivo al Inicio del Ejercicio</t>
  </si>
  <si>
    <t>Efectivo y Equivalentes al Efectivo al Final del Ejercicio</t>
  </si>
  <si>
    <t>Ingresos</t>
  </si>
  <si>
    <t>Saldo Inicial 
1</t>
  </si>
  <si>
    <t>Cargos del Periodo
2</t>
  </si>
  <si>
    <t>Abonos del Periodo
3</t>
  </si>
  <si>
    <t>Saldo Final 
4 (1+2-3)</t>
  </si>
  <si>
    <t>Variación del Periodo
(4-1)</t>
  </si>
  <si>
    <t>Denominación de las Deudas</t>
  </si>
  <si>
    <t>Moneda de Contratación</t>
  </si>
  <si>
    <t>Institución o País Acreedor</t>
  </si>
  <si>
    <t>Saldo Inicial del Período</t>
  </si>
  <si>
    <t>Saldo Final del Período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</si>
  <si>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</si>
  <si>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</si>
  <si>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</si>
  <si>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</si>
  <si>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</si>
  <si>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</si>
  <si>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</si>
  <si>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</si>
  <si>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</si>
  <si>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Subtotal a Corto Plazo</t>
  </si>
  <si>
    <t xml:space="preserve">Largo Plazo           </t>
  </si>
  <si>
    <t>Subtotal Largo Plazo</t>
  </si>
  <si>
    <t>Otros Pasivos</t>
  </si>
  <si>
    <t>Total Deuda y Otros Pasivos</t>
  </si>
  <si>
    <t>Cantidad</t>
  </si>
  <si>
    <t>Bajo protesta de decir verdad declaramos que los Estados Financieros y sus notas, son razonablemente correctos y son responsabilidad del emisor.</t>
  </si>
  <si>
    <t>Rubro de Ingresos</t>
  </si>
  <si>
    <t>Diferencia</t>
  </si>
  <si>
    <t>Estimado</t>
  </si>
  <si>
    <t>Ampliaciones y Reducciones</t>
  </si>
  <si>
    <t>Modificado</t>
  </si>
  <si>
    <t>Devengado</t>
  </si>
  <si>
    <t>Recaudado</t>
  </si>
  <si>
    <t>(1)</t>
  </si>
  <si>
    <t>(2)</t>
  </si>
  <si>
    <t>(3 = 1 + 2)</t>
  </si>
  <si>
    <t>(4)</t>
  </si>
  <si>
    <t>(5)</t>
  </si>
  <si>
    <t>(6 = 5 - 1)</t>
  </si>
  <si>
    <t>Ingresos por Venta de Bienes, Prestación de Servicios y Otros Ingresos</t>
  </si>
  <si>
    <t>Participaciones, Aportaciones, Convenios, Incentivos de Derivados de la Colaboración Fiscal y Fondos Distintos de Aportaciones</t>
  </si>
  <si>
    <t>Ingresos Derivados de Financiamientos</t>
  </si>
  <si>
    <t>Ingresos Excedentes</t>
  </si>
  <si>
    <t>Estado Analítico de Ingresos Por Fuente de Financiamiento</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</si>
  <si>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</si>
  <si>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</si>
  <si>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</si>
  <si>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</si>
  <si>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</si>
  <si>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</si>
  <si>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Egresos</t>
  </si>
  <si>
    <t>Subejercicio</t>
  </si>
  <si>
    <t>Aprobado</t>
  </si>
  <si>
    <t>Ampliaciones/ (Reducciones)</t>
  </si>
  <si>
    <t>Pagado</t>
  </si>
  <si>
    <t>3 = (1 + 2 )</t>
  </si>
  <si>
    <t>6 = ( 3 - 4 )</t>
  </si>
  <si>
    <t>Entidades Paraestatales Empresariales Financieras Monetarias con Participación Estatal Mayoritaria</t>
  </si>
  <si>
    <t>Fideicomisos Financieros Públicos con Participación Estatal Mayoritaria</t>
  </si>
  <si>
    <t>Total del Gasto</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</si>
  <si>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</si>
  <si>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</si>
  <si>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</si>
  <si>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</si>
  <si>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</si>
  <si>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</si>
  <si>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</si>
  <si>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</si>
  <si>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</si>
  <si>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</si>
  <si>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</si>
  <si>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</si>
  <si>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</si>
  <si>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</si>
  <si>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</si>
  <si>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</si>
  <si>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</si>
  <si>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</si>
  <si>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</si>
  <si>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</si>
  <si>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</si>
  <si>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</si>
  <si>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</si>
  <si>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</si>
  <si>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</si>
  <si>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</si>
  <si>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</si>
  <si>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</si>
  <si>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</si>
  <si>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</si>
  <si>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</si>
  <si>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</si>
  <si>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</si>
  <si>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</si>
  <si>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</si>
  <si>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</si>
  <si>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</si>
  <si>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</si>
  <si>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</si>
  <si>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</si>
  <si>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</si>
  <si>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</si>
  <si>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</si>
  <si>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</si>
  <si>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</si>
  <si>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</si>
  <si>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</si>
  <si>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</si>
  <si>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</si>
  <si>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</si>
  <si>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</si>
  <si>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</si>
  <si>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</si>
  <si>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Gasto Corriente</t>
  </si>
  <si>
    <t>Gasto de Capital</t>
  </si>
  <si>
    <t>Amortización de la Deuda y Disminución de Pasivos</t>
  </si>
  <si>
    <t>Adeudos de Ejercicios Fiscales Anteriores</t>
  </si>
  <si>
    <t>Saneamiento del Sistema Financiero</t>
  </si>
  <si>
    <t>Otras no Clasificadas en Funciones Anteriores</t>
  </si>
  <si>
    <t>Otras Industrias y Otros Asuntos Económicos</t>
  </si>
  <si>
    <t>Ciencia, Tecnología e Innovación</t>
  </si>
  <si>
    <t>Turismo</t>
  </si>
  <si>
    <t>Comunicaciones</t>
  </si>
  <si>
    <t>Transporte</t>
  </si>
  <si>
    <t>Minería, Manufacturas y Construcción</t>
  </si>
  <si>
    <t>Combustibles y Energía</t>
  </si>
  <si>
    <t>Agropecuaria, Silvicultura, Pesca y Caza</t>
  </si>
  <si>
    <t>Asuntos Económicos, Comerciales y Laborales en General</t>
  </si>
  <si>
    <t>Desarrollo Económico</t>
  </si>
  <si>
    <t>Otros Asuntos Sociales</t>
  </si>
  <si>
    <t>Protección Social</t>
  </si>
  <si>
    <t>Educación</t>
  </si>
  <si>
    <t>Recreación, Cultura y Otras Manifestaciones Sociales</t>
  </si>
  <si>
    <t>Salud</t>
  </si>
  <si>
    <t>Vivienda y Servicios a la Comunidad</t>
  </si>
  <si>
    <t>Protección Ambiental</t>
  </si>
  <si>
    <t>Desarrollo Social</t>
  </si>
  <si>
    <t>Asuntos de Orden Público y de Seguridad Interior</t>
  </si>
  <si>
    <t>Seguridad Nacional</t>
  </si>
  <si>
    <t>Asuntos Financieros y Hacendarios</t>
  </si>
  <si>
    <t>Relaciones Exteriores</t>
  </si>
  <si>
    <t>Justicia</t>
  </si>
  <si>
    <t>Legislación</t>
  </si>
  <si>
    <t>Gobierno</t>
  </si>
  <si>
    <t>TOTAL</t>
  </si>
  <si>
    <t>Total Otros Instrumentos de Deuda</t>
  </si>
  <si>
    <t>Otros Instrumentos de Deuda</t>
  </si>
  <si>
    <t>Total Créditos Bancarios</t>
  </si>
  <si>
    <t>C = A - B</t>
  </si>
  <si>
    <t>B</t>
  </si>
  <si>
    <t>A</t>
  </si>
  <si>
    <t>Amortización</t>
  </si>
  <si>
    <t>Contratación / Colocación</t>
  </si>
  <si>
    <t>Identificación de Crédito o Instrumento</t>
  </si>
  <si>
    <t>Créditos Bancarios</t>
  </si>
  <si>
    <t>Adeudos de ejercicios fiscales anteriores</t>
  </si>
  <si>
    <t>Costo financiero, deuda o apoyos a deudores y ahorradores de la banca</t>
  </si>
  <si>
    <t>Participaciones a entidades federativas y municipios</t>
  </si>
  <si>
    <t>Gasto Federalizado</t>
  </si>
  <si>
    <t>Programas de Gasto Federalizado</t>
  </si>
  <si>
    <t>Aportaciones a fondos de inversión y reestructura de pensiones</t>
  </si>
  <si>
    <t>Aportaciones a fondos de estabilización</t>
  </si>
  <si>
    <t>Aportaciones a la seguridad social</t>
  </si>
  <si>
    <t>Pensiones y jubilaciones</t>
  </si>
  <si>
    <t>Obligaciones</t>
  </si>
  <si>
    <t>Desastres Naturales</t>
  </si>
  <si>
    <t>Obligaciones de cumplimiento de resolución jurisdiccional</t>
  </si>
  <si>
    <t>Compromisos</t>
  </si>
  <si>
    <t>Operaciones ajenas</t>
  </si>
  <si>
    <t>Apoyo a la función pública y al mejoramiento de la gestión</t>
  </si>
  <si>
    <t>Apoyo al proceso presupuestario y para mejorar la eficiencia institucional</t>
  </si>
  <si>
    <t>Administrativos y de Apoyo</t>
  </si>
  <si>
    <t>Proyectos de Inversión</t>
  </si>
  <si>
    <t>Específicos</t>
  </si>
  <si>
    <t>Funciones de las Fuerzas Armadas (Únicamente Gobierno Federal)</t>
  </si>
  <si>
    <t>Regulación y supervisión</t>
  </si>
  <si>
    <t>Promoción y fomento</t>
  </si>
  <si>
    <t>Planeación, seguimiento y evaluación de políticas públicas</t>
  </si>
  <si>
    <t>Provisión de Bienes Públicos</t>
  </si>
  <si>
    <t>Prestación de Servicios Públicos</t>
  </si>
  <si>
    <t>Desempeño de las Funciones</t>
  </si>
  <si>
    <t>Otros Subsidios</t>
  </si>
  <si>
    <t>Sujetos a Reglas de Operación</t>
  </si>
  <si>
    <t>Subsidios: Sector Social y Privado o Entidades Federativas y Municipios</t>
  </si>
  <si>
    <t>Programas</t>
  </si>
  <si>
    <t>“Bajo protesta de decir verdad declaramos que los Estados Financieros y sus notas, son razonablemente correctos y son responsabilidad del emisor”</t>
  </si>
  <si>
    <t xml:space="preserve">Participaciones y Aportaciones </t>
  </si>
  <si>
    <t>Capítulos de Gasto</t>
  </si>
  <si>
    <t>Ingresos por Ventas de Bienes y Servicios</t>
  </si>
  <si>
    <t>Rubros de Ingresos</t>
  </si>
  <si>
    <t>Recaudado / 
Pagado</t>
  </si>
  <si>
    <t>Estimado /
 Aprobado</t>
  </si>
  <si>
    <t>C. Endeudamiento ó desendeudamiento (C = A - B)</t>
  </si>
  <si>
    <t>B.  Amortización de la deuda</t>
  </si>
  <si>
    <t>A. Financiamiento</t>
  </si>
  <si>
    <r>
      <t xml:space="preserve">Pagado </t>
    </r>
    <r>
      <rPr>
        <b/>
        <vertAlign val="superscript"/>
        <sz val="8"/>
        <rFont val="Arial"/>
        <family val="2"/>
      </rPr>
      <t>3</t>
    </r>
  </si>
  <si>
    <t>V. Balance Primario (Superávit o Déficit) (V= III - IV)</t>
  </si>
  <si>
    <t>IV. Intereses, Comisiones y Gastos de la Deuda</t>
  </si>
  <si>
    <t>III. Balance Presupuestario (Superávit o Déficit)</t>
  </si>
  <si>
    <t>III. Balance Presupuestario (Superávit o Déficit) (III = I - II)</t>
  </si>
  <si>
    <r>
      <t xml:space="preserve">4. Egresos del Sector Paraestatal </t>
    </r>
    <r>
      <rPr>
        <b/>
        <vertAlign val="superscript"/>
        <sz val="8"/>
        <rFont val="Arial"/>
        <family val="2"/>
      </rPr>
      <t>2</t>
    </r>
  </si>
  <si>
    <r>
      <t xml:space="preserve">3. Egresos del Gobierno de la Entidad Federativa </t>
    </r>
    <r>
      <rPr>
        <b/>
        <vertAlign val="superscript"/>
        <sz val="8"/>
        <rFont val="Arial"/>
        <family val="2"/>
      </rPr>
      <t>2</t>
    </r>
  </si>
  <si>
    <t>II. Egresos Presupuestarios (II=3+4)</t>
  </si>
  <si>
    <r>
      <t xml:space="preserve">2. Ingresos del Sector Paraestatal </t>
    </r>
    <r>
      <rPr>
        <b/>
        <vertAlign val="superscript"/>
        <sz val="8"/>
        <rFont val="Arial"/>
        <family val="2"/>
      </rPr>
      <t>1</t>
    </r>
  </si>
  <si>
    <r>
      <t xml:space="preserve">1. Ingresos del Gobierno de la Entidad Federativa </t>
    </r>
    <r>
      <rPr>
        <b/>
        <vertAlign val="superscript"/>
        <sz val="8"/>
        <rFont val="Arial"/>
        <family val="2"/>
      </rPr>
      <t>1</t>
    </r>
  </si>
  <si>
    <t>I. Ingresos Presupuestarios (I=1+2)</t>
  </si>
  <si>
    <t>Juicios</t>
  </si>
  <si>
    <t>Garantías</t>
  </si>
  <si>
    <t>Avales</t>
  </si>
  <si>
    <t>Deuda Contingente</t>
  </si>
  <si>
    <t>Superávit/Déficit</t>
  </si>
  <si>
    <t>No Etiquetado</t>
  </si>
  <si>
    <t>Recursos Fiscales</t>
  </si>
  <si>
    <t xml:space="preserve">Financiamientos Internos </t>
  </si>
  <si>
    <t>Financiamientos Externos</t>
  </si>
  <si>
    <t>Ingresos Propios</t>
  </si>
  <si>
    <t xml:space="preserve">Recursos Federales </t>
  </si>
  <si>
    <t>Recursos Estatales</t>
  </si>
  <si>
    <t xml:space="preserve">Otros Recursos de Libre Disposición </t>
  </si>
  <si>
    <t>Etiquetado</t>
  </si>
  <si>
    <t xml:space="preserve">Otros Recursos de Transferencias Federales Etiquetadas </t>
  </si>
  <si>
    <t>Cuenta Pública 2020
Universidad Tecnológica del Norte de Guanajuato
Estado de Situación Financiera
Al 31 de Diciembre de 2020 y 2019</t>
  </si>
  <si>
    <t>Cuenta Pública 2020
Universidad Tecnológica del Norte de Guanajuato
Estado de Actividades 
Del 1 de Enero al 31 de Diciembre de 2020 y 2019</t>
  </si>
  <si>
    <t>Cuenta Pública 2020
Universidad Tecnológica del Norte de Guanajuato
Estado de Variación en la Hacienda Pública
Del 1 de Enero al 31 de Diciembre de 2020 y 2019</t>
  </si>
  <si>
    <t>Cuenta Pública 2020
Universidad Tecnológica del Norte de Guanajuato
Estado de Cambios en la Situación Financiera
Del 1 de Enero al 31 de Diciembre de 2020</t>
  </si>
  <si>
    <t>Cuenta Pública 2020
Universidad Tecnológica del Norte de Guanajuato
Estado de Flujos de Efectivo
Del 1 de Enero al 31 de Diciembre de 2020 y 2019</t>
  </si>
  <si>
    <t>Cuenta Pública 2020
Universidad Tecnológica del Norte de Guanajuato
Estado Analítico del Activo
Del 1 de Enero al 31 de Diciembre de 2020</t>
  </si>
  <si>
    <t>Cuenta Pública 2020
Universidad Tecnológica del Norte de Guanajuato
Estado Analítico de la Deuda y Otros Pasivos
Del 1 de Enero al 31 de Diciembre de 2020</t>
  </si>
  <si>
    <t>Cuenta Pública 2020
Universidad Tecnológica del Norte de Guanajuato
Informe Sobre Pasivos Contingentes
Al 31 de Diciembre de 2020</t>
  </si>
  <si>
    <t>No aplica</t>
  </si>
  <si>
    <t>Código</t>
  </si>
  <si>
    <t>Descripción del Bien Mueble</t>
  </si>
  <si>
    <t>Valor en libros</t>
  </si>
  <si>
    <t>5110-000010110107</t>
  </si>
  <si>
    <t>SILLA APILABLE</t>
  </si>
  <si>
    <t>5110-000010110079</t>
  </si>
  <si>
    <t>MESA BINARIA</t>
  </si>
  <si>
    <t>5110-000010109227</t>
  </si>
  <si>
    <t>SILLON SEMI EJECUTIVO</t>
  </si>
  <si>
    <t>5110-000010110212</t>
  </si>
  <si>
    <t>SILLA EJECUTIVA</t>
  </si>
  <si>
    <t>5110-000010110046</t>
  </si>
  <si>
    <t>5110-000010109865</t>
  </si>
  <si>
    <t>5110-000010109548</t>
  </si>
  <si>
    <t>SILLA PARA ALUMNO</t>
  </si>
  <si>
    <t>5110-000010109240</t>
  </si>
  <si>
    <t>5110-000010100067</t>
  </si>
  <si>
    <t>MESA CON BASE DE TRIPLAY COMPRIMIDO</t>
  </si>
  <si>
    <t>5110-000010109105</t>
  </si>
  <si>
    <t>SILLON SECRETARIAL</t>
  </si>
  <si>
    <t>5110-000010109073</t>
  </si>
  <si>
    <t>SILLA DE VISITA APILABLE</t>
  </si>
  <si>
    <t>5110-000010109017</t>
  </si>
  <si>
    <t>SILLA TUBULAR REDONDO</t>
  </si>
  <si>
    <t>5110-000010108957</t>
  </si>
  <si>
    <t>5110-000010108913</t>
  </si>
  <si>
    <t>5110-000010108888</t>
  </si>
  <si>
    <t>5110-000010108862</t>
  </si>
  <si>
    <t>5110-000010108838</t>
  </si>
  <si>
    <t>5110-000010108791</t>
  </si>
  <si>
    <t>5110-000010108662</t>
  </si>
  <si>
    <t>SILLA DE VISITA</t>
  </si>
  <si>
    <t>5110-000010108596</t>
  </si>
  <si>
    <t>SILLA DE MADERA</t>
  </si>
  <si>
    <t>5110-000010110007</t>
  </si>
  <si>
    <t>5110-000010109585</t>
  </si>
  <si>
    <t>5110-000010109595</t>
  </si>
  <si>
    <t>5110-000010108892</t>
  </si>
  <si>
    <t>5110-000010108816</t>
  </si>
  <si>
    <t>5110-000010109910</t>
  </si>
  <si>
    <t>MESA PARA DIBUJO ESCRITORIO RESTIRADOR</t>
  </si>
  <si>
    <t>5110-000010109915</t>
  </si>
  <si>
    <t>5110-000010110024</t>
  </si>
  <si>
    <t>5110-000010110045</t>
  </si>
  <si>
    <t>5110-000010108808</t>
  </si>
  <si>
    <t>5110-000010110256</t>
  </si>
  <si>
    <t>SILLA ESCOLAR C/PORTALIBRO PARA ADULTO</t>
  </si>
  <si>
    <t>5110-000010110298</t>
  </si>
  <si>
    <t>5110-000010110302</t>
  </si>
  <si>
    <t>5110-000010110334</t>
  </si>
  <si>
    <t>5110-000010110386</t>
  </si>
  <si>
    <t>5110-000010108620</t>
  </si>
  <si>
    <t>5110-000010108189</t>
  </si>
  <si>
    <t>5110-000010107676</t>
  </si>
  <si>
    <t>5110-000010108179</t>
  </si>
  <si>
    <t>5110-000010108139</t>
  </si>
  <si>
    <t>5110-000010107978</t>
  </si>
  <si>
    <t>MUEBLE BINARIO</t>
  </si>
  <si>
    <t>5110-000010110412</t>
  </si>
  <si>
    <t>5110-000010110429</t>
  </si>
  <si>
    <t>5110-000010110646</t>
  </si>
  <si>
    <t>5110-000010107843</t>
  </si>
  <si>
    <t>BUTACA CON PORTA LIBROS</t>
  </si>
  <si>
    <t>5110-000010107786</t>
  </si>
  <si>
    <t>SILLA CON PORTA LIBROS</t>
  </si>
  <si>
    <t>5110-000010107757</t>
  </si>
  <si>
    <t>5110-000010107680</t>
  </si>
  <si>
    <t>5110-000010110668</t>
  </si>
  <si>
    <t>5110-000010100374</t>
  </si>
  <si>
    <t>LOCKER 4 PUERTAS</t>
  </si>
  <si>
    <t>5110-000010100284</t>
  </si>
  <si>
    <t>BANCO DE LABORATORIO, ASIENTO DE MADERA</t>
  </si>
  <si>
    <t>5110-000010110776</t>
  </si>
  <si>
    <t>SILLA SECRETARIAL</t>
  </si>
  <si>
    <t>5110-000010110841</t>
  </si>
  <si>
    <t>5110-000010100117</t>
  </si>
  <si>
    <t>SILLA CON PALETA Y PORTALIBROS</t>
  </si>
  <si>
    <t>5110-000010110892</t>
  </si>
  <si>
    <t>5110-000010109588</t>
  </si>
  <si>
    <t>5110-000010110432</t>
  </si>
  <si>
    <t>5110-000010110296</t>
  </si>
  <si>
    <t>5110-000010110230</t>
  </si>
  <si>
    <t>5110-000010110199</t>
  </si>
  <si>
    <t>5110-000010110158</t>
  </si>
  <si>
    <t>ESCRITORIO SECRETARIAL</t>
  </si>
  <si>
    <t>5110-000010100096</t>
  </si>
  <si>
    <t>5110-000010100113</t>
  </si>
  <si>
    <t>5110-000010100130</t>
  </si>
  <si>
    <t>5110-000010100376</t>
  </si>
  <si>
    <t>5110-000010110827</t>
  </si>
  <si>
    <t>5110-000010107675</t>
  </si>
  <si>
    <t>5110-000010107707</t>
  </si>
  <si>
    <t>5110-000010107715</t>
  </si>
  <si>
    <t>5110-000010107755</t>
  </si>
  <si>
    <t>5110-000010107767</t>
  </si>
  <si>
    <t>5110-000010107802</t>
  </si>
  <si>
    <t>5110-000010110683</t>
  </si>
  <si>
    <t>SILLA PARA VISITA</t>
  </si>
  <si>
    <t>5110-000010110608</t>
  </si>
  <si>
    <t>5110-000010108102</t>
  </si>
  <si>
    <t>5110-000010108208</t>
  </si>
  <si>
    <t>5110-000010108268</t>
  </si>
  <si>
    <t>5110-000010108357</t>
  </si>
  <si>
    <t>5110-000010108400</t>
  </si>
  <si>
    <t>5110-000010108421</t>
  </si>
  <si>
    <t>5110-000010108461</t>
  </si>
  <si>
    <t>5110-000010108510</t>
  </si>
  <si>
    <t>5110-000010110828</t>
  </si>
  <si>
    <t>5110-000010107776</t>
  </si>
  <si>
    <t>5110-000010107733</t>
  </si>
  <si>
    <t>5110-000010107706</t>
  </si>
  <si>
    <t>5110-000010109027</t>
  </si>
  <si>
    <t>5110-000010109001</t>
  </si>
  <si>
    <t>5110-000010100384</t>
  </si>
  <si>
    <t>5110-000010100334</t>
  </si>
  <si>
    <t>SILLA CON PALETA CONCHA SECUND</t>
  </si>
  <si>
    <t>5110-000010100275</t>
  </si>
  <si>
    <t>5110-000010108951</t>
  </si>
  <si>
    <t>5110-000010108945</t>
  </si>
  <si>
    <t>5110-000010100121</t>
  </si>
  <si>
    <t>5110-000010108915</t>
  </si>
  <si>
    <t>5110-000010108845</t>
  </si>
  <si>
    <t>5110-000010109677</t>
  </si>
  <si>
    <t>Estante Metalico</t>
  </si>
  <si>
    <t>5110-000010108762</t>
  </si>
  <si>
    <t>5110-000010109812</t>
  </si>
  <si>
    <t>5110-000010108311</t>
  </si>
  <si>
    <t>5110-000010108284</t>
  </si>
  <si>
    <t>5110-000010108161</t>
  </si>
  <si>
    <t>5110-000010108160</t>
  </si>
  <si>
    <t>5110-000010107997</t>
  </si>
  <si>
    <t>5110-000010108159</t>
  </si>
  <si>
    <t>5110-000010109226</t>
  </si>
  <si>
    <t>5110-000010107661</t>
  </si>
  <si>
    <t>5110-000010108929</t>
  </si>
  <si>
    <t>5110-000010108894</t>
  </si>
  <si>
    <t>5110-000010108870</t>
  </si>
  <si>
    <t>5110-000010108776</t>
  </si>
  <si>
    <t>5110-000010108658</t>
  </si>
  <si>
    <t>5110-000010108637</t>
  </si>
  <si>
    <t>5110-000010108604</t>
  </si>
  <si>
    <t>5110-000010108511</t>
  </si>
  <si>
    <t>5110-000010108169</t>
  </si>
  <si>
    <t>5110-000010108138</t>
  </si>
  <si>
    <t>5110-000010108082</t>
  </si>
  <si>
    <t>5110-000010107840</t>
  </si>
  <si>
    <t>5110-000010107839</t>
  </si>
  <si>
    <t>5110-000010107805</t>
  </si>
  <si>
    <t>5110-000010107790</t>
  </si>
  <si>
    <t>5110-000010107629</t>
  </si>
  <si>
    <t>5110-000010100458</t>
  </si>
  <si>
    <t>ESTANTE PARA BIBLIOTECA</t>
  </si>
  <si>
    <t>5110-000010100389</t>
  </si>
  <si>
    <t>5110-000010110878</t>
  </si>
  <si>
    <t>SILLA ESCOLAR CON PORTALIBRO PARA ADULTO</t>
  </si>
  <si>
    <t>5110-000010110886</t>
  </si>
  <si>
    <t>5110-000010110916</t>
  </si>
  <si>
    <t>5110-000010107830</t>
  </si>
  <si>
    <t>5110-000010107686</t>
  </si>
  <si>
    <t>5110-000010109924</t>
  </si>
  <si>
    <t>CABALLETE PORTATIL DE MESA</t>
  </si>
  <si>
    <t>5110-000010109872</t>
  </si>
  <si>
    <t>5110-000010110874</t>
  </si>
  <si>
    <t>5110-000010100083</t>
  </si>
  <si>
    <t>5110-000010107685</t>
  </si>
  <si>
    <t>5110-000010110308</t>
  </si>
  <si>
    <t>5110-000010110119</t>
  </si>
  <si>
    <t>5110-000010110036</t>
  </si>
  <si>
    <t>5110-000010110013</t>
  </si>
  <si>
    <t>5110-000010107720</t>
  </si>
  <si>
    <t>5110-000010107804</t>
  </si>
  <si>
    <t>5110-000010107867</t>
  </si>
  <si>
    <t>5110-000010109594</t>
  </si>
  <si>
    <t>5110-000010109066</t>
  </si>
  <si>
    <t>5110-000010109245</t>
  </si>
  <si>
    <t>5110-000010109112</t>
  </si>
  <si>
    <t>5110-000010109104</t>
  </si>
  <si>
    <t>5110-000010108987</t>
  </si>
  <si>
    <t>5110-000010108921</t>
  </si>
  <si>
    <t>5110-000010108855</t>
  </si>
  <si>
    <t>5110-000010108839</t>
  </si>
  <si>
    <t>5110-000010108837</t>
  </si>
  <si>
    <t>5110-000010108806</t>
  </si>
  <si>
    <t>5110-000010108599</t>
  </si>
  <si>
    <t>5110-000010108545</t>
  </si>
  <si>
    <t>5110-000010108476</t>
  </si>
  <si>
    <t>5110-000010108448</t>
  </si>
  <si>
    <t>5110-000010108435</t>
  </si>
  <si>
    <t>5110-000010108387</t>
  </si>
  <si>
    <t>5110-000010108386</t>
  </si>
  <si>
    <t>5110-000010108341</t>
  </si>
  <si>
    <t>5110-000010108276</t>
  </si>
  <si>
    <t>5110-000010108256</t>
  </si>
  <si>
    <t>5110-000010108239</t>
  </si>
  <si>
    <t>5110-000010108180</t>
  </si>
  <si>
    <t>5110-000010108128</t>
  </si>
  <si>
    <t>5110-000010107791</t>
  </si>
  <si>
    <t>5110-000010109486</t>
  </si>
  <si>
    <t>MESA BINARIA (120X40X75cm)</t>
  </si>
  <si>
    <t>5110-000010109532</t>
  </si>
  <si>
    <t>5110-000010109674</t>
  </si>
  <si>
    <t>5110-000010108961</t>
  </si>
  <si>
    <t>5110-000010109875</t>
  </si>
  <si>
    <t>5110-000010109259</t>
  </si>
  <si>
    <t>ARCHIVERO 4 GAVETAS</t>
  </si>
  <si>
    <t>5110-000010109898</t>
  </si>
  <si>
    <t>5110-000010109290</t>
  </si>
  <si>
    <t>5110-000010110216</t>
  </si>
  <si>
    <t>SILLON EJECUTIVO</t>
  </si>
  <si>
    <t>5110-000010110270</t>
  </si>
  <si>
    <t>5110-000010110294</t>
  </si>
  <si>
    <t>5110-000010110323</t>
  </si>
  <si>
    <t>5110-000010110344</t>
  </si>
  <si>
    <t>5110-000010110406</t>
  </si>
  <si>
    <t>5110-000010110228</t>
  </si>
  <si>
    <t>5110-000010110836</t>
  </si>
  <si>
    <t>5110-000010110844</t>
  </si>
  <si>
    <t>MESA</t>
  </si>
  <si>
    <t>5110-000010110224</t>
  </si>
  <si>
    <t>5110-000010100235</t>
  </si>
  <si>
    <t>GABINETE METALICO CON 4 ENTREPAÑOS</t>
  </si>
  <si>
    <t>5110-000010100315</t>
  </si>
  <si>
    <t>BANCA DE VISITA DE 3 PLAZAS</t>
  </si>
  <si>
    <t>5110-000010100365</t>
  </si>
  <si>
    <t>ARCHIVERO METALICO DE 4 GAVETAS</t>
  </si>
  <si>
    <t>5110-000010108985</t>
  </si>
  <si>
    <t>5110-000010107638</t>
  </si>
  <si>
    <t>5110-000010107785</t>
  </si>
  <si>
    <t>5110-000010108348</t>
  </si>
  <si>
    <t>5110-000010108603</t>
  </si>
  <si>
    <t>5110-000010108618</t>
  </si>
  <si>
    <t>5110-000010108772</t>
  </si>
  <si>
    <t>5110-000010108813</t>
  </si>
  <si>
    <t>5110-000010108874</t>
  </si>
  <si>
    <t>5110-000010108884</t>
  </si>
  <si>
    <t>5110-000010108899</t>
  </si>
  <si>
    <t>5110-000010109106</t>
  </si>
  <si>
    <t>5110-000010109111</t>
  </si>
  <si>
    <t>5110-000010100077</t>
  </si>
  <si>
    <t>5110-000010100240</t>
  </si>
  <si>
    <t>ARCHIVERO METALICO VERTICAL DE 4 GAVETAS</t>
  </si>
  <si>
    <t>5110-000010109517</t>
  </si>
  <si>
    <t>5110-000010109690</t>
  </si>
  <si>
    <t>5110-000010100375</t>
  </si>
  <si>
    <t>5110-000010110070</t>
  </si>
  <si>
    <t>5110-000010110187</t>
  </si>
  <si>
    <t>5110-000010110229</t>
  </si>
  <si>
    <t>5110-000010109013</t>
  </si>
  <si>
    <t>5110-000010108939</t>
  </si>
  <si>
    <t>5110-000010108883</t>
  </si>
  <si>
    <t>5110-000010108861</t>
  </si>
  <si>
    <t>5110-000010108750</t>
  </si>
  <si>
    <t>5110-000010110027</t>
  </si>
  <si>
    <t>5110-000010108594</t>
  </si>
  <si>
    <t>5110-000010108587</t>
  </si>
  <si>
    <t>5110-000010108520</t>
  </si>
  <si>
    <t>5110-000010108505</t>
  </si>
  <si>
    <t>5110-000010108472</t>
  </si>
  <si>
    <t>5110-000010108425</t>
  </si>
  <si>
    <t>5110-000010108375</t>
  </si>
  <si>
    <t>5110-000010108327</t>
  </si>
  <si>
    <t>5110-000010108273</t>
  </si>
  <si>
    <t>5110-000010108241</t>
  </si>
  <si>
    <t>5110-000010108196</t>
  </si>
  <si>
    <t>5110-000010108063</t>
  </si>
  <si>
    <t>5110-000010108061</t>
  </si>
  <si>
    <t>5110-000010107888</t>
  </si>
  <si>
    <t>5110-000010107855</t>
  </si>
  <si>
    <t>5110-000010107730</t>
  </si>
  <si>
    <t>5110-000010107625</t>
  </si>
  <si>
    <t>5110-000010100396</t>
  </si>
  <si>
    <t>5110-000010100358</t>
  </si>
  <si>
    <t>ANAQUEL METALICO DE 4 POSTES DE 2.20 CAL.</t>
  </si>
  <si>
    <t>5110-000010100338</t>
  </si>
  <si>
    <t>5110-000010100279</t>
  </si>
  <si>
    <t>5110-000010109673</t>
  </si>
  <si>
    <t>5110-000010108905</t>
  </si>
  <si>
    <t>5110-000010108924</t>
  </si>
  <si>
    <t>5110-000010109021</t>
  </si>
  <si>
    <t>5110-000010109261</t>
  </si>
  <si>
    <t>MESA PARA IMPRESORA</t>
  </si>
  <si>
    <t>5110-000010110781</t>
  </si>
  <si>
    <t>5110-000010109090</t>
  </si>
  <si>
    <t>ARCHIVERO METALICO DE 1.35 X 76.2 X 48.9 M.</t>
  </si>
  <si>
    <t>5110-000010108786</t>
  </si>
  <si>
    <t>5110-000010110691</t>
  </si>
  <si>
    <t>5110-000010107801</t>
  </si>
  <si>
    <t>5110-000010109109</t>
  </si>
  <si>
    <t>5110-000010110422</t>
  </si>
  <si>
    <t>5110-000010109238</t>
  </si>
  <si>
    <t>5110-000010110414</t>
  </si>
  <si>
    <t>5110-000010110448</t>
  </si>
  <si>
    <t>5110-000010109856</t>
  </si>
  <si>
    <t>5110-000010110047</t>
  </si>
  <si>
    <t>5110-000010110389</t>
  </si>
  <si>
    <t>5110-000010110382</t>
  </si>
  <si>
    <t>5110-000010110309</t>
  </si>
  <si>
    <t>5110-000010110299</t>
  </si>
  <si>
    <t>5110-000010110225</t>
  </si>
  <si>
    <t>5110-000010110059</t>
  </si>
  <si>
    <t>5110-000010110049</t>
  </si>
  <si>
    <t>5110-000010110008</t>
  </si>
  <si>
    <t>5110-000010110072</t>
  </si>
  <si>
    <t>5110-000010110074</t>
  </si>
  <si>
    <t>5110-000010110085</t>
  </si>
  <si>
    <t>5110-000010110155</t>
  </si>
  <si>
    <t>5110-000010109666</t>
  </si>
  <si>
    <t>5110-000010109597</t>
  </si>
  <si>
    <t>5110-000010109530</t>
  </si>
  <si>
    <t>5110-000010109519</t>
  </si>
  <si>
    <t>5110-000010110198</t>
  </si>
  <si>
    <t>5110-000010110227</t>
  </si>
  <si>
    <t>5110-000010110312</t>
  </si>
  <si>
    <t>5110-000010109189</t>
  </si>
  <si>
    <t>ANAQUEL CON 5 ENTREPAÑOS DE 40 X 85 CM CAL. 22</t>
  </si>
  <si>
    <t>5110-000010110349</t>
  </si>
  <si>
    <t>5110-000010110355</t>
  </si>
  <si>
    <t>5110-000010109074</t>
  </si>
  <si>
    <t>5110-000010109041</t>
  </si>
  <si>
    <t>5110-000010108989</t>
  </si>
  <si>
    <t>5110-000010108859</t>
  </si>
  <si>
    <t>5110-000010108773</t>
  </si>
  <si>
    <t>5110-000010110403</t>
  </si>
  <si>
    <t>5110-000010108613</t>
  </si>
  <si>
    <t>5110-000010108590</t>
  </si>
  <si>
    <t>5110-000010108576</t>
  </si>
  <si>
    <t>5110-000010108557</t>
  </si>
  <si>
    <t>5110-000010108556</t>
  </si>
  <si>
    <t>5110-000010108515</t>
  </si>
  <si>
    <t>5110-000010108438</t>
  </si>
  <si>
    <t>5110-000010108403</t>
  </si>
  <si>
    <t>5110-000010108349</t>
  </si>
  <si>
    <t>5110-000010108204</t>
  </si>
  <si>
    <t>5110-000010108174</t>
  </si>
  <si>
    <t>5110-000010108109</t>
  </si>
  <si>
    <t>5110-000010110614</t>
  </si>
  <si>
    <t>5110-000010110681</t>
  </si>
  <si>
    <t>5110-000010109191</t>
  </si>
  <si>
    <t>5110-000010109117</t>
  </si>
  <si>
    <t>MESA REDONDA</t>
  </si>
  <si>
    <t>5110-000010108642</t>
  </si>
  <si>
    <t>5110-000010108226</t>
  </si>
  <si>
    <t>5110-000010108068</t>
  </si>
  <si>
    <t>5110-000010107797</t>
  </si>
  <si>
    <t>5110-000010107817</t>
  </si>
  <si>
    <t>5110-000010107851</t>
  </si>
  <si>
    <t>5110-000010107860</t>
  </si>
  <si>
    <t>5110-000010110185</t>
  </si>
  <si>
    <t>5110-000010110213</t>
  </si>
  <si>
    <t>5110-000010110257</t>
  </si>
  <si>
    <t>5110-000010108000</t>
  </si>
  <si>
    <t>MESAS PARA COMPUTADORA</t>
  </si>
  <si>
    <t>5110-000010110787</t>
  </si>
  <si>
    <t>5110-000010110860</t>
  </si>
  <si>
    <t>5110-000010108248</t>
  </si>
  <si>
    <t>5110-000010108252</t>
  </si>
  <si>
    <t>5110-000010108336</t>
  </si>
  <si>
    <t>5110-000010100051</t>
  </si>
  <si>
    <t>SILLA DE VISITA TAPIZADA</t>
  </si>
  <si>
    <t>5110-000010108373</t>
  </si>
  <si>
    <t>5110-000010100043</t>
  </si>
  <si>
    <t>5110-000010110912</t>
  </si>
  <si>
    <t>5110-000010110834</t>
  </si>
  <si>
    <t>5110-000010108529</t>
  </si>
  <si>
    <t>5110-000010108641</t>
  </si>
  <si>
    <t>5110-000010108657</t>
  </si>
  <si>
    <t>5110-000010110825</t>
  </si>
  <si>
    <t>5110-000010108783</t>
  </si>
  <si>
    <t>5110-000010110655</t>
  </si>
  <si>
    <t>5110-000010110611</t>
  </si>
  <si>
    <t>5110-000010110900</t>
  </si>
  <si>
    <t>5110-000010110896</t>
  </si>
  <si>
    <t>5110-000010110784</t>
  </si>
  <si>
    <t>5110-000010110780</t>
  </si>
  <si>
    <t>5110-000010110774</t>
  </si>
  <si>
    <t>5110-000010110707</t>
  </si>
  <si>
    <t>5110-000010110697</t>
  </si>
  <si>
    <t>5110-000010110647</t>
  </si>
  <si>
    <t>5110-000010110625</t>
  </si>
  <si>
    <t>5110-000010109562</t>
  </si>
  <si>
    <t>5110-000010100095</t>
  </si>
  <si>
    <t>5110-000010108766</t>
  </si>
  <si>
    <t>5110-000010100123</t>
  </si>
  <si>
    <t>5110-000010108629</t>
  </si>
  <si>
    <t>5110-000010100370</t>
  </si>
  <si>
    <t>5110-000010100378</t>
  </si>
  <si>
    <t>5110-000010108869</t>
  </si>
  <si>
    <t>5110-000010108946</t>
  </si>
  <si>
    <t>5110-000010109249</t>
  </si>
  <si>
    <t>5110-000010109251</t>
  </si>
  <si>
    <t>5110-000010110793</t>
  </si>
  <si>
    <t>5110-000010100455</t>
  </si>
  <si>
    <t>5110-000010100469</t>
  </si>
  <si>
    <t>GABINETE METALICO CON ENTREPAÑOS</t>
  </si>
  <si>
    <t>5110-000010107693</t>
  </si>
  <si>
    <t>5110-000010107852</t>
  </si>
  <si>
    <t>5110-000010108051</t>
  </si>
  <si>
    <t>5110-000010108259</t>
  </si>
  <si>
    <t>5110-000010108391</t>
  </si>
  <si>
    <t>5110-000010108463</t>
  </si>
  <si>
    <t>5110-000010108589</t>
  </si>
  <si>
    <t>5110-000010108638</t>
  </si>
  <si>
    <t>5110-000010108645</t>
  </si>
  <si>
    <t>5110-000010110705</t>
  </si>
  <si>
    <t>5110-000010110906</t>
  </si>
  <si>
    <t>5110-000010110321</t>
  </si>
  <si>
    <t>5110-000010110303</t>
  </si>
  <si>
    <t>5110-000010110181</t>
  </si>
  <si>
    <t>5110-000010109937</t>
  </si>
  <si>
    <t>5110-000010110821</t>
  </si>
  <si>
    <t>5110-000010109555</t>
  </si>
  <si>
    <t>5110-000010109481</t>
  </si>
  <si>
    <t>5110-000010110777</t>
  </si>
  <si>
    <t>5110-000010110661</t>
  </si>
  <si>
    <t>5110-000010110651</t>
  </si>
  <si>
    <t>5110-000010110405</t>
  </si>
  <si>
    <t>5110-000010110366</t>
  </si>
  <si>
    <t>5110-000010110231</t>
  </si>
  <si>
    <t>5110-000010110152</t>
  </si>
  <si>
    <t>5110-000010110146</t>
  </si>
  <si>
    <t>5110-000010110137</t>
  </si>
  <si>
    <t>5110-000010110075</t>
  </si>
  <si>
    <t>5110-000010110011</t>
  </si>
  <si>
    <t>5110-000010110447</t>
  </si>
  <si>
    <t>5110-000010109099</t>
  </si>
  <si>
    <t>5110-000010108822</t>
  </si>
  <si>
    <t>5110-000010108518</t>
  </si>
  <si>
    <t>5110-000010107992</t>
  </si>
  <si>
    <t>5110-000010109188</t>
  </si>
  <si>
    <t>5110-000010107884</t>
  </si>
  <si>
    <t>5110-000010107653</t>
  </si>
  <si>
    <t>5110-000010100404</t>
  </si>
  <si>
    <t>MUEBLE PARA COMPUTADORA</t>
  </si>
  <si>
    <t>5110-000010100229</t>
  </si>
  <si>
    <t>SILLON DE VISITA 3 PLAZAS</t>
  </si>
  <si>
    <t>5110-000010100115</t>
  </si>
  <si>
    <t>5110-000010100078</t>
  </si>
  <si>
    <t>5110-000010100052</t>
  </si>
  <si>
    <t>5110-000010108222</t>
  </si>
  <si>
    <t>5110-000010109646</t>
  </si>
  <si>
    <t>PINTARRÓN DE CRISTAL DE 1.20 X 2.40 MT.</t>
  </si>
  <si>
    <t>5110-000010110866</t>
  </si>
  <si>
    <t>5110-000010110771</t>
  </si>
  <si>
    <t>5110-000010109905</t>
  </si>
  <si>
    <t>5110-000010110724</t>
  </si>
  <si>
    <t>GABINETE JUMBO</t>
  </si>
  <si>
    <t>5110-000010110654</t>
  </si>
  <si>
    <t>5110-000010110624</t>
  </si>
  <si>
    <t>5110-000010110010</t>
  </si>
  <si>
    <t>5110-000010110019</t>
  </si>
  <si>
    <t>5110-000010110243</t>
  </si>
  <si>
    <t>5110-000010110143</t>
  </si>
  <si>
    <t>5110-000010110073</t>
  </si>
  <si>
    <t>5110-000010110067</t>
  </si>
  <si>
    <t>5110-000010110048</t>
  </si>
  <si>
    <t>5110-000010110192</t>
  </si>
  <si>
    <t>5110-000010109899</t>
  </si>
  <si>
    <t>5110-000010110240</t>
  </si>
  <si>
    <t>5110-000010110316</t>
  </si>
  <si>
    <t>5110-000010109552</t>
  </si>
  <si>
    <t>5110-000010109247</t>
  </si>
  <si>
    <t>5110-000010109230</t>
  </si>
  <si>
    <t>5110-000010109183</t>
  </si>
  <si>
    <t>ARMARIO CON 4 ENTREPAÑOS CALIBRE 22 DE 1.80 X .90</t>
  </si>
  <si>
    <t>5110-000010110319</t>
  </si>
  <si>
    <t>5110-000010109089</t>
  </si>
  <si>
    <t>5110-000010108993</t>
  </si>
  <si>
    <t>5110-000010108959</t>
  </si>
  <si>
    <t>5110-000010108876</t>
  </si>
  <si>
    <t>5110-000010110336</t>
  </si>
  <si>
    <t>5110-000010110895</t>
  </si>
  <si>
    <t>5110-000010110440</t>
  </si>
  <si>
    <t>5110-000010108540</t>
  </si>
  <si>
    <t>5110-000010109265</t>
  </si>
  <si>
    <t>5110-000010109100</t>
  </si>
  <si>
    <t>5110-000010108827</t>
  </si>
  <si>
    <t>5110-000010108477</t>
  </si>
  <si>
    <t>5110-000010108606</t>
  </si>
  <si>
    <t>5110-000010108568</t>
  </si>
  <si>
    <t>5110-000010108318</t>
  </si>
  <si>
    <t>5110-000010108316</t>
  </si>
  <si>
    <t>5110-000010107973</t>
  </si>
  <si>
    <t>5110-000010108460</t>
  </si>
  <si>
    <t>5110-000010107858</t>
  </si>
  <si>
    <t>5110-000010107823</t>
  </si>
  <si>
    <t>5110-000010107793</t>
  </si>
  <si>
    <t>5110-000010107721</t>
  </si>
  <si>
    <t>5110-000010107641</t>
  </si>
  <si>
    <t>5110-000010108457</t>
  </si>
  <si>
    <t>5110-000010108370</t>
  </si>
  <si>
    <t>5110-000010100080</t>
  </si>
  <si>
    <t>5110-000010109232</t>
  </si>
  <si>
    <t>5110-000010108325</t>
  </si>
  <si>
    <t>5110-000010108848</t>
  </si>
  <si>
    <t>5110-000010108771</t>
  </si>
  <si>
    <t>5110-000010108322</t>
  </si>
  <si>
    <t>5110-000010108569</t>
  </si>
  <si>
    <t>5110-000010108251</t>
  </si>
  <si>
    <t>5110-000010109293</t>
  </si>
  <si>
    <t>5110-000010109234</t>
  </si>
  <si>
    <t>5110-000010108237</t>
  </si>
  <si>
    <t>5110-000010108872</t>
  </si>
  <si>
    <t>5110-000010108795</t>
  </si>
  <si>
    <t>5110-000010108792</t>
  </si>
  <si>
    <t>5110-000010108546</t>
  </si>
  <si>
    <t>5110-000010108526</t>
  </si>
  <si>
    <t>5110-000010108292</t>
  </si>
  <si>
    <t>5110-000010107989</t>
  </si>
  <si>
    <t>5110-000010107783</t>
  </si>
  <si>
    <t>5110-000010107701</t>
  </si>
  <si>
    <t>5110-000010100402</t>
  </si>
  <si>
    <t>NICHO PARA BANDERA</t>
  </si>
  <si>
    <t>5110-000010100357</t>
  </si>
  <si>
    <t>5110-000010100351</t>
  </si>
  <si>
    <t>5110-000010100322</t>
  </si>
  <si>
    <t>5110-000010110356</t>
  </si>
  <si>
    <t>5110-000010109933</t>
  </si>
  <si>
    <t>5110-000010110247</t>
  </si>
  <si>
    <t>5110-000010109868</t>
  </si>
  <si>
    <t>5110-000010110236</t>
  </si>
  <si>
    <t>5110-000010100108</t>
  </si>
  <si>
    <t>5110-000010110164</t>
  </si>
  <si>
    <t>5110-000010110129</t>
  </si>
  <si>
    <t>5110-000010100035</t>
  </si>
  <si>
    <t>5110-000010100125</t>
  </si>
  <si>
    <t>5110-000010110102</t>
  </si>
  <si>
    <t>5110-000010100292</t>
  </si>
  <si>
    <t>5110-000010100232</t>
  </si>
  <si>
    <t>5110-000010109894</t>
  </si>
  <si>
    <t>5110-000010100460</t>
  </si>
  <si>
    <t>5110-000010107702</t>
  </si>
  <si>
    <t>5110-000010107717</t>
  </si>
  <si>
    <t>5110-000010108052</t>
  </si>
  <si>
    <t>5110-000010109554</t>
  </si>
  <si>
    <t>5110-000010107968</t>
  </si>
  <si>
    <t>LIBRERO DE 1.9 X 0.9 X 0.4 MTS.</t>
  </si>
  <si>
    <t>5110-000010108076</t>
  </si>
  <si>
    <t>5110-000010108162</t>
  </si>
  <si>
    <t>5110-000010108500</t>
  </si>
  <si>
    <t>5110-000010108558</t>
  </si>
  <si>
    <t>5110-000010108670</t>
  </si>
  <si>
    <t>5110-000010109526</t>
  </si>
  <si>
    <t>5110-000010109067</t>
  </si>
  <si>
    <t>5110-000010110870</t>
  </si>
  <si>
    <t>5110-000010109182</t>
  </si>
  <si>
    <t>5110-000010109097</t>
  </si>
  <si>
    <t>MESA DE TRABAJO DE .80 X 1.20 X .75 M</t>
  </si>
  <si>
    <t>5110-000010110359</t>
  </si>
  <si>
    <t>5110-000010109904</t>
  </si>
  <si>
    <t>5110-000010109897</t>
  </si>
  <si>
    <t>5110-000010108953</t>
  </si>
  <si>
    <t>5110-000010108145</t>
  </si>
  <si>
    <t>5110-000010109225</t>
  </si>
  <si>
    <t>5110-000010108574</t>
  </si>
  <si>
    <t>5110-000010110378</t>
  </si>
  <si>
    <t>5110-000010109874</t>
  </si>
  <si>
    <t>5110-000010109577</t>
  </si>
  <si>
    <t>5110-000010109572</t>
  </si>
  <si>
    <t>5110-000010109551</t>
  </si>
  <si>
    <t>5110-000010108383</t>
  </si>
  <si>
    <t>5110-000010108388</t>
  </si>
  <si>
    <t>5110-000010100319</t>
  </si>
  <si>
    <t>5110-000010100255</t>
  </si>
  <si>
    <t>5110-000010100269</t>
  </si>
  <si>
    <t>5110-000010110831</t>
  </si>
  <si>
    <t>5110-000010110699</t>
  </si>
  <si>
    <t>5110-000010110676</t>
  </si>
  <si>
    <t>5110-000010110671</t>
  </si>
  <si>
    <t>5110-000010110667</t>
  </si>
  <si>
    <t>5110-000010110648</t>
  </si>
  <si>
    <t>5110-000010110449</t>
  </si>
  <si>
    <t>5110-000010110395</t>
  </si>
  <si>
    <t>5110-000010110391</t>
  </si>
  <si>
    <t>5110-000010110361</t>
  </si>
  <si>
    <t>5110-000010110350</t>
  </si>
  <si>
    <t>5110-000010110282</t>
  </si>
  <si>
    <t>5110-000010110232</t>
  </si>
  <si>
    <t>5110-000010110130</t>
  </si>
  <si>
    <t>5110-000010110114</t>
  </si>
  <si>
    <t>5110-000010109873</t>
  </si>
  <si>
    <t>5110-000010109859</t>
  </si>
  <si>
    <t>5110-000010108444</t>
  </si>
  <si>
    <t>5110-000010108469</t>
  </si>
  <si>
    <t>5110-000010109591</t>
  </si>
  <si>
    <t>5110-000010108882</t>
  </si>
  <si>
    <t>5110-000010108824</t>
  </si>
  <si>
    <t>5110-000010108809</t>
  </si>
  <si>
    <t>5110-000010108797</t>
  </si>
  <si>
    <t>5110-000010108796</t>
  </si>
  <si>
    <t>5110-000010108672</t>
  </si>
  <si>
    <t>5110-000010108648</t>
  </si>
  <si>
    <t>5110-000010108622</t>
  </si>
  <si>
    <t>5110-000010108611</t>
  </si>
  <si>
    <t>5110-000010108583</t>
  </si>
  <si>
    <t>5110-000010108561</t>
  </si>
  <si>
    <t>5110-000010108436</t>
  </si>
  <si>
    <t>5110-000010108429</t>
  </si>
  <si>
    <t>5110-000010108328</t>
  </si>
  <si>
    <t>5110-000010108313</t>
  </si>
  <si>
    <t>5110-000010108607</t>
  </si>
  <si>
    <t>5110-000010100082</t>
  </si>
  <si>
    <t>5110-000010100034</t>
  </si>
  <si>
    <t>5110-000010110304</t>
  </si>
  <si>
    <t>5110-000010109035</t>
  </si>
  <si>
    <t>5110-000010109018</t>
  </si>
  <si>
    <t>5110-000010100283</t>
  </si>
  <si>
    <t>5110-000010100300</t>
  </si>
  <si>
    <t>5110-000010100305</t>
  </si>
  <si>
    <t>5110-000010100316</t>
  </si>
  <si>
    <t>5110-000010100362</t>
  </si>
  <si>
    <t>5110-000010100463</t>
  </si>
  <si>
    <t>5110-000010107876</t>
  </si>
  <si>
    <t>5110-000010107889</t>
  </si>
  <si>
    <t>5110-000010108064</t>
  </si>
  <si>
    <t>5110-000010108072</t>
  </si>
  <si>
    <t>5110-000010108073</t>
  </si>
  <si>
    <t>5110-000010108093</t>
  </si>
  <si>
    <t>5110-000010108182</t>
  </si>
  <si>
    <t>5110-000010108185</t>
  </si>
  <si>
    <t>5110-000010108186</t>
  </si>
  <si>
    <t>5110-000010108389</t>
  </si>
  <si>
    <t>5110-000010108478</t>
  </si>
  <si>
    <t>5110-000010108506</t>
  </si>
  <si>
    <t>5110-000010108532</t>
  </si>
  <si>
    <t>5110-000010108565</t>
  </si>
  <si>
    <t>5110-000010108665</t>
  </si>
  <si>
    <t>5110-000010107994</t>
  </si>
  <si>
    <t>5110-000010108866</t>
  </si>
  <si>
    <t>5110-000010108944</t>
  </si>
  <si>
    <t>5110-000010108963</t>
  </si>
  <si>
    <t>5110-000010109037</t>
  </si>
  <si>
    <t>5110-000010109038</t>
  </si>
  <si>
    <t>5110-000010108075</t>
  </si>
  <si>
    <t>5110-000010109253</t>
  </si>
  <si>
    <t>5110-000010109277</t>
  </si>
  <si>
    <t>5110-000010108149</t>
  </si>
  <si>
    <t>5110-000010108264</t>
  </si>
  <si>
    <t>5110-000010108266</t>
  </si>
  <si>
    <t>5110-000010108378</t>
  </si>
  <si>
    <t>5110-000010108381</t>
  </si>
  <si>
    <t>5110-000010110017</t>
  </si>
  <si>
    <t>5110-000010110084</t>
  </si>
  <si>
    <t>5110-000010108198</t>
  </si>
  <si>
    <t>5110-000010107834</t>
  </si>
  <si>
    <t>5110-000010109270</t>
  </si>
  <si>
    <t>5110-000010109288</t>
  </si>
  <si>
    <t>5110-000010108111</t>
  </si>
  <si>
    <t>5110-000010108178</t>
  </si>
  <si>
    <t>5110-000010109512</t>
  </si>
  <si>
    <t>5110-000010109683</t>
  </si>
  <si>
    <t>5110-000010108206</t>
  </si>
  <si>
    <t>5110-000010108294</t>
  </si>
  <si>
    <t>5110-000010109912</t>
  </si>
  <si>
    <t>5110-000010109923</t>
  </si>
  <si>
    <t>5110-000010108382</t>
  </si>
  <si>
    <t>5110-000010110052</t>
  </si>
  <si>
    <t>5110-000010110054</t>
  </si>
  <si>
    <t>5110-000010110088</t>
  </si>
  <si>
    <t>5110-000010110428</t>
  </si>
  <si>
    <t>5110-000010108465</t>
  </si>
  <si>
    <t>5110-000010108487</t>
  </si>
  <si>
    <t>5110-000010108502</t>
  </si>
  <si>
    <t>5110-000010108522</t>
  </si>
  <si>
    <t>5110-000010110186</t>
  </si>
  <si>
    <t>5110-000010110233</t>
  </si>
  <si>
    <t>5110-000010110329</t>
  </si>
  <si>
    <t>5110-000010110342</t>
  </si>
  <si>
    <t>5110-000010110365</t>
  </si>
  <si>
    <t>5110-000010108650</t>
  </si>
  <si>
    <t>5110-000010110839</t>
  </si>
  <si>
    <t>5110-000010108857</t>
  </si>
  <si>
    <t>5110-000010100247</t>
  </si>
  <si>
    <t>ESCRITORIO DE 1.50 X .60</t>
  </si>
  <si>
    <t>5110-000010109012</t>
  </si>
  <si>
    <t>5110-000010110830</t>
  </si>
  <si>
    <t>5110-000010110909</t>
  </si>
  <si>
    <t>5110-000010100359</t>
  </si>
  <si>
    <t>5110-000010109083</t>
  </si>
  <si>
    <t>5110-000010100462</t>
  </si>
  <si>
    <t>5110-000010107799</t>
  </si>
  <si>
    <t>5110-000010110897</t>
  </si>
  <si>
    <t>5110-000010110394</t>
  </si>
  <si>
    <t>5110-000010110313</t>
  </si>
  <si>
    <t>5110-000010109917</t>
  </si>
  <si>
    <t>5110-000010109879</t>
  </si>
  <si>
    <t>5110-000010109086</t>
  </si>
  <si>
    <t>5110-000010108142</t>
  </si>
  <si>
    <t>5110-000010108053</t>
  </si>
  <si>
    <t>5110-000010108001</t>
  </si>
  <si>
    <t>5110-000010107995</t>
  </si>
  <si>
    <t>5110-000010100128</t>
  </si>
  <si>
    <t>5110-000010107857</t>
  </si>
  <si>
    <t>5110-000010107815</t>
  </si>
  <si>
    <t>5110-000010107749</t>
  </si>
  <si>
    <t>5110-000010100135</t>
  </si>
  <si>
    <t>5110-000010100366</t>
  </si>
  <si>
    <t>5110-000010100293</t>
  </si>
  <si>
    <t>5110-000010100345</t>
  </si>
  <si>
    <t>5110-000010100074</t>
  </si>
  <si>
    <t>5110-000010100274</t>
  </si>
  <si>
    <t>5110-000010110118</t>
  </si>
  <si>
    <t>5110-000010110150</t>
  </si>
  <si>
    <t>5110-000010100290</t>
  </si>
  <si>
    <t>5110-000010100116</t>
  </si>
  <si>
    <t>5110-000010100046</t>
  </si>
  <si>
    <t>5110-000010100406</t>
  </si>
  <si>
    <t>5110-000010107704</t>
  </si>
  <si>
    <t>5110-000010107751</t>
  </si>
  <si>
    <t>5110-000010107864</t>
  </si>
  <si>
    <t>5110-000010108117</t>
  </si>
  <si>
    <t>5110-000010108217</t>
  </si>
  <si>
    <t>5110-000010108244</t>
  </si>
  <si>
    <t>5110-000010108326</t>
  </si>
  <si>
    <t>5110-000010108401</t>
  </si>
  <si>
    <t>5110-000010108499</t>
  </si>
  <si>
    <t>5110-000010108423</t>
  </si>
  <si>
    <t>5110-000010108462</t>
  </si>
  <si>
    <t>5110-000010107700</t>
  </si>
  <si>
    <t>5110-000010107736</t>
  </si>
  <si>
    <t>5110-000010108784</t>
  </si>
  <si>
    <t>5110-000010108793</t>
  </si>
  <si>
    <t>5110-000010108927</t>
  </si>
  <si>
    <t>5110-000010108976</t>
  </si>
  <si>
    <t>5110-000010108986</t>
  </si>
  <si>
    <t>5110-000010108996</t>
  </si>
  <si>
    <t>5110-000010109005</t>
  </si>
  <si>
    <t>5110-000010107771</t>
  </si>
  <si>
    <t>5110-000010107788</t>
  </si>
  <si>
    <t>5110-000010110065</t>
  </si>
  <si>
    <t>5110-000010110205</t>
  </si>
  <si>
    <t>5110-000010110235</t>
  </si>
  <si>
    <t>5110-000010110195</t>
  </si>
  <si>
    <t>5110-000010110437</t>
  </si>
  <si>
    <t>5110-000010110167</t>
  </si>
  <si>
    <t>Archivero 4 gavetas</t>
  </si>
  <si>
    <t>5110-000010110237</t>
  </si>
  <si>
    <t>5110-000010110812</t>
  </si>
  <si>
    <t>5110-000010110837</t>
  </si>
  <si>
    <t>5110-000010110885</t>
  </si>
  <si>
    <t>5110-000010107827</t>
  </si>
  <si>
    <t>5110-000010110111</t>
  </si>
  <si>
    <t>5110-000010109675</t>
  </si>
  <si>
    <t>5110-000010110859</t>
  </si>
  <si>
    <t>5110-000010109558</t>
  </si>
  <si>
    <t>5110-000010109511</t>
  </si>
  <si>
    <t>5110-000010110452</t>
  </si>
  <si>
    <t>GABINETE UNIVERSAL</t>
  </si>
  <si>
    <t>5110-000010110101</t>
  </si>
  <si>
    <t>5110-000010109302</t>
  </si>
  <si>
    <t>5110-000010109662</t>
  </si>
  <si>
    <t>GABINETE PARA ALMACENAMIENTO DE INFLAMABLES</t>
  </si>
  <si>
    <t>5110-000010109282</t>
  </si>
  <si>
    <t>5110-000010109280</t>
  </si>
  <si>
    <t>5110-000010110693</t>
  </si>
  <si>
    <t>5110-000010110792</t>
  </si>
  <si>
    <t>5110-000010110898</t>
  </si>
  <si>
    <t>5110-000010110725</t>
  </si>
  <si>
    <t>MESA DE TRABAJO</t>
  </si>
  <si>
    <t>5110-000010110883</t>
  </si>
  <si>
    <t>5110-000010110868</t>
  </si>
  <si>
    <t>5110-000010110814</t>
  </si>
  <si>
    <t>5110-000010110597</t>
  </si>
  <si>
    <t>5110-000010110687</t>
  </si>
  <si>
    <t>5110-000010110641</t>
  </si>
  <si>
    <t>5110-000010110387</t>
  </si>
  <si>
    <t>5110-000010110353</t>
  </si>
  <si>
    <t>5110-000010110337</t>
  </si>
  <si>
    <t>5110-000010110324</t>
  </si>
  <si>
    <t>5110-000010110297</t>
  </si>
  <si>
    <t>5110-000010110226</t>
  </si>
  <si>
    <t>5110-000010110194</t>
  </si>
  <si>
    <t>5110-000010110134</t>
  </si>
  <si>
    <t>5110-000010110104</t>
  </si>
  <si>
    <t>5110-000010110050</t>
  </si>
  <si>
    <t>5110-000010100062</t>
  </si>
  <si>
    <t>5110-000010108215</t>
  </si>
  <si>
    <t>5110-000010108468</t>
  </si>
  <si>
    <t>5110-000010109004</t>
  </si>
  <si>
    <t>5110-000010108920</t>
  </si>
  <si>
    <t>5110-000010108901</t>
  </si>
  <si>
    <t>5110-000010108879</t>
  </si>
  <si>
    <t>5110-000010108877</t>
  </si>
  <si>
    <t>5110-000010108868</t>
  </si>
  <si>
    <t>5110-000010108801</t>
  </si>
  <si>
    <t>5110-000010108669</t>
  </si>
  <si>
    <t>5110-000010108659</t>
  </si>
  <si>
    <t>5110-000010108624</t>
  </si>
  <si>
    <t>5110-000010108610</t>
  </si>
  <si>
    <t>5110-000010108551</t>
  </si>
  <si>
    <t>5110-000010108534</t>
  </si>
  <si>
    <t>5110-000010108453</t>
  </si>
  <si>
    <t>5110-000010108402</t>
  </si>
  <si>
    <t>5110-000010108124</t>
  </si>
  <si>
    <t>5110-000010108508</t>
  </si>
  <si>
    <t>5110-000010107664</t>
  </si>
  <si>
    <t>5110-000010108601</t>
  </si>
  <si>
    <t>5110-000010100243</t>
  </si>
  <si>
    <t>5110-000010100088</t>
  </si>
  <si>
    <t>5110-000010100031</t>
  </si>
  <si>
    <t>5110-000010110148</t>
  </si>
  <si>
    <t>5110-000010110165</t>
  </si>
  <si>
    <t>5110-000010110277</t>
  </si>
  <si>
    <t>5110-000010110398</t>
  </si>
  <si>
    <t>5110-000010110421</t>
  </si>
  <si>
    <t>5110-000010110431</t>
  </si>
  <si>
    <t>5110-000010108769</t>
  </si>
  <si>
    <t>5110-000010110842</t>
  </si>
  <si>
    <t>5110-000010108770</t>
  </si>
  <si>
    <t>5110-000010108790</t>
  </si>
  <si>
    <t>5110-000010108812</t>
  </si>
  <si>
    <t>5110-000010108828</t>
  </si>
  <si>
    <t>5110-000010108852</t>
  </si>
  <si>
    <t>5110-000010109525</t>
  </si>
  <si>
    <t>5110-000010108906</t>
  </si>
  <si>
    <t>5110-000010109664</t>
  </si>
  <si>
    <t>SOFA CON BRAZOS 3 PLAZAS</t>
  </si>
  <si>
    <t>5110-000010110327</t>
  </si>
  <si>
    <t>5110-000010109093</t>
  </si>
  <si>
    <t>5110-000010110273</t>
  </si>
  <si>
    <t>5110-000010108639</t>
  </si>
  <si>
    <t>5110-000010107820</t>
  </si>
  <si>
    <t>5110-000010108517</t>
  </si>
  <si>
    <t>5110-000010108108</t>
  </si>
  <si>
    <t>5110-000010100245</t>
  </si>
  <si>
    <t>5110-000010108353</t>
  </si>
  <si>
    <t>5110-000010108358</t>
  </si>
  <si>
    <t>5110-000010108466</t>
  </si>
  <si>
    <t>5110-000010108600</t>
  </si>
  <si>
    <t>5110-000010109287</t>
  </si>
  <si>
    <t>5110-000010108100</t>
  </si>
  <si>
    <t>5110-000010108948</t>
  </si>
  <si>
    <t>5110-000010100126</t>
  </si>
  <si>
    <t>5110-000010108483</t>
  </si>
  <si>
    <t>5110-000010108417</t>
  </si>
  <si>
    <t>5110-000010108330</t>
  </si>
  <si>
    <t>5110-000010110865</t>
  </si>
  <si>
    <t>5110-000010108123</t>
  </si>
  <si>
    <t>5110-000010108116</t>
  </si>
  <si>
    <t>5110-000010108056</t>
  </si>
  <si>
    <t>5110-000010110675</t>
  </si>
  <si>
    <t>5110-000010110673</t>
  </si>
  <si>
    <t>5110-000010107866</t>
  </si>
  <si>
    <t>5110-000010107746</t>
  </si>
  <si>
    <t>5110-000010100466</t>
  </si>
  <si>
    <t>5110-000010100391</t>
  </si>
  <si>
    <t>5110-000010100064</t>
  </si>
  <si>
    <t>5110-000010100063</t>
  </si>
  <si>
    <t>5110-000010110642</t>
  </si>
  <si>
    <t>5110-000010108941</t>
  </si>
  <si>
    <t>5110-000010108999</t>
  </si>
  <si>
    <t>5110-000010110430</t>
  </si>
  <si>
    <t>5110-000010109278</t>
  </si>
  <si>
    <t>5110-000010110425</t>
  </si>
  <si>
    <t>5110-000010110424</t>
  </si>
  <si>
    <t>5110-000010110408</t>
  </si>
  <si>
    <t>5110-000010110217</t>
  </si>
  <si>
    <t>5110-000010109550</t>
  </si>
  <si>
    <t>5110-000010110061</t>
  </si>
  <si>
    <t>5110-000010110051</t>
  </si>
  <si>
    <t>5110-000010110040</t>
  </si>
  <si>
    <t>5110-000010109549</t>
  </si>
  <si>
    <t>5110-000010110092</t>
  </si>
  <si>
    <t>5110-000010100352</t>
  </si>
  <si>
    <t>5110-000010107748</t>
  </si>
  <si>
    <t>5110-000010107811</t>
  </si>
  <si>
    <t>5110-000010107847</t>
  </si>
  <si>
    <t>5110-000010110888</t>
  </si>
  <si>
    <t>5110-000010110887</t>
  </si>
  <si>
    <t>5110-000010110848</t>
  </si>
  <si>
    <t>GABINETE</t>
  </si>
  <si>
    <t>5110-000010107731</t>
  </si>
  <si>
    <t>5110-000010107861</t>
  </si>
  <si>
    <t>5110-000010110686</t>
  </si>
  <si>
    <t>5110-000010107996</t>
  </si>
  <si>
    <t>5110-000010110283</t>
  </si>
  <si>
    <t>5110-000010110274</t>
  </si>
  <si>
    <t>5110-000010110063</t>
  </si>
  <si>
    <t>5110-000010109876</t>
  </si>
  <si>
    <t>5110-000010109691</t>
  </si>
  <si>
    <t>5110-000010109670</t>
  </si>
  <si>
    <t>5110-000010107877</t>
  </si>
  <si>
    <t>5110-000010108114</t>
  </si>
  <si>
    <t>5110-000010108218</t>
  </si>
  <si>
    <t>5110-000010108243</t>
  </si>
  <si>
    <t>5110-000010110652</t>
  </si>
  <si>
    <t>5110-000010110631</t>
  </si>
  <si>
    <t>5110-000010110445</t>
  </si>
  <si>
    <t>5110-000010110377</t>
  </si>
  <si>
    <t>5110-000010110373</t>
  </si>
  <si>
    <t>5110-000010110246</t>
  </si>
  <si>
    <t>5110-000010110166</t>
  </si>
  <si>
    <t>5110-000010110112</t>
  </si>
  <si>
    <t>5110-000010110078</t>
  </si>
  <si>
    <t>5110-000010109930</t>
  </si>
  <si>
    <t>5110-000010109906</t>
  </si>
  <si>
    <t>5110-000010109579</t>
  </si>
  <si>
    <t>5110-000010109079</t>
  </si>
  <si>
    <t>5110-000010109389</t>
  </si>
  <si>
    <t>MESA PARA EQUIPO DE COMPUTO</t>
  </si>
  <si>
    <t>5110-000010108820</t>
  </si>
  <si>
    <t>5110-000010108819</t>
  </si>
  <si>
    <t>5110-000010108655</t>
  </si>
  <si>
    <t>5110-000010108148</t>
  </si>
  <si>
    <t>5110-000010108889</t>
  </si>
  <si>
    <t>5110-000010108823</t>
  </si>
  <si>
    <t>5110-000010109900</t>
  </si>
  <si>
    <t>5110-000010108047</t>
  </si>
  <si>
    <t>5110-000010108137</t>
  </si>
  <si>
    <t>5110-000010109190</t>
  </si>
  <si>
    <t>5110-000010108173</t>
  </si>
  <si>
    <t>5110-000010109031</t>
  </si>
  <si>
    <t>5110-000010108895</t>
  </si>
  <si>
    <t>5110-000010108205</t>
  </si>
  <si>
    <t>5110-000010108503</t>
  </si>
  <si>
    <t>5110-000010108441</t>
  </si>
  <si>
    <t>5110-000010108432</t>
  </si>
  <si>
    <t>5110-000010108334</t>
  </si>
  <si>
    <t>5110-000010108301</t>
  </si>
  <si>
    <t>5110-000010108289</t>
  </si>
  <si>
    <t>5110-000010108236</t>
  </si>
  <si>
    <t>5110-000010108146</t>
  </si>
  <si>
    <t>5110-000010108095</t>
  </si>
  <si>
    <t>5110-000010108081</t>
  </si>
  <si>
    <t>5110-000010108216</t>
  </si>
  <si>
    <t>5110-000010107988</t>
  </si>
  <si>
    <t>5110-000010107986</t>
  </si>
  <si>
    <t>5110-000010108221</t>
  </si>
  <si>
    <t>5110-000010107683</t>
  </si>
  <si>
    <t>5110-000010107668</t>
  </si>
  <si>
    <t>5110-000010108260</t>
  </si>
  <si>
    <t>5110-000010108291</t>
  </si>
  <si>
    <t>5110-000010100372</t>
  </si>
  <si>
    <t>5110-000010100332</t>
  </si>
  <si>
    <t>5110-000010100281</t>
  </si>
  <si>
    <t>5110-000010100265</t>
  </si>
  <si>
    <t>5110-000010100239</t>
  </si>
  <si>
    <t>5110-000010108296</t>
  </si>
  <si>
    <t>5110-000010108307</t>
  </si>
  <si>
    <t>5110-000010108094</t>
  </si>
  <si>
    <t>5110-000010108119</t>
  </si>
  <si>
    <t>5110-000010108223</t>
  </si>
  <si>
    <t>5110-000010108250</t>
  </si>
  <si>
    <t>5110-000010108320</t>
  </si>
  <si>
    <t>5110-000010100254</t>
  </si>
  <si>
    <t>5110-000010108253</t>
  </si>
  <si>
    <t>5110-000010100045</t>
  </si>
  <si>
    <t>5110-000010100413</t>
  </si>
  <si>
    <t>ESCRITORIO LINEA H</t>
  </si>
  <si>
    <t>5110-000010100075</t>
  </si>
  <si>
    <t>5110-000010100076</t>
  </si>
  <si>
    <t>5110-000010100081</t>
  </si>
  <si>
    <t>5110-000010100100</t>
  </si>
  <si>
    <t>5110-000010100102</t>
  </si>
  <si>
    <t>5110-000010100029</t>
  </si>
  <si>
    <t>5110-000010100044</t>
  </si>
  <si>
    <t>5110-000010100033</t>
  </si>
  <si>
    <t>5110-000010100090</t>
  </si>
  <si>
    <t>5110-000010100119</t>
  </si>
  <si>
    <t>5110-000010100244</t>
  </si>
  <si>
    <t>5110-000010100267</t>
  </si>
  <si>
    <t>5110-000010100326</t>
  </si>
  <si>
    <t>5110-000010100312</t>
  </si>
  <si>
    <t>5110-000010107773</t>
  </si>
  <si>
    <t>5110-000010107708</t>
  </si>
  <si>
    <t>5110-000010107652</t>
  </si>
  <si>
    <t>5110-000010107654</t>
  </si>
  <si>
    <t>5110-000010108788</t>
  </si>
  <si>
    <t>5110-000010107677</t>
  </si>
  <si>
    <t>5110-000010107813</t>
  </si>
  <si>
    <t>5110-000010107826</t>
  </si>
  <si>
    <t>5110-000010107844</t>
  </si>
  <si>
    <t>5110-000010110894</t>
  </si>
  <si>
    <t>5110-000010110819</t>
  </si>
  <si>
    <t>5110-000010109490</t>
  </si>
  <si>
    <t>MESA PARA PC (120X55cm)</t>
  </si>
  <si>
    <t>5110-000010110680</t>
  </si>
  <si>
    <t>5110-000010110677</t>
  </si>
  <si>
    <t>5110-000010110632</t>
  </si>
  <si>
    <t>5110-000010110629</t>
  </si>
  <si>
    <t>5110-000010110288</t>
  </si>
  <si>
    <t>5110-000010110438</t>
  </si>
  <si>
    <t>5110-000010110802</t>
  </si>
  <si>
    <t>LIBRO CON 5 ENTREPAÑOS</t>
  </si>
  <si>
    <t>5110-000010110375</t>
  </si>
  <si>
    <t>5110-000010110280</t>
  </si>
  <si>
    <t>5110-000010110145</t>
  </si>
  <si>
    <t>5110-000010110117</t>
  </si>
  <si>
    <t>5110-000010110093</t>
  </si>
  <si>
    <t>5110-000010110086</t>
  </si>
  <si>
    <t>5110-000010107836</t>
  </si>
  <si>
    <t>5110-000010107872</t>
  </si>
  <si>
    <t>5110-000010107999</t>
  </si>
  <si>
    <t>5110-000010107627</t>
  </si>
  <si>
    <t>5110-000010108631</t>
  </si>
  <si>
    <t>5110-000010108916</t>
  </si>
  <si>
    <t>5110-000010109954</t>
  </si>
  <si>
    <t>5110-000010110082</t>
  </si>
  <si>
    <t>5110-000010110203</t>
  </si>
  <si>
    <t>5110-000010109024</t>
  </si>
  <si>
    <t>5110-000010110269</t>
  </si>
  <si>
    <t>5110-000010110317</t>
  </si>
  <si>
    <t>5110-000010110362</t>
  </si>
  <si>
    <t>5110-000010109254</t>
  </si>
  <si>
    <t>5110-000010109522</t>
  </si>
  <si>
    <t>5110-000010109533</t>
  </si>
  <si>
    <t>5110-000010109596</t>
  </si>
  <si>
    <t>5110-000010110095</t>
  </si>
  <si>
    <t>5110-000010110376</t>
  </si>
  <si>
    <t>5110-000010110442</t>
  </si>
  <si>
    <t>5110-000010108439</t>
  </si>
  <si>
    <t>5110-000010108427</t>
  </si>
  <si>
    <t>5110-000010108018</t>
  </si>
  <si>
    <t>SILLA EJECUTIVO RESPALDO ALTO</t>
  </si>
  <si>
    <t>5110-000010107798</t>
  </si>
  <si>
    <t>5110-000010100603</t>
  </si>
  <si>
    <t>5110-000010100231</t>
  </si>
  <si>
    <t>5110-000010100261</t>
  </si>
  <si>
    <t>5110-000010100287</t>
  </si>
  <si>
    <t>5110-000010100414</t>
  </si>
  <si>
    <t>5110-000010109861</t>
  </si>
  <si>
    <t>5110-000010109935</t>
  </si>
  <si>
    <t>5110-000010110080</t>
  </si>
  <si>
    <t>5110-000010110081</t>
  </si>
  <si>
    <t>5110-000010107796</t>
  </si>
  <si>
    <t>5110-000010110704</t>
  </si>
  <si>
    <t>5110-000010110703</t>
  </si>
  <si>
    <t>5110-000010110618</t>
  </si>
  <si>
    <t>5110-000010107886</t>
  </si>
  <si>
    <t>5110-000010110183</t>
  </si>
  <si>
    <t>5110-000010110109</t>
  </si>
  <si>
    <t>5110-000010110022</t>
  </si>
  <si>
    <t>5110-000010108183</t>
  </si>
  <si>
    <t>5110-000010109570</t>
  </si>
  <si>
    <t>5110-000010109567</t>
  </si>
  <si>
    <t>5110-000010108190</t>
  </si>
  <si>
    <t>5110-000010109263</t>
  </si>
  <si>
    <t>5110-000010107837</t>
  </si>
  <si>
    <t>5110-000010107869</t>
  </si>
  <si>
    <t>5110-000010108374</t>
  </si>
  <si>
    <t>5110-000010108080</t>
  </si>
  <si>
    <t>5110-000010108143</t>
  </si>
  <si>
    <t>5110-000010108176</t>
  </si>
  <si>
    <t>5110-000010108194</t>
  </si>
  <si>
    <t>5110-000010108332</t>
  </si>
  <si>
    <t>5110-000010108437</t>
  </si>
  <si>
    <t>5110-000010108482</t>
  </si>
  <si>
    <t>5110-000010108560</t>
  </si>
  <si>
    <t>5110-000010108597</t>
  </si>
  <si>
    <t>5110-000010108516</t>
  </si>
  <si>
    <t>5110-000010108632</t>
  </si>
  <si>
    <t>5110-000010108779</t>
  </si>
  <si>
    <t>5110-000010108980</t>
  </si>
  <si>
    <t>5110-000010109022</t>
  </si>
  <si>
    <t>5110-000010108673</t>
  </si>
  <si>
    <t>5110-000010109257</t>
  </si>
  <si>
    <t>5110-000010109300</t>
  </si>
  <si>
    <t>5110-000010108940</t>
  </si>
  <si>
    <t>5110-000010109028</t>
  </si>
  <si>
    <t>5110-000010109667</t>
  </si>
  <si>
    <t>5110-000010109102</t>
  </si>
  <si>
    <t>5110-000010109285</t>
  </si>
  <si>
    <t>5110-000010109907</t>
  </si>
  <si>
    <t>5110-000010110015</t>
  </si>
  <si>
    <t>5110-000010110320</t>
  </si>
  <si>
    <t>5110-000010110333</t>
  </si>
  <si>
    <t>5110-000010110383</t>
  </si>
  <si>
    <t>5110-000010110399</t>
  </si>
  <si>
    <t>5110-000010110413</t>
  </si>
  <si>
    <t>5110-000010110635</t>
  </si>
  <si>
    <t>5110-000010110816</t>
  </si>
  <si>
    <t>5110-000010110901</t>
  </si>
  <si>
    <t>5110-000010108263</t>
  </si>
  <si>
    <t>5110-000010108271</t>
  </si>
  <si>
    <t>5110-000010108455</t>
  </si>
  <si>
    <t>5110-000010108504</t>
  </si>
  <si>
    <t>5110-000010108507</t>
  </si>
  <si>
    <t>5110-000010108535</t>
  </si>
  <si>
    <t>5110-000010108554</t>
  </si>
  <si>
    <t>5110-000010110103</t>
  </si>
  <si>
    <t>5110-000010108303</t>
  </si>
  <si>
    <t>5110-000010108249</t>
  </si>
  <si>
    <t>5110-000010108356</t>
  </si>
  <si>
    <t>5110-000010108399</t>
  </si>
  <si>
    <t>5110-000010108562</t>
  </si>
  <si>
    <t>5110-000010108191</t>
  </si>
  <si>
    <t>5110-000010108141</t>
  </si>
  <si>
    <t>5110-000010107859</t>
  </si>
  <si>
    <t>5110-000010107806</t>
  </si>
  <si>
    <t>5110-000010107800</t>
  </si>
  <si>
    <t>5110-000010108614</t>
  </si>
  <si>
    <t>5110-000010108778</t>
  </si>
  <si>
    <t>5110-000010108785</t>
  </si>
  <si>
    <t>5110-000010108851</t>
  </si>
  <si>
    <t>5110-000010108982</t>
  </si>
  <si>
    <t>5110-000010109007</t>
  </si>
  <si>
    <t>5110-000010109091</t>
  </si>
  <si>
    <t>SILLON EJECTIVO RESPALDO ALTO</t>
  </si>
  <si>
    <t>5110-000010109101</t>
  </si>
  <si>
    <t>5110-000010109479</t>
  </si>
  <si>
    <t>MESA MULTIUSOS</t>
  </si>
  <si>
    <t>5110-000010109564</t>
  </si>
  <si>
    <t>5110-000010109678</t>
  </si>
  <si>
    <t>5110-000010107760</t>
  </si>
  <si>
    <t>5110-000010107742</t>
  </si>
  <si>
    <t>5110-000010107623</t>
  </si>
  <si>
    <t>5110-000010109275</t>
  </si>
  <si>
    <t>5110-000010100382</t>
  </si>
  <si>
    <t>5110-000010100280</t>
  </si>
  <si>
    <t>5110-000010100264</t>
  </si>
  <si>
    <t>5110-000010109266</t>
  </si>
  <si>
    <t>5110-000010109260</t>
  </si>
  <si>
    <t>5110-000010100070</t>
  </si>
  <si>
    <t>5110-000010100056</t>
  </si>
  <si>
    <t>ESCALON PARA TRAUMA</t>
  </si>
  <si>
    <t>5110-000010100411</t>
  </si>
  <si>
    <t>5110-000010100397</t>
  </si>
  <si>
    <t>5110-000010100393</t>
  </si>
  <si>
    <t>5110-000010100369</t>
  </si>
  <si>
    <t>5110-000010100336</t>
  </si>
  <si>
    <t>5110-000010100295</t>
  </si>
  <si>
    <t>5110-000010100268</t>
  </si>
  <si>
    <t>5110-000010100266</t>
  </si>
  <si>
    <t>5110-000010109258</t>
  </si>
  <si>
    <t>5110-000010109250</t>
  </si>
  <si>
    <t>5110-000010108350</t>
  </si>
  <si>
    <t>5110-000010108235</t>
  </si>
  <si>
    <t>5110-000010108219</t>
  </si>
  <si>
    <t>5110-000010110110</t>
  </si>
  <si>
    <t>5110-000010110132</t>
  </si>
  <si>
    <t>5110-000010108153</t>
  </si>
  <si>
    <t>5110-000010108150</t>
  </si>
  <si>
    <t>5110-000010108088</t>
  </si>
  <si>
    <t>5110-000010108067</t>
  </si>
  <si>
    <t>5110-000010107993</t>
  </si>
  <si>
    <t>5110-000010110249</t>
  </si>
  <si>
    <t>5110-000010107849</t>
  </si>
  <si>
    <t>5110-000010107821</t>
  </si>
  <si>
    <t>5110-000010107690</t>
  </si>
  <si>
    <t>5110-000010107674</t>
  </si>
  <si>
    <t>5110-000010107630</t>
  </si>
  <si>
    <t>5110-000010100454</t>
  </si>
  <si>
    <t>5110-000010110829</t>
  </si>
  <si>
    <t>5110-000010110824</t>
  </si>
  <si>
    <t>5110-000010110775</t>
  </si>
  <si>
    <t>5110-000010110742</t>
  </si>
  <si>
    <t>5110-000010110620</t>
  </si>
  <si>
    <t>5110-000010110610</t>
  </si>
  <si>
    <t>5110-000010110609</t>
  </si>
  <si>
    <t>5110-000010110820</t>
  </si>
  <si>
    <t>5110-000010100468</t>
  </si>
  <si>
    <t>5110-000010110396</t>
  </si>
  <si>
    <t>5110-000010110388</t>
  </si>
  <si>
    <t>5110-000010110367</t>
  </si>
  <si>
    <t>5110-000010110343</t>
  </si>
  <si>
    <t>5110-000010110307</t>
  </si>
  <si>
    <t>5110-000010110222</t>
  </si>
  <si>
    <t>5110-000010110153</t>
  </si>
  <si>
    <t>5110-000010110053</t>
  </si>
  <si>
    <t>5110-000010110029</t>
  </si>
  <si>
    <t>5110-000010110028</t>
  </si>
  <si>
    <t>5110-000010110026</t>
  </si>
  <si>
    <t>5110-000010100304</t>
  </si>
  <si>
    <t>5110-000010100110</t>
  </si>
  <si>
    <t>5110-000010109864</t>
  </si>
  <si>
    <t>5110-000010110242</t>
  </si>
  <si>
    <t>5110-000010110200</t>
  </si>
  <si>
    <t>5110-000010100061</t>
  </si>
  <si>
    <t>5110-000010108097</t>
  </si>
  <si>
    <t>5110-000010108156</t>
  </si>
  <si>
    <t>5110-000010108255</t>
  </si>
  <si>
    <t>5110-000010108363</t>
  </si>
  <si>
    <t>5110-000010108209</t>
  </si>
  <si>
    <t>5110-000010108415</t>
  </si>
  <si>
    <t>5110-000010108433</t>
  </si>
  <si>
    <t>5110-000010108527</t>
  </si>
  <si>
    <t>5110-000010108553</t>
  </si>
  <si>
    <t>5110-000010108103</t>
  </si>
  <si>
    <t>5110-000010108754</t>
  </si>
  <si>
    <t>5110-000010108757</t>
  </si>
  <si>
    <t>5110-000010108817</t>
  </si>
  <si>
    <t>5110-000010108826</t>
  </si>
  <si>
    <t>5110-000010108833</t>
  </si>
  <si>
    <t>5110-000010108858</t>
  </si>
  <si>
    <t>5110-000010110880</t>
  </si>
  <si>
    <t>5110-000010108096</t>
  </si>
  <si>
    <t>5110-000010108087</t>
  </si>
  <si>
    <t>5110-000010110663</t>
  </si>
  <si>
    <t>5110-000010110426</t>
  </si>
  <si>
    <t>5110-000010110411</t>
  </si>
  <si>
    <t>5110-000010110379</t>
  </si>
  <si>
    <t>5110-000010110272</t>
  </si>
  <si>
    <t>5110-000010110266</t>
  </si>
  <si>
    <t>5110-000010110250</t>
  </si>
  <si>
    <t>5110-000010110206</t>
  </si>
  <si>
    <t>5110-000010110099</t>
  </si>
  <si>
    <t>5110-000010110060</t>
  </si>
  <si>
    <t>5110-000010108086</t>
  </si>
  <si>
    <t>5110-000010109918</t>
  </si>
  <si>
    <t>5110-000010107991</t>
  </si>
  <si>
    <t>5110-000010107878</t>
  </si>
  <si>
    <t>5110-000010107871</t>
  </si>
  <si>
    <t>5110-000010107787</t>
  </si>
  <si>
    <t>5110-000010107665</t>
  </si>
  <si>
    <t>5110-000010107662</t>
  </si>
  <si>
    <t>5110-000010107660</t>
  </si>
  <si>
    <t>5110-000010109546</t>
  </si>
  <si>
    <t>5110-000010107640</t>
  </si>
  <si>
    <t>5110-000010100294</t>
  </si>
  <si>
    <t>5110-000010100234</t>
  </si>
  <si>
    <t>5110-000010108981</t>
  </si>
  <si>
    <t>5110-000010108907</t>
  </si>
  <si>
    <t>5110-000010108900</t>
  </si>
  <si>
    <t>5110-000010109647</t>
  </si>
  <si>
    <t>5110-000010108886</t>
  </si>
  <si>
    <t>5110-000010100099</t>
  </si>
  <si>
    <t>5110-000010100258</t>
  </si>
  <si>
    <t>5110-000010100270</t>
  </si>
  <si>
    <t>5110-000010100356</t>
  </si>
  <si>
    <t>5110-000010107669</t>
  </si>
  <si>
    <t>5110-000010107688</t>
  </si>
  <si>
    <t>5110-000010108843</t>
  </si>
  <si>
    <t>5110-000010108049</t>
  </si>
  <si>
    <t>5110-000010108163</t>
  </si>
  <si>
    <t>5110-000010108197</t>
  </si>
  <si>
    <t>5110-000010108287</t>
  </si>
  <si>
    <t>5110-000010108338</t>
  </si>
  <si>
    <t>5110-000010108537</t>
  </si>
  <si>
    <t>5110-000010100263</t>
  </si>
  <si>
    <t>5110-000010108454</t>
  </si>
  <si>
    <t>5110-000010108419</t>
  </si>
  <si>
    <t>5110-000010109919</t>
  </si>
  <si>
    <t>5110-000010110811</t>
  </si>
  <si>
    <t>5110-000010108409</t>
  </si>
  <si>
    <t>5110-000010100129</t>
  </si>
  <si>
    <t>5110-000010108406</t>
  </si>
  <si>
    <t>5110-000010100282</t>
  </si>
  <si>
    <t>5110-000010100286</t>
  </si>
  <si>
    <t>5110-000010100354</t>
  </si>
  <si>
    <t>5110-000010100383</t>
  </si>
  <si>
    <t>5110-000010108362</t>
  </si>
  <si>
    <t>5110-000010107631</t>
  </si>
  <si>
    <t>5110-000010107644</t>
  </si>
  <si>
    <t>5110-000010107758</t>
  </si>
  <si>
    <t>5110-000010107764</t>
  </si>
  <si>
    <t>5110-000010107775</t>
  </si>
  <si>
    <t>5110-000010108846</t>
  </si>
  <si>
    <t>5110-000010108949</t>
  </si>
  <si>
    <t>5110-000010109235</t>
  </si>
  <si>
    <t>5110-000010107880</t>
  </si>
  <si>
    <t>5110-000010108225</t>
  </si>
  <si>
    <t>5110-000010108083</t>
  </si>
  <si>
    <t>5110-000010107883</t>
  </si>
  <si>
    <t>5110-000010108127</t>
  </si>
  <si>
    <t>5110-000010108286</t>
  </si>
  <si>
    <t>5110-000010108360</t>
  </si>
  <si>
    <t>5110-000010108394</t>
  </si>
  <si>
    <t>5110-000010108167</t>
  </si>
  <si>
    <t>5110-000010108521</t>
  </si>
  <si>
    <t>5110-000010108555</t>
  </si>
  <si>
    <t>5110-000010108165</t>
  </si>
  <si>
    <t>5110-000010108091</t>
  </si>
  <si>
    <t>5110-000010107870</t>
  </si>
  <si>
    <t>5110-000010108811</t>
  </si>
  <si>
    <t>5110-000010107732</t>
  </si>
  <si>
    <t>5110-000010109011</t>
  </si>
  <si>
    <t>5110-000010109186</t>
  </si>
  <si>
    <t>5110-000010100053</t>
  </si>
  <si>
    <t>5110-000010100342</t>
  </si>
  <si>
    <t>5110-000010109523</t>
  </si>
  <si>
    <t>5110-000010109553</t>
  </si>
  <si>
    <t>5110-000010107719</t>
  </si>
  <si>
    <t>5110-000010110779</t>
  </si>
  <si>
    <t>5110-000010110665</t>
  </si>
  <si>
    <t>5110-000010107745</t>
  </si>
  <si>
    <t>5110-000010110453</t>
  </si>
  <si>
    <t>ESTANTE METALICO</t>
  </si>
  <si>
    <t>5110-000010110446</t>
  </si>
  <si>
    <t>5110-000010110190</t>
  </si>
  <si>
    <t>5110-000010110083</t>
  </si>
  <si>
    <t>5110-000010110056</t>
  </si>
  <si>
    <t>5110-000010110023</t>
  </si>
  <si>
    <t>5110-000010110012</t>
  </si>
  <si>
    <t>5110-000010107854</t>
  </si>
  <si>
    <t>5110-000010107974</t>
  </si>
  <si>
    <t>5110-000010108126</t>
  </si>
  <si>
    <t>5110-000010108151</t>
  </si>
  <si>
    <t>5110-000010108172</t>
  </si>
  <si>
    <t>5110-000010108258</t>
  </si>
  <si>
    <t>5110-000010108299</t>
  </si>
  <si>
    <t>5110-000010108418</t>
  </si>
  <si>
    <t>5110-000010109070</t>
  </si>
  <si>
    <t>5110-000010108422</t>
  </si>
  <si>
    <t>5110-000010109032</t>
  </si>
  <si>
    <t>5110-000010108763</t>
  </si>
  <si>
    <t>5110-000010109541</t>
  </si>
  <si>
    <t>5110-000010110221</t>
  </si>
  <si>
    <t>5110-000010110268</t>
  </si>
  <si>
    <t>5110-000010110347</t>
  </si>
  <si>
    <t>5110-000010110363</t>
  </si>
  <si>
    <t>5110-000010110434</t>
  </si>
  <si>
    <t>5110-000010109283</t>
  </si>
  <si>
    <t>5110-000010108923</t>
  </si>
  <si>
    <t>5110-000010108897</t>
  </si>
  <si>
    <t>5110-000010108891</t>
  </si>
  <si>
    <t>5110-000010110601</t>
  </si>
  <si>
    <t>5110-000010110702</t>
  </si>
  <si>
    <t>5110-000010110748</t>
  </si>
  <si>
    <t>5110-000010110783</t>
  </si>
  <si>
    <t>5110-000010110832</t>
  </si>
  <si>
    <t>5110-000010108844</t>
  </si>
  <si>
    <t>5110-000010108759</t>
  </si>
  <si>
    <t>5110-000010109813</t>
  </si>
  <si>
    <t>ARCHIVERO VERTICAL</t>
  </si>
  <si>
    <t>5110-000010108643</t>
  </si>
  <si>
    <t>5110-000010108617</t>
  </si>
  <si>
    <t>5110-000010107862</t>
  </si>
  <si>
    <t>5110-000010108043</t>
  </si>
  <si>
    <t>5110-000010110135</t>
  </si>
  <si>
    <t>5110-000010108471</t>
  </si>
  <si>
    <t>5110-000010108335</t>
  </si>
  <si>
    <t>5110-000010108309</t>
  </si>
  <si>
    <t>5110-000010109665</t>
  </si>
  <si>
    <t>MODULO DE RECEPCIÓN</t>
  </si>
  <si>
    <t>5110-000010108247</t>
  </si>
  <si>
    <t>5110-000010109286</t>
  </si>
  <si>
    <t>5110-000010108972</t>
  </si>
  <si>
    <t>5110-000010108933</t>
  </si>
  <si>
    <t>5110-000010108887</t>
  </si>
  <si>
    <t>5110-000010108240</t>
  </si>
  <si>
    <t>5110-000010108184</t>
  </si>
  <si>
    <t>5110-000010100355</t>
  </si>
  <si>
    <t>5110-000010100465</t>
  </si>
  <si>
    <t>5110-000010107703</t>
  </si>
  <si>
    <t>5110-000010107725</t>
  </si>
  <si>
    <t>5110-000010107750</t>
  </si>
  <si>
    <t>5110-000010107778</t>
  </si>
  <si>
    <t>5110-000010107841</t>
  </si>
  <si>
    <t>5110-000010108519</t>
  </si>
  <si>
    <t>5110-000010107824</t>
  </si>
  <si>
    <t>5110-000010107845</t>
  </si>
  <si>
    <t>5110-000010108113</t>
  </si>
  <si>
    <t>5110-000010108195</t>
  </si>
  <si>
    <t>5110-000010108344</t>
  </si>
  <si>
    <t>5110-000010108412</t>
  </si>
  <si>
    <t>5110-000010108495</t>
  </si>
  <si>
    <t>5110-000010108584</t>
  </si>
  <si>
    <t>5110-000010108649</t>
  </si>
  <si>
    <t>5110-000010108653</t>
  </si>
  <si>
    <t>5110-000010108926</t>
  </si>
  <si>
    <t>5110-000010108934</t>
  </si>
  <si>
    <t>5110-000010109092</t>
  </si>
  <si>
    <t>5110-000010109114</t>
  </si>
  <si>
    <t>5110-000010109187</t>
  </si>
  <si>
    <t>5110-000010109246</t>
  </si>
  <si>
    <t>5110-000010109229</t>
  </si>
  <si>
    <t>5110-000010109516</t>
  </si>
  <si>
    <t>5110-000010109524</t>
  </si>
  <si>
    <t>5110-000010109557</t>
  </si>
  <si>
    <t>5110-000010109559</t>
  </si>
  <si>
    <t>5110-000010109931</t>
  </si>
  <si>
    <t>5110-000010110062</t>
  </si>
  <si>
    <t>5110-000010110248</t>
  </si>
  <si>
    <t>5110-000010110354</t>
  </si>
  <si>
    <t>5110-000010110444</t>
  </si>
  <si>
    <t>5110-000010108885</t>
  </si>
  <si>
    <t>5110-000010108842</t>
  </si>
  <si>
    <t>5110-000010110594</t>
  </si>
  <si>
    <t>5110-000010110621</t>
  </si>
  <si>
    <t>5110-000010110639</t>
  </si>
  <si>
    <t>5110-000010110689</t>
  </si>
  <si>
    <t>5110-000010108830</t>
  </si>
  <si>
    <t>5110-000010108800</t>
  </si>
  <si>
    <t>5110-000010108799</t>
  </si>
  <si>
    <t>5110-000010110773</t>
  </si>
  <si>
    <t>5110-000010110791</t>
  </si>
  <si>
    <t>5110-000010110902</t>
  </si>
  <si>
    <t>5110-000010109938</t>
  </si>
  <si>
    <t>5110-000010108775</t>
  </si>
  <si>
    <t>5110-000010110018</t>
  </si>
  <si>
    <t>5110-000010108549</t>
  </si>
  <si>
    <t>5110-000010108580</t>
  </si>
  <si>
    <t>5110-000010108509</t>
  </si>
  <si>
    <t>5110-000010108498</t>
  </si>
  <si>
    <t>5110-000010108367</t>
  </si>
  <si>
    <t>5110-000010108337</t>
  </si>
  <si>
    <t>5110-000010108536</t>
  </si>
  <si>
    <t>5110-000010108062</t>
  </si>
  <si>
    <t>5110-000010107990</t>
  </si>
  <si>
    <t>5110-000010107873</t>
  </si>
  <si>
    <t>5110-000010107846</t>
  </si>
  <si>
    <t>5110-000010107769</t>
  </si>
  <si>
    <t>5110-000010107622</t>
  </si>
  <si>
    <t>5110-000010108563</t>
  </si>
  <si>
    <t>5110-000010100385</t>
  </si>
  <si>
    <t>5110-000010100353</t>
  </si>
  <si>
    <t>5110-000010100331</t>
  </si>
  <si>
    <t>5110-000010108578</t>
  </si>
  <si>
    <t>5110-000010108605</t>
  </si>
  <si>
    <t>5110-000010100131</t>
  </si>
  <si>
    <t>5110-000010100097</t>
  </si>
  <si>
    <t>5110-000010100094</t>
  </si>
  <si>
    <t>5110-000010108661</t>
  </si>
  <si>
    <t>5110-000010100041</t>
  </si>
  <si>
    <t>5110-000010100032</t>
  </si>
  <si>
    <t>5110-000010109869</t>
  </si>
  <si>
    <t>5110-000010109908</t>
  </si>
  <si>
    <t>5110-000010109939</t>
  </si>
  <si>
    <t>5110-000010110025</t>
  </si>
  <si>
    <t>5110-000010110108</t>
  </si>
  <si>
    <t>5110-000010110189</t>
  </si>
  <si>
    <t>5110-000010110380</t>
  </si>
  <si>
    <t>5110-000010110402</t>
  </si>
  <si>
    <t>5110-000010108805</t>
  </si>
  <si>
    <t>5110-000010108878</t>
  </si>
  <si>
    <t>5110-000010110623</t>
  </si>
  <si>
    <t>5110-000010110794</t>
  </si>
  <si>
    <t>5110-000010110915</t>
  </si>
  <si>
    <t>5110-000010108880</t>
  </si>
  <si>
    <t>5110-000010100380</t>
  </si>
  <si>
    <t>5110-000010100461</t>
  </si>
  <si>
    <t>5110-000010107655</t>
  </si>
  <si>
    <t>5110-000010107672</t>
  </si>
  <si>
    <t>5110-000010100317</t>
  </si>
  <si>
    <t>5110-000010108552</t>
  </si>
  <si>
    <t>5110-000010108570</t>
  </si>
  <si>
    <t>5110-000010109033</t>
  </si>
  <si>
    <t>5110-000010109026</t>
  </si>
  <si>
    <t>5110-000010108971</t>
  </si>
  <si>
    <t>5110-000010109268</t>
  </si>
  <si>
    <t>5110-000010108571</t>
  </si>
  <si>
    <t>5110-000010108588</t>
  </si>
  <si>
    <t>5110-000010109586</t>
  </si>
  <si>
    <t>5110-000010109599</t>
  </si>
  <si>
    <t>5110-000010108943</t>
  </si>
  <si>
    <t>5110-000010108864</t>
  </si>
  <si>
    <t>5110-000010108297</t>
  </si>
  <si>
    <t>5110-000010108157</t>
  </si>
  <si>
    <t>5110-000010108640</t>
  </si>
  <si>
    <t>5110-000010108592</t>
  </si>
  <si>
    <t>5110-000010100109</t>
  </si>
  <si>
    <t>5110-000010108577</t>
  </si>
  <si>
    <t>5110-000010108488</t>
  </si>
  <si>
    <t>5110-000010107975</t>
  </si>
  <si>
    <t>5110-000010109687</t>
  </si>
  <si>
    <t>5110-000010109895</t>
  </si>
  <si>
    <t>5110-000010109903</t>
  </si>
  <si>
    <t>5110-000010108815</t>
  </si>
  <si>
    <t>5110-000010110089</t>
  </si>
  <si>
    <t>5110-000010108875</t>
  </si>
  <si>
    <t>5110-000010110147</t>
  </si>
  <si>
    <t>5110-000010110332</t>
  </si>
  <si>
    <t>5110-000010109006</t>
  </si>
  <si>
    <t>5110-000010110690</t>
  </si>
  <si>
    <t>5110-000010110745</t>
  </si>
  <si>
    <t>5110-000010109239</t>
  </si>
  <si>
    <t>5110-000010109582</t>
  </si>
  <si>
    <t>5110-000010109116</t>
  </si>
  <si>
    <t>5110-000010100306</t>
  </si>
  <si>
    <t>5110-000010100285</t>
  </si>
  <si>
    <t>5110-000010110033</t>
  </si>
  <si>
    <t>5110-000010110131</t>
  </si>
  <si>
    <t>5110-000010109877</t>
  </si>
  <si>
    <t>5110-000010109527</t>
  </si>
  <si>
    <t>5110-000010107874</t>
  </si>
  <si>
    <t>5110-000010110345</t>
  </si>
  <si>
    <t>5110-000010110331</t>
  </si>
  <si>
    <t>5110-000010110207</t>
  </si>
  <si>
    <t>5110-000010110163</t>
  </si>
  <si>
    <t>5110-000010110066</t>
  </si>
  <si>
    <t>5110-000010110058</t>
  </si>
  <si>
    <t>5110-000010110021</t>
  </si>
  <si>
    <t>5110-000010109866</t>
  </si>
  <si>
    <t>5110-000010109592</t>
  </si>
  <si>
    <t>5110-000010109587</t>
  </si>
  <si>
    <t>5110-000010109485</t>
  </si>
  <si>
    <t>5110-000010108988</t>
  </si>
  <si>
    <t>5110-000010108835</t>
  </si>
  <si>
    <t>5110-000010108598</t>
  </si>
  <si>
    <t>5110-000010108530</t>
  </si>
  <si>
    <t>5110-000010108489</t>
  </si>
  <si>
    <t>5110-000010108473</t>
  </si>
  <si>
    <t>5110-000010108420</t>
  </si>
  <si>
    <t>5110-000010108416</t>
  </si>
  <si>
    <t>5110-000010108261</t>
  </si>
  <si>
    <t>5110-000010107856</t>
  </si>
  <si>
    <t>5110-000010107650</t>
  </si>
  <si>
    <t>5110-000010107639</t>
  </si>
  <si>
    <t>5110-000010109015</t>
  </si>
  <si>
    <t>5110-000010100111</t>
  </si>
  <si>
    <t>5110-000010108997</t>
  </si>
  <si>
    <t>5110-000010108977</t>
  </si>
  <si>
    <t>5110-000010108871</t>
  </si>
  <si>
    <t>5110-000010100271</t>
  </si>
  <si>
    <t>5110-000010100272</t>
  </si>
  <si>
    <t>5110-000010100333</t>
  </si>
  <si>
    <t>5110-000010107762</t>
  </si>
  <si>
    <t>5110-000010107770</t>
  </si>
  <si>
    <t>5110-000010107651</t>
  </si>
  <si>
    <t>5110-000010107659</t>
  </si>
  <si>
    <t>5110-000010108129</t>
  </si>
  <si>
    <t>5110-000010108298</t>
  </si>
  <si>
    <t>5110-000010108321</t>
  </si>
  <si>
    <t>5110-000010108397</t>
  </si>
  <si>
    <t>5110-000010108443</t>
  </si>
  <si>
    <t>5110-000010107687</t>
  </si>
  <si>
    <t>5110-000010109573</t>
  </si>
  <si>
    <t>5110-000010109540</t>
  </si>
  <si>
    <t>5110-000010108227</t>
  </si>
  <si>
    <t>5110-000010109267</t>
  </si>
  <si>
    <t>5110-000010108166</t>
  </si>
  <si>
    <t>5110-000010108055</t>
  </si>
  <si>
    <t>5110-000010109039</t>
  </si>
  <si>
    <t>5110-000010108912</t>
  </si>
  <si>
    <t>5110-000010108810</t>
  </si>
  <si>
    <t>5110-000010108794</t>
  </si>
  <si>
    <t>5110-000010108751</t>
  </si>
  <si>
    <t>5110-000010108591</t>
  </si>
  <si>
    <t>5110-000010108573</t>
  </si>
  <si>
    <t>5110-000010108493</t>
  </si>
  <si>
    <t>5110-000010108407</t>
  </si>
  <si>
    <t>5110-000010108312</t>
  </si>
  <si>
    <t>5110-000010108125</t>
  </si>
  <si>
    <t>5110-000010107980</t>
  </si>
  <si>
    <t>5110-000010107868</t>
  </si>
  <si>
    <t>5110-000010107831</t>
  </si>
  <si>
    <t>5110-000010107822</t>
  </si>
  <si>
    <t>5110-000010107818</t>
  </si>
  <si>
    <t>5110-000010107816</t>
  </si>
  <si>
    <t>5110-000010107812</t>
  </si>
  <si>
    <t>5110-000010107716</t>
  </si>
  <si>
    <t>5110-000010107714</t>
  </si>
  <si>
    <t>5110-000010107691</t>
  </si>
  <si>
    <t>5110-000010107632</t>
  </si>
  <si>
    <t>5110-000010100409</t>
  </si>
  <si>
    <t>5110-000010100407</t>
  </si>
  <si>
    <t>MUEBLE KARDEX METALICO</t>
  </si>
  <si>
    <t>5110-000010100329</t>
  </si>
  <si>
    <t>5110-000010100321</t>
  </si>
  <si>
    <t>5110-000010100301</t>
  </si>
  <si>
    <t>5110-000010100298</t>
  </si>
  <si>
    <t>5110-000010100296</t>
  </si>
  <si>
    <t>5110-000010100236</t>
  </si>
  <si>
    <t>5110-000010100072</t>
  </si>
  <si>
    <t>5110-000010100311</t>
  </si>
  <si>
    <t>5110-000010100340</t>
  </si>
  <si>
    <t>5110-000010100346</t>
  </si>
  <si>
    <t>5110-000010100405</t>
  </si>
  <si>
    <t>5110-000010109642</t>
  </si>
  <si>
    <t>ESTANTE DOBLE DE 1.10 MT. CON SEIS ENTREPAÑOS</t>
  </si>
  <si>
    <t>5110-000010110258</t>
  </si>
  <si>
    <t>5110-000010107969</t>
  </si>
  <si>
    <t>ARCHIVERO CON 4 GAVETAS</t>
  </si>
  <si>
    <t>5110-000010110275</t>
  </si>
  <si>
    <t>5110-000010110417</t>
  </si>
  <si>
    <t>5110-000010110833</t>
  </si>
  <si>
    <t>5110-000010110788</t>
  </si>
  <si>
    <t>5110-000010110622</t>
  </si>
  <si>
    <t>5110-000010100602</t>
  </si>
  <si>
    <t>CAJONERA CON 20 CAJONES</t>
  </si>
  <si>
    <t>5110-000010107803</t>
  </si>
  <si>
    <t>5110-000010110801</t>
  </si>
  <si>
    <t>5110-000010110907</t>
  </si>
  <si>
    <t>5110-000010108821</t>
  </si>
  <si>
    <t>5110-000010108651</t>
  </si>
  <si>
    <t>5110-000010110701</t>
  </si>
  <si>
    <t>5110-000010110662</t>
  </si>
  <si>
    <t>5110-000010108550</t>
  </si>
  <si>
    <t>5110-000010100415</t>
  </si>
  <si>
    <t>5110-000010110890</t>
  </si>
  <si>
    <t>5110-000010110889</t>
  </si>
  <si>
    <t>5110-000010108005</t>
  </si>
  <si>
    <t>5110-000010110626</t>
  </si>
  <si>
    <t>5110-000010110591</t>
  </si>
  <si>
    <t>5110-000010108345</t>
  </si>
  <si>
    <t>5110-000010109276</t>
  </si>
  <si>
    <t>5110-000010109538</t>
  </si>
  <si>
    <t>5110-000010109077</t>
  </si>
  <si>
    <t>5110-000010108355</t>
  </si>
  <si>
    <t>5110-000010108467</t>
  </si>
  <si>
    <t>5110-000010108447</t>
  </si>
  <si>
    <t>5110-000010108428</t>
  </si>
  <si>
    <t>5110-000010108398</t>
  </si>
  <si>
    <t>5110-000010100079</t>
  </si>
  <si>
    <t>5110-000010100241</t>
  </si>
  <si>
    <t>5110-000010110786</t>
  </si>
  <si>
    <t>5110-000010110636</t>
  </si>
  <si>
    <t>5110-000010108262</t>
  </si>
  <si>
    <t>5110-000010110113</t>
  </si>
  <si>
    <t>5110-000010110057</t>
  </si>
  <si>
    <t>5110-000010110016</t>
  </si>
  <si>
    <t>5110-000010109867</t>
  </si>
  <si>
    <t>5110-000010109679</t>
  </si>
  <si>
    <t>5110-000010110372</t>
  </si>
  <si>
    <t>5110-000010110211</t>
  </si>
  <si>
    <t>5110-000010109811</t>
  </si>
  <si>
    <t>5110-000010110218</t>
  </si>
  <si>
    <t>5110-000010109863</t>
  </si>
  <si>
    <t>5110-000010109566</t>
  </si>
  <si>
    <t>5110-000010109547</t>
  </si>
  <si>
    <t>5110-000010109855</t>
  </si>
  <si>
    <t>5110-000010109393</t>
  </si>
  <si>
    <t>5110-000010110863</t>
  </si>
  <si>
    <t>5110-000010109076</t>
  </si>
  <si>
    <t>5110-000010110752</t>
  </si>
  <si>
    <t>5110-000010108956</t>
  </si>
  <si>
    <t>5110-000010108952</t>
  </si>
  <si>
    <t>5110-000010108925</t>
  </si>
  <si>
    <t>5110-000010108832</t>
  </si>
  <si>
    <t>5110-000010108760</t>
  </si>
  <si>
    <t>5110-000010110751</t>
  </si>
  <si>
    <t>5110-000010110694</t>
  </si>
  <si>
    <t>5110-000010108644</t>
  </si>
  <si>
    <t>5110-000010108625</t>
  </si>
  <si>
    <t>5110-000010108497</t>
  </si>
  <si>
    <t>5110-000010108470</t>
  </si>
  <si>
    <t>5110-000010108390</t>
  </si>
  <si>
    <t>5110-000010108376</t>
  </si>
  <si>
    <t>5110-000010108323</t>
  </si>
  <si>
    <t>5110-000010108212</t>
  </si>
  <si>
    <t>5110-000010108003</t>
  </si>
  <si>
    <t>5110-000010107825</t>
  </si>
  <si>
    <t>5110-000010107795</t>
  </si>
  <si>
    <t>5110-000010107739</t>
  </si>
  <si>
    <t>5110-000010100464</t>
  </si>
  <si>
    <t>5110-000010110325</t>
  </si>
  <si>
    <t>5110-000010100277</t>
  </si>
  <si>
    <t>5110-000010100256</t>
  </si>
  <si>
    <t>5110-000010100246</t>
  </si>
  <si>
    <t>5110-000010100230</t>
  </si>
  <si>
    <t>5110-000010110286</t>
  </si>
  <si>
    <t>5110-000010110149</t>
  </si>
  <si>
    <t>5110-000010110106</t>
  </si>
  <si>
    <t>5110-000010100085</t>
  </si>
  <si>
    <t>5110-000010100047</t>
  </si>
  <si>
    <t>5110-000010110254</t>
  </si>
  <si>
    <t>5110-000010108756</t>
  </si>
  <si>
    <t>5110-000010108807</t>
  </si>
  <si>
    <t>5110-000010107981</t>
  </si>
  <si>
    <t>5110-000010108060</t>
  </si>
  <si>
    <t>5110-000010108831</t>
  </si>
  <si>
    <t>5110-000010108853</t>
  </si>
  <si>
    <t>5110-000010100302</t>
  </si>
  <si>
    <t>5110-000010108101</t>
  </si>
  <si>
    <t>5110-000010108106</t>
  </si>
  <si>
    <t>5110-000010108188</t>
  </si>
  <si>
    <t>5110-000010108272</t>
  </si>
  <si>
    <t>5110-000010108414</t>
  </si>
  <si>
    <t>5110-000010108452</t>
  </si>
  <si>
    <t>5110-000010108458</t>
  </si>
  <si>
    <t>5110-000010108486</t>
  </si>
  <si>
    <t>5110-000010108567</t>
  </si>
  <si>
    <t>5110-000010108628</t>
  </si>
  <si>
    <t>5110-000010109563</t>
  </si>
  <si>
    <t>5110-000010100371</t>
  </si>
  <si>
    <t>5110-000010108635</t>
  </si>
  <si>
    <t>5110-000010108666</t>
  </si>
  <si>
    <t>5110-000010110116</t>
  </si>
  <si>
    <t>5110-000010110188</t>
  </si>
  <si>
    <t>5110-000010109010</t>
  </si>
  <si>
    <t>5110-000010109036</t>
  </si>
  <si>
    <t>5110-000010110330</t>
  </si>
  <si>
    <t>5110-000010110335</t>
  </si>
  <si>
    <t>5110-000010109394</t>
  </si>
  <si>
    <t>5110-000010110184</t>
  </si>
  <si>
    <t>5110-000010110091</t>
  </si>
  <si>
    <t>5110-000010110905</t>
  </si>
  <si>
    <t>5110-000010110876</t>
  </si>
  <si>
    <t>5110-000010110071</t>
  </si>
  <si>
    <t>5110-000010110744</t>
  </si>
  <si>
    <t>5110-000010110695</t>
  </si>
  <si>
    <t>5110-000010110644</t>
  </si>
  <si>
    <t>5110-000010110595</t>
  </si>
  <si>
    <t>5110-000010110009</t>
  </si>
  <si>
    <t>5110-000010110368</t>
  </si>
  <si>
    <t>5110-000010110318</t>
  </si>
  <si>
    <t>5110-000010110315</t>
  </si>
  <si>
    <t>5110-000010108395</t>
  </si>
  <si>
    <t>5110-000010108430</t>
  </si>
  <si>
    <t>5110-000010108523</t>
  </si>
  <si>
    <t>5110-000010108586</t>
  </si>
  <si>
    <t>5110-000010108612</t>
  </si>
  <si>
    <t>5110-000010108627</t>
  </si>
  <si>
    <t>5110-000010108630</t>
  </si>
  <si>
    <t>5110-000010108654</t>
  </si>
  <si>
    <t>5110-000010108120</t>
  </si>
  <si>
    <t>5110-000010108753</t>
  </si>
  <si>
    <t>5110-000010108802</t>
  </si>
  <si>
    <t>5110-000010108911</t>
  </si>
  <si>
    <t>5110-000010109014</t>
  </si>
  <si>
    <t>5110-000010109016</t>
  </si>
  <si>
    <t>5110-000010109075</t>
  </si>
  <si>
    <t>5110-000010109081</t>
  </si>
  <si>
    <t>5110-000010107828</t>
  </si>
  <si>
    <t>5110-000010109252</t>
  </si>
  <si>
    <t>5110-000010109307</t>
  </si>
  <si>
    <t>5110-000010107709</t>
  </si>
  <si>
    <t>5110-000010107646</t>
  </si>
  <si>
    <t>5110-000010109685</t>
  </si>
  <si>
    <t>5110-000010100408</t>
  </si>
  <si>
    <t>CARRO TRANSPORTADOR DE LIBROS CON 4 ENTREPAÑOS</t>
  </si>
  <si>
    <t>5110-000010100344</t>
  </si>
  <si>
    <t>5110-000010109862</t>
  </si>
  <si>
    <t>5110-000010109916</t>
  </si>
  <si>
    <t>5110-000010100114</t>
  </si>
  <si>
    <t>5110-000010110068</t>
  </si>
  <si>
    <t>5110-000010110090</t>
  </si>
  <si>
    <t>5110-000010110220</t>
  </si>
  <si>
    <t>5110-000010110245</t>
  </si>
  <si>
    <t>5110-000010110267</t>
  </si>
  <si>
    <t>5110-000010110301</t>
  </si>
  <si>
    <t>5110-000010110418</t>
  </si>
  <si>
    <t>5110-000010110658</t>
  </si>
  <si>
    <t>5110-000010110778</t>
  </si>
  <si>
    <t>5110-000010110908</t>
  </si>
  <si>
    <t>5110-000010110917</t>
  </si>
  <si>
    <t>5110-000010110706</t>
  </si>
  <si>
    <t>5110-000010110630</t>
  </si>
  <si>
    <t>5110-000010110593</t>
  </si>
  <si>
    <t>5110-000010100416</t>
  </si>
  <si>
    <t>5110-000010110038</t>
  </si>
  <si>
    <t>5110-000010109515</t>
  </si>
  <si>
    <t>5110-000010109941</t>
  </si>
  <si>
    <t>5110-000010109689</t>
  </si>
  <si>
    <t>5110-000010109922</t>
  </si>
  <si>
    <t>5110-000010109913</t>
  </si>
  <si>
    <t>5110-000010109901</t>
  </si>
  <si>
    <t>5110-000010109244</t>
  </si>
  <si>
    <t>5110-000010109084</t>
  </si>
  <si>
    <t>5110-000010110064</t>
  </si>
  <si>
    <t>5110-000010110182</t>
  </si>
  <si>
    <t>5110-000010110278</t>
  </si>
  <si>
    <t>5110-000010110310</t>
  </si>
  <si>
    <t>5110-000010110364</t>
  </si>
  <si>
    <t>5110-000010110416</t>
  </si>
  <si>
    <t>5110-000010110443</t>
  </si>
  <si>
    <t>5110-000010108854</t>
  </si>
  <si>
    <t>5110-000010108575</t>
  </si>
  <si>
    <t>5110-000010107780</t>
  </si>
  <si>
    <t>5110-000010108474</t>
  </si>
  <si>
    <t>5110-000010108004</t>
  </si>
  <si>
    <t>5110-000010108045</t>
  </si>
  <si>
    <t>5110-000010108048</t>
  </si>
  <si>
    <t>5110-000010108426</t>
  </si>
  <si>
    <t>5110-000010100310</t>
  </si>
  <si>
    <t>5110-000010108368</t>
  </si>
  <si>
    <t>5110-000010108158</t>
  </si>
  <si>
    <t>5110-000010108361</t>
  </si>
  <si>
    <t>5110-000010110100</t>
  </si>
  <si>
    <t>5110-000010110285</t>
  </si>
  <si>
    <t>5110-000010108270</t>
  </si>
  <si>
    <t>5110-000010108171</t>
  </si>
  <si>
    <t>5110-000010108201</t>
  </si>
  <si>
    <t>5110-000010108175</t>
  </si>
  <si>
    <t>5110-000010108181</t>
  </si>
  <si>
    <t>5110-000010108295</t>
  </si>
  <si>
    <t>5110-000010108329</t>
  </si>
  <si>
    <t>5110-000010108147</t>
  </si>
  <si>
    <t>5110-000010109491</t>
  </si>
  <si>
    <t>5110-000010107807</t>
  </si>
  <si>
    <t>5110-000010100418</t>
  </si>
  <si>
    <t>5110-000010107737</t>
  </si>
  <si>
    <t>5110-000010108525</t>
  </si>
  <si>
    <t>5110-000010108533</t>
  </si>
  <si>
    <t>5110-000010108492</t>
  </si>
  <si>
    <t>5110-000010108451</t>
  </si>
  <si>
    <t>5110-000010108424</t>
  </si>
  <si>
    <t>5110-000010110032</t>
  </si>
  <si>
    <t>5110-000010110197</t>
  </si>
  <si>
    <t>5110-000010110772</t>
  </si>
  <si>
    <t>5110-000010110239</t>
  </si>
  <si>
    <t>5110-000010110723</t>
  </si>
  <si>
    <t>5110-000010108340</t>
  </si>
  <si>
    <t>5110-000010108280</t>
  </si>
  <si>
    <t>5110-000010108245</t>
  </si>
  <si>
    <t>5110-000010108211</t>
  </si>
  <si>
    <t>5110-000010108154</t>
  </si>
  <si>
    <t>5110-000010108112</t>
  </si>
  <si>
    <t>5110-000010108084</t>
  </si>
  <si>
    <t>5110-000010108078</t>
  </si>
  <si>
    <t>5110-000010109578</t>
  </si>
  <si>
    <t>5110-000010109542</t>
  </si>
  <si>
    <t>5110-000010110439</t>
  </si>
  <si>
    <t>5110-000010110664</t>
  </si>
  <si>
    <t>5110-000010110616</t>
  </si>
  <si>
    <t>5110-000010110607</t>
  </si>
  <si>
    <t>5110-000010110348</t>
  </si>
  <si>
    <t>5110-000010110262</t>
  </si>
  <si>
    <t>5110-000010110168</t>
  </si>
  <si>
    <t>5110-000010110160</t>
  </si>
  <si>
    <t>5110-000010110154</t>
  </si>
  <si>
    <t>5110-000010110034</t>
  </si>
  <si>
    <t>5110-000010109909</t>
  </si>
  <si>
    <t>5110-000010109598</t>
  </si>
  <si>
    <t>5110-000010109545</t>
  </si>
  <si>
    <t>5110-000010109531</t>
  </si>
  <si>
    <t>5110-000010109237</t>
  </si>
  <si>
    <t>5110-000010109296</t>
  </si>
  <si>
    <t>5110-000010109271</t>
  </si>
  <si>
    <t>5110-000010110612</t>
  </si>
  <si>
    <t>5110-000010109185</t>
  </si>
  <si>
    <t>5110-000010110619</t>
  </si>
  <si>
    <t>5110-000010109040</t>
  </si>
  <si>
    <t>5110-000010108281</t>
  </si>
  <si>
    <t>5110-000010110094</t>
  </si>
  <si>
    <t>5110-000010110055</t>
  </si>
  <si>
    <t>5110-000010108347</t>
  </si>
  <si>
    <t>5110-000010110043</t>
  </si>
  <si>
    <t>5110-000010110042</t>
  </si>
  <si>
    <t>5110-000010109896</t>
  </si>
  <si>
    <t>5110-000010108365</t>
  </si>
  <si>
    <t>5110-000010108431</t>
  </si>
  <si>
    <t>5110-000010109686</t>
  </si>
  <si>
    <t>5110-000010108434</t>
  </si>
  <si>
    <t>5110-000010109556</t>
  </si>
  <si>
    <t>5110-000010109536</t>
  </si>
  <si>
    <t>5110-000010108446</t>
  </si>
  <si>
    <t>5110-000010108602</t>
  </si>
  <si>
    <t>5110-000010108616</t>
  </si>
  <si>
    <t>5110-000010108752</t>
  </si>
  <si>
    <t>5110-000010109392</t>
  </si>
  <si>
    <t>5110-000010108814</t>
  </si>
  <si>
    <t>5110-000010108829</t>
  </si>
  <si>
    <t>5110-000010108840</t>
  </si>
  <si>
    <t>5110-000010108966</t>
  </si>
  <si>
    <t>5110-000010108962</t>
  </si>
  <si>
    <t>5110-000010108910</t>
  </si>
  <si>
    <t>5110-000010108890</t>
  </si>
  <si>
    <t>5110-000010108860</t>
  </si>
  <si>
    <t>5110-000010108782</t>
  </si>
  <si>
    <t>5110-000010108768</t>
  </si>
  <si>
    <t>5110-000010108633</t>
  </si>
  <si>
    <t>5110-000010108528</t>
  </si>
  <si>
    <t>5110-000010109009</t>
  </si>
  <si>
    <t>5110-000010100068</t>
  </si>
  <si>
    <t>5110-000010100233</t>
  </si>
  <si>
    <t>5110-000010100308</t>
  </si>
  <si>
    <t>5110-000010108475</t>
  </si>
  <si>
    <t>5110-000010108342</t>
  </si>
  <si>
    <t>5110-000010108319</t>
  </si>
  <si>
    <t>5110-000010107692</t>
  </si>
  <si>
    <t>5110-000010107743</t>
  </si>
  <si>
    <t>5110-000010107781</t>
  </si>
  <si>
    <t>5110-000010107808</t>
  </si>
  <si>
    <t>5110-000010110223</t>
  </si>
  <si>
    <t>5110-000010110255</t>
  </si>
  <si>
    <t>5110-000010110260</t>
  </si>
  <si>
    <t>5110-000010110276</t>
  </si>
  <si>
    <t>5110-000010110292</t>
  </si>
  <si>
    <t>5110-000010110390</t>
  </si>
  <si>
    <t>5110-000010110393</t>
  </si>
  <si>
    <t>5110-000010110401</t>
  </si>
  <si>
    <t>5110-000010110436</t>
  </si>
  <si>
    <t>5110-000010109295</t>
  </si>
  <si>
    <t>5110-000010110649</t>
  </si>
  <si>
    <t>5110-000010109269</t>
  </si>
  <si>
    <t>5110-000010110789</t>
  </si>
  <si>
    <t>5110-000010110891</t>
  </si>
  <si>
    <t>5110-000010109094</t>
  </si>
  <si>
    <t>5110-000010108277</t>
  </si>
  <si>
    <t>5110-000010108177</t>
  </si>
  <si>
    <t>5110-000010109071</t>
  </si>
  <si>
    <t>5110-000010109008</t>
  </si>
  <si>
    <t>5110-000010109002</t>
  </si>
  <si>
    <t>5110-000010108134</t>
  </si>
  <si>
    <t>5110-000010107842</t>
  </si>
  <si>
    <t>5110-000010107766</t>
  </si>
  <si>
    <t>5110-000010107747</t>
  </si>
  <si>
    <t>5110-000010108969</t>
  </si>
  <si>
    <t>5110-000010108965</t>
  </si>
  <si>
    <t>5110-000010109284</t>
  </si>
  <si>
    <t>5110-000010109878</t>
  </si>
  <si>
    <t>5110-000010110340</t>
  </si>
  <si>
    <t>5110-000010107682</t>
  </si>
  <si>
    <t>5110-000010107642</t>
  </si>
  <si>
    <t>5110-000010108902</t>
  </si>
  <si>
    <t>5110-000010100313</t>
  </si>
  <si>
    <t>5110-000010100273</t>
  </si>
  <si>
    <t>5110-000010108850</t>
  </si>
  <si>
    <t>5110-000010108836</t>
  </si>
  <si>
    <t>5110-000010108804</t>
  </si>
  <si>
    <t>5110-000010108765</t>
  </si>
  <si>
    <t>5110-000010108485</t>
  </si>
  <si>
    <t>5110-000010108479</t>
  </si>
  <si>
    <t>5110-000010100036</t>
  </si>
  <si>
    <t>5110-000010110204</t>
  </si>
  <si>
    <t>5110-000010108995</t>
  </si>
  <si>
    <t>5110-000010108978</t>
  </si>
  <si>
    <t>5110-000010108942</t>
  </si>
  <si>
    <t>5110-000010108973</t>
  </si>
  <si>
    <t>5110-000010108847</t>
  </si>
  <si>
    <t>5110-000010110657</t>
  </si>
  <si>
    <t>5110-000010110692</t>
  </si>
  <si>
    <t>5110-000010108667</t>
  </si>
  <si>
    <t>5110-000010108559</t>
  </si>
  <si>
    <t>5110-000010108449</t>
  </si>
  <si>
    <t>5110-000010108501</t>
  </si>
  <si>
    <t>5110-000010108288</t>
  </si>
  <si>
    <t>5110-000010108234</t>
  </si>
  <si>
    <t>5110-000010109860</t>
  </si>
  <si>
    <t>5110-000010107724</t>
  </si>
  <si>
    <t>5110-000010107699</t>
  </si>
  <si>
    <t>5110-000010107684</t>
  </si>
  <si>
    <t>5110-000010107670</t>
  </si>
  <si>
    <t>5110-000010107635</t>
  </si>
  <si>
    <t>5110-000010100324</t>
  </si>
  <si>
    <t>5110-000010100299</t>
  </si>
  <si>
    <t>5110-000010100288</t>
  </si>
  <si>
    <t>5110-000010110750</t>
  </si>
  <si>
    <t>5110-000010100104</t>
  </si>
  <si>
    <t>5110-000010100065</t>
  </si>
  <si>
    <t>5110-000010108789</t>
  </si>
  <si>
    <t>5110-000010108898</t>
  </si>
  <si>
    <t>5110-000010108919</t>
  </si>
  <si>
    <t>5110-000010108968</t>
  </si>
  <si>
    <t>5110-000010108991</t>
  </si>
  <si>
    <t>5110-000010108994</t>
  </si>
  <si>
    <t>5110-000010109103</t>
  </si>
  <si>
    <t>5110-000010109181</t>
  </si>
  <si>
    <t>5110-000010109489</t>
  </si>
  <si>
    <t>5110-000010109518</t>
  </si>
  <si>
    <t>5110-000010109565</t>
  </si>
  <si>
    <t>5110-000010109569</t>
  </si>
  <si>
    <t>5110-000010109661</t>
  </si>
  <si>
    <t>5110-000010109529</t>
  </si>
  <si>
    <t>5110-000010109482</t>
  </si>
  <si>
    <t>5110-000010110039</t>
  </si>
  <si>
    <t>5110-000010110098</t>
  </si>
  <si>
    <t>5110-000010109042</t>
  </si>
  <si>
    <t>5110-000010109078</t>
  </si>
  <si>
    <t>5110-000010100049</t>
  </si>
  <si>
    <t>5110-000010100039</t>
  </si>
  <si>
    <t>5110-000010109274</t>
  </si>
  <si>
    <t>5110-000010108984</t>
  </si>
  <si>
    <t>5110-000010100038</t>
  </si>
  <si>
    <t>5110-000010100040</t>
  </si>
  <si>
    <t>5110-000010100048</t>
  </si>
  <si>
    <t>5110-000010107645</t>
  </si>
  <si>
    <t>5110-000010107718</t>
  </si>
  <si>
    <t>5110-000010109676</t>
  </si>
  <si>
    <t>5110-000010108074</t>
  </si>
  <si>
    <t>5110-000010109914</t>
  </si>
  <si>
    <t>5110-000010108257</t>
  </si>
  <si>
    <t>5110-000010110076</t>
  </si>
  <si>
    <t>5110-000010110087</t>
  </si>
  <si>
    <t>5110-000010110823</t>
  </si>
  <si>
    <t>5110-000010110208</t>
  </si>
  <si>
    <t>5110-000010110281</t>
  </si>
  <si>
    <t>5110-000010110293</t>
  </si>
  <si>
    <t>5110-000010110295</t>
  </si>
  <si>
    <t>5110-000010110818</t>
  </si>
  <si>
    <t>5110-000010110790</t>
  </si>
  <si>
    <t>5110-000010110747</t>
  </si>
  <si>
    <t>5110-000010108960</t>
  </si>
  <si>
    <t>5110-000010110746</t>
  </si>
  <si>
    <t>5110-000010110656</t>
  </si>
  <si>
    <t>5110-000010100066</t>
  </si>
  <si>
    <t>5110-000010110785</t>
  </si>
  <si>
    <t>5110-000010110872</t>
  </si>
  <si>
    <t>5110-000010110879</t>
  </si>
  <si>
    <t>5110-000010108974</t>
  </si>
  <si>
    <t>5110-000010109025</t>
  </si>
  <si>
    <t>5110-000010110867</t>
  </si>
  <si>
    <t>5110-000010110300</t>
  </si>
  <si>
    <t>5110-000010110385</t>
  </si>
  <si>
    <t>5110-000010110120</t>
  </si>
  <si>
    <t>5110-000010108371</t>
  </si>
  <si>
    <t>5110-000010110322</t>
  </si>
  <si>
    <t>5110-000010110311</t>
  </si>
  <si>
    <t>5110-000010108970</t>
  </si>
  <si>
    <t>5110-000010107735</t>
  </si>
  <si>
    <t>5110-000010107643</t>
  </si>
  <si>
    <t>5110-000010107648</t>
  </si>
  <si>
    <t>5110-000010107723</t>
  </si>
  <si>
    <t>5110-000010107875</t>
  </si>
  <si>
    <t>5110-000010107663</t>
  </si>
  <si>
    <t>5110-000010107979</t>
  </si>
  <si>
    <t>5110-000010108050</t>
  </si>
  <si>
    <t>5110-000010108110</t>
  </si>
  <si>
    <t>5110-000010108122</t>
  </si>
  <si>
    <t>5110-000010108155</t>
  </si>
  <si>
    <t>5110-000010108202</t>
  </si>
  <si>
    <t>5110-000010108310</t>
  </si>
  <si>
    <t>5110-000010108339</t>
  </si>
  <si>
    <t>5110-000010107621</t>
  </si>
  <si>
    <t>5110-000010100412</t>
  </si>
  <si>
    <t>5110-000010100055</t>
  </si>
  <si>
    <t>5110-000010108121</t>
  </si>
  <si>
    <t>5110-000010108893</t>
  </si>
  <si>
    <t>5110-000010108904</t>
  </si>
  <si>
    <t>5110-000010108908</t>
  </si>
  <si>
    <t>5110-000010100069</t>
  </si>
  <si>
    <t>5110-000010100084</t>
  </si>
  <si>
    <t>5110-000010100122</t>
  </si>
  <si>
    <t>5110-000010100330</t>
  </si>
  <si>
    <t>5110-000010100387</t>
  </si>
  <si>
    <t>5110-000010100417</t>
  </si>
  <si>
    <t>5110-000010100457</t>
  </si>
  <si>
    <t>5110-000010107620</t>
  </si>
  <si>
    <t>5110-000010107667</t>
  </si>
  <si>
    <t>5110-000010107712</t>
  </si>
  <si>
    <t>5110-000010107752</t>
  </si>
  <si>
    <t>5110-000010107810</t>
  </si>
  <si>
    <t>5110-000010107833</t>
  </si>
  <si>
    <t>5110-000010108044</t>
  </si>
  <si>
    <t>5110-000010108066</t>
  </si>
  <si>
    <t>5110-000010108324</t>
  </si>
  <si>
    <t>5110-000010108524</t>
  </si>
  <si>
    <t>5110-000010108541</t>
  </si>
  <si>
    <t>5110-000010108547</t>
  </si>
  <si>
    <t>5110-000010108936</t>
  </si>
  <si>
    <t>5110-000010100364</t>
  </si>
  <si>
    <t>5110-000010100390</t>
  </si>
  <si>
    <t>5110-000010107838</t>
  </si>
  <si>
    <t>5110-000010108780</t>
  </si>
  <si>
    <t>5110-000010108652</t>
  </si>
  <si>
    <t>5110-000010108646</t>
  </si>
  <si>
    <t>5110-000010108581</t>
  </si>
  <si>
    <t>5110-000010108548</t>
  </si>
  <si>
    <t>5110-000010108304</t>
  </si>
  <si>
    <t>5110-000010108282</t>
  </si>
  <si>
    <t>5110-000010107777</t>
  </si>
  <si>
    <t>5110-000010107753</t>
  </si>
  <si>
    <t>5110-000010107728</t>
  </si>
  <si>
    <t>5110-000010107671</t>
  </si>
  <si>
    <t>5110-000010107637</t>
  </si>
  <si>
    <t>5110-000010100456</t>
  </si>
  <si>
    <t>5110-000010100289</t>
  </si>
  <si>
    <t>5110-000010108089</t>
  </si>
  <si>
    <t>5110-000010108187</t>
  </si>
  <si>
    <t>5110-000010110127</t>
  </si>
  <si>
    <t>5110-000010110215</t>
  </si>
  <si>
    <t>5110-000010110271</t>
  </si>
  <si>
    <t>5110-000010110291</t>
  </si>
  <si>
    <t>5110-000010110305</t>
  </si>
  <si>
    <t>5110-000010110306</t>
  </si>
  <si>
    <t>5110-000010110409</t>
  </si>
  <si>
    <t>5110-000010108224</t>
  </si>
  <si>
    <t>5110-000010108238</t>
  </si>
  <si>
    <t>5110-000010108278</t>
  </si>
  <si>
    <t>5110-000010108306</t>
  </si>
  <si>
    <t>5110-000010108343</t>
  </si>
  <si>
    <t>5110-000010110628</t>
  </si>
  <si>
    <t>5110-000010110638</t>
  </si>
  <si>
    <t>5110-000010110678</t>
  </si>
  <si>
    <t>5110-000010110899</t>
  </si>
  <si>
    <t>5110-000010110415</t>
  </si>
  <si>
    <t>5110-000010110392</t>
  </si>
  <si>
    <t>5110-000010110279</t>
  </si>
  <si>
    <t>5110-000010110219</t>
  </si>
  <si>
    <t>5110-000010110214</t>
  </si>
  <si>
    <t>5110-000010110202</t>
  </si>
  <si>
    <t>5110-000010109583</t>
  </si>
  <si>
    <t>5110-000010109593</t>
  </si>
  <si>
    <t>5110-000010109543</t>
  </si>
  <si>
    <t>5110-000010110289</t>
  </si>
  <si>
    <t>5110-000010109080</t>
  </si>
  <si>
    <t>5110-000010109087</t>
  </si>
  <si>
    <t>5110-000010108384</t>
  </si>
  <si>
    <t>5110-000010108392</t>
  </si>
  <si>
    <t>5110-000010109241</t>
  </si>
  <si>
    <t>5110-000010109299</t>
  </si>
  <si>
    <t>5110-000010109304</t>
  </si>
  <si>
    <t>5110-000010108442</t>
  </si>
  <si>
    <t>5110-000010110253</t>
  </si>
  <si>
    <t>5110-000010110913</t>
  </si>
  <si>
    <t>5110-000010110826</t>
  </si>
  <si>
    <t>5110-000010110813</t>
  </si>
  <si>
    <t>5110-000010110433</t>
  </si>
  <si>
    <t>5110-000010110357</t>
  </si>
  <si>
    <t>5110-000010110191</t>
  </si>
  <si>
    <t>5110-000010110156</t>
  </si>
  <si>
    <t>5110-000010110037</t>
  </si>
  <si>
    <t>5110-000010109927</t>
  </si>
  <si>
    <t>5110-000010109488</t>
  </si>
  <si>
    <t>5110-000010110162</t>
  </si>
  <si>
    <t>5110-000010109281</t>
  </si>
  <si>
    <t>5110-000010110141</t>
  </si>
  <si>
    <t>CONJUNTO EJECUTIVO</t>
  </si>
  <si>
    <t>5110-000010108849</t>
  </si>
  <si>
    <t>5110-000010108834</t>
  </si>
  <si>
    <t>5110-000010110020</t>
  </si>
  <si>
    <t>5110-000010110014</t>
  </si>
  <si>
    <t>5110-000010108636</t>
  </si>
  <si>
    <t>5110-000010108623</t>
  </si>
  <si>
    <t>5110-000010108564</t>
  </si>
  <si>
    <t>5110-000010108531</t>
  </si>
  <si>
    <t>5110-000010108445</t>
  </si>
  <si>
    <t>5110-000010108380</t>
  </si>
  <si>
    <t>5110-000010108135</t>
  </si>
  <si>
    <t>5110-000010109940</t>
  </si>
  <si>
    <t>5110-000010107887</t>
  </si>
  <si>
    <t>5110-000010100381</t>
  </si>
  <si>
    <t>5110-000010109921</t>
  </si>
  <si>
    <t>5110-000010109513</t>
  </si>
  <si>
    <t>5110-000010108393</t>
  </si>
  <si>
    <t>5110-000010109115</t>
  </si>
  <si>
    <t>5110-000010108254</t>
  </si>
  <si>
    <t>5110-000010109514</t>
  </si>
  <si>
    <t>5110-000010109574</t>
  </si>
  <si>
    <t>5110-000010109023</t>
  </si>
  <si>
    <t>5110-000010108983</t>
  </si>
  <si>
    <t>5110-000010108964</t>
  </si>
  <si>
    <t>5110-000010108917</t>
  </si>
  <si>
    <t>5110-000010108867</t>
  </si>
  <si>
    <t>5110-000010108302</t>
  </si>
  <si>
    <t>5110-000010108305</t>
  </si>
  <si>
    <t>5110-000010109928</t>
  </si>
  <si>
    <t>5110-000010110121</t>
  </si>
  <si>
    <t>5110-000010110435</t>
  </si>
  <si>
    <t>5110-000010110441</t>
  </si>
  <si>
    <t>5110-000010108308</t>
  </si>
  <si>
    <t>5110-000010110599</t>
  </si>
  <si>
    <t>5110-000010110634</t>
  </si>
  <si>
    <t>5110-000010110640</t>
  </si>
  <si>
    <t>5110-000010110698</t>
  </si>
  <si>
    <t>5110-000010108626</t>
  </si>
  <si>
    <t>5110-000010108130</t>
  </si>
  <si>
    <t>5110-000010108070</t>
  </si>
  <si>
    <t>5110-000010108057</t>
  </si>
  <si>
    <t>5110-000010108396</t>
  </si>
  <si>
    <t>5110-000010107744</t>
  </si>
  <si>
    <t>5110-000010107729</t>
  </si>
  <si>
    <t>5110-000010107726</t>
  </si>
  <si>
    <t>5110-000010107679</t>
  </si>
  <si>
    <t>5110-000010108512</t>
  </si>
  <si>
    <t>5110-000010108543</t>
  </si>
  <si>
    <t>5110-000010100467</t>
  </si>
  <si>
    <t>5110-000010100373</t>
  </si>
  <si>
    <t>5110-000010100343</t>
  </si>
  <si>
    <t>5110-000010100320</t>
  </si>
  <si>
    <t>5110-000010100101</t>
  </si>
  <si>
    <t>5110-000010108664</t>
  </si>
  <si>
    <t>5110-000010108774</t>
  </si>
  <si>
    <t>5110-000010108863</t>
  </si>
  <si>
    <t>5110-000010108979</t>
  </si>
  <si>
    <t>5110-000010108967</t>
  </si>
  <si>
    <t>5110-000010110835</t>
  </si>
  <si>
    <t>5110-000010107782</t>
  </si>
  <si>
    <t>5110-000010107853</t>
  </si>
  <si>
    <t>5110-000010100303</t>
  </si>
  <si>
    <t>5110-000010100392</t>
  </si>
  <si>
    <t>5110-000010108131</t>
  </si>
  <si>
    <t>5110-000010108265</t>
  </si>
  <si>
    <t>5110-000010108450</t>
  </si>
  <si>
    <t>5110-000010108464</t>
  </si>
  <si>
    <t>5110-000010107784</t>
  </si>
  <si>
    <t>5110-000010108481</t>
  </si>
  <si>
    <t>5110-000010108671</t>
  </si>
  <si>
    <t>5110-000010108798</t>
  </si>
  <si>
    <t>5110-000010108881</t>
  </si>
  <si>
    <t>5110-000010108992</t>
  </si>
  <si>
    <t>5110-000010109233</t>
  </si>
  <si>
    <t>5110-000010109262</t>
  </si>
  <si>
    <t>5110-000010100459</t>
  </si>
  <si>
    <t>5110-000010110328</t>
  </si>
  <si>
    <t>5110-000010100314</t>
  </si>
  <si>
    <t>5110-000010109069</t>
  </si>
  <si>
    <t>5110-000010109003</t>
  </si>
  <si>
    <t>5110-000010108928</t>
  </si>
  <si>
    <t>5110-000010108764</t>
  </si>
  <si>
    <t>5110-000010107673</t>
  </si>
  <si>
    <t>5110-000010107698</t>
  </si>
  <si>
    <t>5110-000010108663</t>
  </si>
  <si>
    <t>5110-000010109292</t>
  </si>
  <si>
    <t>5110-000010107710</t>
  </si>
  <si>
    <t>5110-000010109929</t>
  </si>
  <si>
    <t>5110-000010110159</t>
  </si>
  <si>
    <t>5110-000010110252</t>
  </si>
  <si>
    <t>5110-000010110370</t>
  </si>
  <si>
    <t>5110-000010110407</t>
  </si>
  <si>
    <t>5110-000010107768</t>
  </si>
  <si>
    <t>5110-000010108246</t>
  </si>
  <si>
    <t>5110-000010107814</t>
  </si>
  <si>
    <t>5110-000010110645</t>
  </si>
  <si>
    <t>5110-000010110672</t>
  </si>
  <si>
    <t>5110-000010110822</t>
  </si>
  <si>
    <t>5110-000010107984</t>
  </si>
  <si>
    <t>5110-000010107763</t>
  </si>
  <si>
    <t>5110-000010110871</t>
  </si>
  <si>
    <t>5110-000010108077</t>
  </si>
  <si>
    <t>5110-000010109000</t>
  </si>
  <si>
    <t>5110-000010109870</t>
  </si>
  <si>
    <t>5110-000010109113</t>
  </si>
  <si>
    <t>5110-000010109303</t>
  </si>
  <si>
    <t>5110-000010109955</t>
  </si>
  <si>
    <t>MODULO CON ESCRITORIO</t>
  </si>
  <si>
    <t>5110-000010109390</t>
  </si>
  <si>
    <t>5110-000010110139</t>
  </si>
  <si>
    <t>5110-000010110142</t>
  </si>
  <si>
    <t>5110-000010109537</t>
  </si>
  <si>
    <t>5110-000010110115</t>
  </si>
  <si>
    <t>5110-000010100050</t>
  </si>
  <si>
    <t>5110-000010100120</t>
  </si>
  <si>
    <t>5110-000010109640</t>
  </si>
  <si>
    <t>5110-000010110643</t>
  </si>
  <si>
    <t>5110-000010110598</t>
  </si>
  <si>
    <t>5110-000010110613</t>
  </si>
  <si>
    <t>5110-000010109936</t>
  </si>
  <si>
    <t>5110-000010110122</t>
  </si>
  <si>
    <t>5110-000010110371</t>
  </si>
  <si>
    <t>5110-000010110384</t>
  </si>
  <si>
    <t>5110-000010110840</t>
  </si>
  <si>
    <t>5110-000010110684</t>
  </si>
  <si>
    <t>5110-000010110605</t>
  </si>
  <si>
    <t>5110-000010110450</t>
  </si>
  <si>
    <t>5110-000010110427</t>
  </si>
  <si>
    <t>5110-000010110410</t>
  </si>
  <si>
    <t>5110-000010110400</t>
  </si>
  <si>
    <t>5110-000010110261</t>
  </si>
  <si>
    <t>5110-000010110259</t>
  </si>
  <si>
    <t>5110-000010110653</t>
  </si>
  <si>
    <t>5110-000010110128</t>
  </si>
  <si>
    <t>5110-000010110096</t>
  </si>
  <si>
    <t>5110-000010110041</t>
  </si>
  <si>
    <t>5110-000010110670</t>
  </si>
  <si>
    <t>5110-000010110743</t>
  </si>
  <si>
    <t>5110-000010109575</t>
  </si>
  <si>
    <t>5110-000010110815</t>
  </si>
  <si>
    <t>5110-000010110911</t>
  </si>
  <si>
    <t>5110-000010109236</t>
  </si>
  <si>
    <t>5110-000010109085</t>
  </si>
  <si>
    <t>5110-000010107689</t>
  </si>
  <si>
    <t>5110-000010109019</t>
  </si>
  <si>
    <t>5110-000010108958</t>
  </si>
  <si>
    <t>5110-000010108213</t>
  </si>
  <si>
    <t>5110-000010108856</t>
  </si>
  <si>
    <t>5110-000010108918</t>
  </si>
  <si>
    <t>5110-000010109483</t>
  </si>
  <si>
    <t>5110-000010108938</t>
  </si>
  <si>
    <t>5110-000010109810</t>
  </si>
  <si>
    <t>5110-000010110696</t>
  </si>
  <si>
    <t>5110-000010110893</t>
  </si>
  <si>
    <t>5110-000010107711</t>
  </si>
  <si>
    <t>5110-000010108975</t>
  </si>
  <si>
    <t>5110-000010109082</t>
  </si>
  <si>
    <t>5110-000010108593</t>
  </si>
  <si>
    <t>5110-000010108914</t>
  </si>
  <si>
    <t>5110-000010109034</t>
  </si>
  <si>
    <t>5110-000010110875</t>
  </si>
  <si>
    <t>5110-000010110881</t>
  </si>
  <si>
    <t>5110-000010107657</t>
  </si>
  <si>
    <t>5110-000010109308</t>
  </si>
  <si>
    <t>5110-000010107628</t>
  </si>
  <si>
    <t>5110-000010100410</t>
  </si>
  <si>
    <t>5110-000010109487</t>
  </si>
  <si>
    <t>5110-000010109544</t>
  </si>
  <si>
    <t>5110-000010100112</t>
  </si>
  <si>
    <t>5110-000010109560</t>
  </si>
  <si>
    <t>5110-000010109669</t>
  </si>
  <si>
    <t>5110-000010100259</t>
  </si>
  <si>
    <t>5110-000010100360</t>
  </si>
  <si>
    <t>5110-000010107634</t>
  </si>
  <si>
    <t>5110-000010107697</t>
  </si>
  <si>
    <t>5110-000010107848</t>
  </si>
  <si>
    <t>5110-000010107977</t>
  </si>
  <si>
    <t>5110-000010108059</t>
  </si>
  <si>
    <t>5110-000010108079</t>
  </si>
  <si>
    <t>5110-000010108107</t>
  </si>
  <si>
    <t>5110-000010108136</t>
  </si>
  <si>
    <t>5110-000010108317</t>
  </si>
  <si>
    <t>5110-000010108385</t>
  </si>
  <si>
    <t>5110-000010108440</t>
  </si>
  <si>
    <t>5110-000010108513</t>
  </si>
  <si>
    <t>5110-000010108634</t>
  </si>
  <si>
    <t>5110-000010108947</t>
  </si>
  <si>
    <t>5110-000010108955</t>
  </si>
  <si>
    <t>5110-000010110133</t>
  </si>
  <si>
    <t>5110-000010110397</t>
  </si>
  <si>
    <t>5110-000010110782</t>
  </si>
  <si>
    <t>5110-000010110044</t>
  </si>
  <si>
    <t>5110-000010107774</t>
  </si>
  <si>
    <t>5110-000010107779</t>
  </si>
  <si>
    <t>5110-000010107794</t>
  </si>
  <si>
    <t>5110-000010110144</t>
  </si>
  <si>
    <t>5110-000010107985</t>
  </si>
  <si>
    <t>5110-000010108069</t>
  </si>
  <si>
    <t>5110-000010108279</t>
  </si>
  <si>
    <t>5110-000010108283</t>
  </si>
  <si>
    <t>5110-000010108331</t>
  </si>
  <si>
    <t>5110-000010108359</t>
  </si>
  <si>
    <t>5110-000010108366</t>
  </si>
  <si>
    <t>5110-000010108413</t>
  </si>
  <si>
    <t>5110-000010108484</t>
  </si>
  <si>
    <t>5110-000010108538</t>
  </si>
  <si>
    <t>5110-000010108542</t>
  </si>
  <si>
    <t>5110-000010108595</t>
  </si>
  <si>
    <t>5110-000010109934</t>
  </si>
  <si>
    <t>5110-000010108777</t>
  </si>
  <si>
    <t>5110-000010108903</t>
  </si>
  <si>
    <t>5110-000010108922</t>
  </si>
  <si>
    <t>5110-000010109029</t>
  </si>
  <si>
    <t>5110-000010109068</t>
  </si>
  <si>
    <t>5110-000010109110</t>
  </si>
  <si>
    <t>5110-000010109680</t>
  </si>
  <si>
    <t>5110-000010109571</t>
  </si>
  <si>
    <t>5110-000010110904</t>
  </si>
  <si>
    <t>5110-000010109535</t>
  </si>
  <si>
    <t>5110-000010110374</t>
  </si>
  <si>
    <t>5110-000010110339</t>
  </si>
  <si>
    <t>5110-000010110193</t>
  </si>
  <si>
    <t>5110-000010110157</t>
  </si>
  <si>
    <t>5110-000010110069</t>
  </si>
  <si>
    <t>5110-000010109184</t>
  </si>
  <si>
    <t>5110-000010108990</t>
  </si>
  <si>
    <t>5110-000010109581</t>
  </si>
  <si>
    <t>5110-000010109528</t>
  </si>
  <si>
    <t>5110-000010109521</t>
  </si>
  <si>
    <t>5110-000010109484</t>
  </si>
  <si>
    <t>5110-000010107681</t>
  </si>
  <si>
    <t>5110-000010100291</t>
  </si>
  <si>
    <t>5110-000010100133</t>
  </si>
  <si>
    <t>5110-000010100103</t>
  </si>
  <si>
    <t>5110-000010100339</t>
  </si>
  <si>
    <t>5110-000010110726</t>
  </si>
  <si>
    <t>SILLÓN EJECUTIVO</t>
  </si>
  <si>
    <t>5110-000010107649</t>
  </si>
  <si>
    <t>5110-000010107761</t>
  </si>
  <si>
    <t>5110-000010110679</t>
  </si>
  <si>
    <t>5110-000010110660</t>
  </si>
  <si>
    <t>5110-000010108099</t>
  </si>
  <si>
    <t>5110-000010108152</t>
  </si>
  <si>
    <t>5110-000010108192</t>
  </si>
  <si>
    <t>5110-000010108377</t>
  </si>
  <si>
    <t>5110-000010108379</t>
  </si>
  <si>
    <t>5110-000010108621</t>
  </si>
  <si>
    <t>5110-000010108656</t>
  </si>
  <si>
    <t>5110-000010108758</t>
  </si>
  <si>
    <t>5110-000010108803</t>
  </si>
  <si>
    <t>5110-000010109065</t>
  </si>
  <si>
    <t>ESCRITORIO METALICO EJECUTIVO DE 1.50 X .75 M.</t>
  </si>
  <si>
    <t>5110-000010109088</t>
  </si>
  <si>
    <t>5110-000010110606</t>
  </si>
  <si>
    <t>5110-000010108566</t>
  </si>
  <si>
    <t>5110-000010108274</t>
  </si>
  <si>
    <t>5110-000010100388</t>
  </si>
  <si>
    <t>5110-000010109568</t>
  </si>
  <si>
    <t>5110-000010109682</t>
  </si>
  <si>
    <t>5110-000010109688</t>
  </si>
  <si>
    <t>5110-000010110140</t>
  </si>
  <si>
    <t>5110-000010110169</t>
  </si>
  <si>
    <t>5110-000010110263</t>
  </si>
  <si>
    <t>5110-000010110338</t>
  </si>
  <si>
    <t>5110-000010110369</t>
  </si>
  <si>
    <t>5110-000010110596</t>
  </si>
  <si>
    <t>5110-000010110603</t>
  </si>
  <si>
    <t>5110-000010110682</t>
  </si>
  <si>
    <t>5110-000010110817</t>
  </si>
  <si>
    <t>5110-000010107636</t>
  </si>
  <si>
    <t>5110-000010110251</t>
  </si>
  <si>
    <t>5110-000010110238</t>
  </si>
  <si>
    <t>5110-000010110351</t>
  </si>
  <si>
    <t>5110-000010110201</t>
  </si>
  <si>
    <t>5110-000010107647</t>
  </si>
  <si>
    <t>5110-000010109289</t>
  </si>
  <si>
    <t>5110-000010107987</t>
  </si>
  <si>
    <t>5110-000010109576</t>
  </si>
  <si>
    <t>5110-000010109590</t>
  </si>
  <si>
    <t>5110-000010107865</t>
  </si>
  <si>
    <t>5110-000010107982</t>
  </si>
  <si>
    <t>5110-000010109857</t>
  </si>
  <si>
    <t>5110-000010109858</t>
  </si>
  <si>
    <t>5110-000010109871</t>
  </si>
  <si>
    <t>5110-000010109925</t>
  </si>
  <si>
    <t>5110-000010109932</t>
  </si>
  <si>
    <t>5110-000010107759</t>
  </si>
  <si>
    <t>5110-000010110035</t>
  </si>
  <si>
    <t>5110-000010110097</t>
  </si>
  <si>
    <t>5110-000010110196</t>
  </si>
  <si>
    <t>5110-000010110264</t>
  </si>
  <si>
    <t>5110-000010100030</t>
  </si>
  <si>
    <t>5110-000010110602</t>
  </si>
  <si>
    <t>5110-000010110617</t>
  </si>
  <si>
    <t>5110-000010110627</t>
  </si>
  <si>
    <t>5110-000010110722</t>
  </si>
  <si>
    <t>5110-000010110749</t>
  </si>
  <si>
    <t>5110-000010110838</t>
  </si>
  <si>
    <t>5110-000010110910</t>
  </si>
  <si>
    <t>5110-000010110914</t>
  </si>
  <si>
    <t>5110-000010108269</t>
  </si>
  <si>
    <t>5110-000010108193</t>
  </si>
  <si>
    <t>5110-000010108085</t>
  </si>
  <si>
    <t>5110-000010107819</t>
  </si>
  <si>
    <t>5110-000010100367</t>
  </si>
  <si>
    <t>5110-000010100073</t>
  </si>
  <si>
    <t>5110-000010100089</t>
  </si>
  <si>
    <t>5110-000010100093</t>
  </si>
  <si>
    <t>5110-000010109306</t>
  </si>
  <si>
    <t>5110-000010109272</t>
  </si>
  <si>
    <t>5110-000010109255</t>
  </si>
  <si>
    <t>5110-000010100091</t>
  </si>
  <si>
    <t>5110-000010100132</t>
  </si>
  <si>
    <t>5110-000010100257</t>
  </si>
  <si>
    <t>5110-000010100325</t>
  </si>
  <si>
    <t>5110-000010100452</t>
  </si>
  <si>
    <t>5110-000010107633</t>
  </si>
  <si>
    <t>5110-000010107656</t>
  </si>
  <si>
    <t>5110-000010108054</t>
  </si>
  <si>
    <t>5110-000010109256</t>
  </si>
  <si>
    <t>5110-000010108954</t>
  </si>
  <si>
    <t>5110-000010108930</t>
  </si>
  <si>
    <t>5110-000010109096</t>
  </si>
  <si>
    <t>5110-000010109095</t>
  </si>
  <si>
    <t>5110-000010108937</t>
  </si>
  <si>
    <t>5110-000010108931</t>
  </si>
  <si>
    <t>5110-000010108761</t>
  </si>
  <si>
    <t>5110-000010108825</t>
  </si>
  <si>
    <t>5110-000010108781</t>
  </si>
  <si>
    <t>5110-000010108585</t>
  </si>
  <si>
    <t>5110-000010108572</t>
  </si>
  <si>
    <t>5110-000010108544</t>
  </si>
  <si>
    <t>5110-000010108494</t>
  </si>
  <si>
    <t>5110-000010108491</t>
  </si>
  <si>
    <t>5110-000010108456</t>
  </si>
  <si>
    <t>5110-000010108293</t>
  </si>
  <si>
    <t>5110-000010108290</t>
  </si>
  <si>
    <t>5110-000010108285</t>
  </si>
  <si>
    <t>5110-000010108199</t>
  </si>
  <si>
    <t>5110-000010108071</t>
  </si>
  <si>
    <t>5110-000010108579</t>
  </si>
  <si>
    <t>5110-000010108490</t>
  </si>
  <si>
    <t>5110-000010108459</t>
  </si>
  <si>
    <t>5110-000010108164</t>
  </si>
  <si>
    <t>5110-000010108002</t>
  </si>
  <si>
    <t>5110-000010108105</t>
  </si>
  <si>
    <t>5110-000010107832</t>
  </si>
  <si>
    <t>5110-000010107809</t>
  </si>
  <si>
    <t>5110-000010107741</t>
  </si>
  <si>
    <t>5110-000010107727</t>
  </si>
  <si>
    <t>5110-000010107694</t>
  </si>
  <si>
    <t>5110-000010107678</t>
  </si>
  <si>
    <t>5110-000010107626</t>
  </si>
  <si>
    <t>5110-000010108058</t>
  </si>
  <si>
    <t>5110-000010100453</t>
  </si>
  <si>
    <t>5110-000010100377</t>
  </si>
  <si>
    <t>5110-000010100341</t>
  </si>
  <si>
    <t>5110-000010108170</t>
  </si>
  <si>
    <t>5110-000010100086</t>
  </si>
  <si>
    <t>5110-000010109231</t>
  </si>
  <si>
    <t>5110-000010109273</t>
  </si>
  <si>
    <t>5110-000010110105</t>
  </si>
  <si>
    <t>5110-000010110030</t>
  </si>
  <si>
    <t>5110-000010108333</t>
  </si>
  <si>
    <t>5110-000010108404</t>
  </si>
  <si>
    <t>5110-000010110210</t>
  </si>
  <si>
    <t>5110-000010110341</t>
  </si>
  <si>
    <t>5110-000010110358</t>
  </si>
  <si>
    <t>5110-000010110360</t>
  </si>
  <si>
    <t>5110-000010107863</t>
  </si>
  <si>
    <t>5110-000010110234</t>
  </si>
  <si>
    <t>5110-000010110346</t>
  </si>
  <si>
    <t>5110-000010108615</t>
  </si>
  <si>
    <t>5110-000010108647</t>
  </si>
  <si>
    <t>5110-000010108865</t>
  </si>
  <si>
    <t>5110-000010100098</t>
  </si>
  <si>
    <t>5110-000010110381</t>
  </si>
  <si>
    <t>5110-000010108873</t>
  </si>
  <si>
    <t>5110-000010110420</t>
  </si>
  <si>
    <t>5110-000010110615</t>
  </si>
  <si>
    <t>5110-000010110685</t>
  </si>
  <si>
    <t>5110-000010110800</t>
  </si>
  <si>
    <t>5110-000010110862</t>
  </si>
  <si>
    <t>5110-000010108909</t>
  </si>
  <si>
    <t>5110-000010110604</t>
  </si>
  <si>
    <t>5110-000010110650</t>
  </si>
  <si>
    <t>5110-000010108932</t>
  </si>
  <si>
    <t>5110-000010110666</t>
  </si>
  <si>
    <t>5110-000010108935</t>
  </si>
  <si>
    <t>5110-000010109030</t>
  </si>
  <si>
    <t>5110-000010109072</t>
  </si>
  <si>
    <t>5110-000010100297</t>
  </si>
  <si>
    <t>5110-000010109641</t>
  </si>
  <si>
    <t>5110-000010109684</t>
  </si>
  <si>
    <t>5110-000010107738</t>
  </si>
  <si>
    <t>5110-000010100107</t>
  </si>
  <si>
    <t>5110-000010100105</t>
  </si>
  <si>
    <t>5110-000010107754</t>
  </si>
  <si>
    <t>5110-000010107850</t>
  </si>
  <si>
    <t>5110-000010109539</t>
  </si>
  <si>
    <t>5110-000010109584</t>
  </si>
  <si>
    <t>5110-000010108372</t>
  </si>
  <si>
    <t>5110-000010108364</t>
  </si>
  <si>
    <t>5110-000010108242</t>
  </si>
  <si>
    <t>5110-000010108200</t>
  </si>
  <si>
    <t>5110-000010109926</t>
  </si>
  <si>
    <t>5110-000010107705</t>
  </si>
  <si>
    <t>5110-000010107983</t>
  </si>
  <si>
    <t>5110-000010107976</t>
  </si>
  <si>
    <t>5110-000010109520</t>
  </si>
  <si>
    <t>5110-000010109534</t>
  </si>
  <si>
    <t>5110-000010109561</t>
  </si>
  <si>
    <t>5110-000010108115</t>
  </si>
  <si>
    <t>5110-000010109589</t>
  </si>
  <si>
    <t>5110-000010109902</t>
  </si>
  <si>
    <t>5110-000010109911</t>
  </si>
  <si>
    <t>5110-000010100276</t>
  </si>
  <si>
    <t>5110-000010110674</t>
  </si>
  <si>
    <t>5110-000010110326</t>
  </si>
  <si>
    <t>5110-000010110352</t>
  </si>
  <si>
    <t>5110-000010110077</t>
  </si>
  <si>
    <t>5110-000010110873</t>
  </si>
  <si>
    <t>5110-000010110161</t>
  </si>
  <si>
    <t>5110-000010108144</t>
  </si>
  <si>
    <t>5110-000010110244</t>
  </si>
  <si>
    <t>5110-000010110209</t>
  </si>
  <si>
    <t>5110-000010110170</t>
  </si>
  <si>
    <t>5110-000010110151</t>
  </si>
  <si>
    <t>5110-000010110138</t>
  </si>
  <si>
    <t>5110-000010110265</t>
  </si>
  <si>
    <t>5110-000010110284</t>
  </si>
  <si>
    <t>5110-000010109681</t>
  </si>
  <si>
    <t>5110-000010110404</t>
  </si>
  <si>
    <t>5110-000010110287</t>
  </si>
  <si>
    <t>5110-000010110241</t>
  </si>
  <si>
    <t>5110-000010110796</t>
  </si>
  <si>
    <t>ESTANTE METALICO TIPO ESQUELETO</t>
  </si>
  <si>
    <t>5110-000010109692</t>
  </si>
  <si>
    <t>5110-000010107998</t>
  </si>
  <si>
    <t>5110-000010109893</t>
  </si>
  <si>
    <t>5110-000010110314</t>
  </si>
  <si>
    <t>5110-000010110659</t>
  </si>
  <si>
    <t>5110-000010110688</t>
  </si>
  <si>
    <t>5110-000010110795</t>
  </si>
  <si>
    <t>5110-000010110423</t>
  </si>
  <si>
    <t>5110-000010109580</t>
  </si>
  <si>
    <t>5110-000010109129</t>
  </si>
  <si>
    <t>ESCRITORIO METALICO DE 1.50X75X75, CON 1 PEDESTAL</t>
  </si>
  <si>
    <t>5110-000010110918</t>
  </si>
  <si>
    <t>5110-000010110700</t>
  </si>
  <si>
    <t>5110-000010108950</t>
  </si>
  <si>
    <t>5110-000010107722</t>
  </si>
  <si>
    <t>5110-000010110877</t>
  </si>
  <si>
    <t>5110-000010100042</t>
  </si>
  <si>
    <t>5110-000010100327</t>
  </si>
  <si>
    <t>5110-000010110669</t>
  </si>
  <si>
    <t>5110-000010100309</t>
  </si>
  <si>
    <t>5110-000010110861</t>
  </si>
  <si>
    <t>5110-000010110864</t>
  </si>
  <si>
    <t>5110-000010110869</t>
  </si>
  <si>
    <t>5110-000010110882</t>
  </si>
  <si>
    <t>5110-000010110884</t>
  </si>
  <si>
    <t>5110-000010110903</t>
  </si>
  <si>
    <t>5110-000010110637</t>
  </si>
  <si>
    <t>5110-000010109020</t>
  </si>
  <si>
    <t>5110-000010110633</t>
  </si>
  <si>
    <t>5110-000010110592</t>
  </si>
  <si>
    <t>5110-000010109510</t>
  </si>
  <si>
    <t>5110-000010110845</t>
  </si>
  <si>
    <t>5110-000010109920</t>
  </si>
  <si>
    <t>5110-000010110843</t>
  </si>
  <si>
    <t>5110-000010109942</t>
  </si>
  <si>
    <t>5110-000010110451</t>
  </si>
  <si>
    <t>5110-000010110031</t>
  </si>
  <si>
    <t>5110-000010110290</t>
  </si>
  <si>
    <t>5110-000010100106</t>
  </si>
  <si>
    <t>5110-000010100379</t>
  </si>
  <si>
    <t>5110-000010107882</t>
  </si>
  <si>
    <t>5110-000010100238</t>
  </si>
  <si>
    <t>5110-000010100118</t>
  </si>
  <si>
    <t>5110-000010107881</t>
  </si>
  <si>
    <t>5110-000010107829</t>
  </si>
  <si>
    <t>5110-000010107765</t>
  </si>
  <si>
    <t>5110-000010100037</t>
  </si>
  <si>
    <t>5110-000010110419</t>
  </si>
  <si>
    <t>5110-000010108351</t>
  </si>
  <si>
    <t>5110-000010108168</t>
  </si>
  <si>
    <t>5110-000010108207</t>
  </si>
  <si>
    <t>5110-000010108210</t>
  </si>
  <si>
    <t>5110-000010108480</t>
  </si>
  <si>
    <t>5110-000010108275</t>
  </si>
  <si>
    <t>5110-000010100368</t>
  </si>
  <si>
    <t>5110-000010100363</t>
  </si>
  <si>
    <t>5110-000010108203</t>
  </si>
  <si>
    <t>5110-000010100071</t>
  </si>
  <si>
    <t>5110-000010100318</t>
  </si>
  <si>
    <t>5110-000010108267</t>
  </si>
  <si>
    <t>5110-000010108352</t>
  </si>
  <si>
    <t>5110-000010108369</t>
  </si>
  <si>
    <t>5110-000010100307</t>
  </si>
  <si>
    <t>5110-000010100262</t>
  </si>
  <si>
    <t>5110-000010108767</t>
  </si>
  <si>
    <t>5110-000010108660</t>
  </si>
  <si>
    <t>5110-000010108668</t>
  </si>
  <si>
    <t>5110-000010100237</t>
  </si>
  <si>
    <t>5110-000010108315</t>
  </si>
  <si>
    <t>5110-000010109480</t>
  </si>
  <si>
    <t>5110-000010107740</t>
  </si>
  <si>
    <t>5110-000010108582</t>
  </si>
  <si>
    <t>5110-000010108514</t>
  </si>
  <si>
    <t>5110-000010108496</t>
  </si>
  <si>
    <t>5110-000010108408</t>
  </si>
  <si>
    <t>5110-000010108609</t>
  </si>
  <si>
    <t>5110-000010108405</t>
  </si>
  <si>
    <t>5110-000010108346</t>
  </si>
  <si>
    <t>5110-000010108314</t>
  </si>
  <si>
    <t>5110-000010108300</t>
  </si>
  <si>
    <t>5110-000010108118</t>
  </si>
  <si>
    <t>5110-000010108104</t>
  </si>
  <si>
    <t>5110-000010108046</t>
  </si>
  <si>
    <t>5110-000010108608</t>
  </si>
  <si>
    <t>5110-000010110136</t>
  </si>
  <si>
    <t>5110-000010108092</t>
  </si>
  <si>
    <t>5110-000010100470</t>
  </si>
  <si>
    <t>5110-000010107789</t>
  </si>
  <si>
    <t>5110-000010107772</t>
  </si>
  <si>
    <t>5110-000010107756</t>
  </si>
  <si>
    <t>5110-000010108132</t>
  </si>
  <si>
    <t>5110-000010100398</t>
  </si>
  <si>
    <t>5110-000010100337</t>
  </si>
  <si>
    <t>5110-000010100328</t>
  </si>
  <si>
    <t>5110-000010100323</t>
  </si>
  <si>
    <t>5110-000010100278</t>
  </si>
  <si>
    <t>5110-000010100335</t>
  </si>
  <si>
    <t>5110-000010109264</t>
  </si>
  <si>
    <t>5110-000010109279</t>
  </si>
  <si>
    <t>5110-000010100134</t>
  </si>
  <si>
    <t>5110-000010108787</t>
  </si>
  <si>
    <t>5110-000010100361</t>
  </si>
  <si>
    <t>GABINETE METALICO DE ACERO, CON 4 ENTREPAÑOS</t>
  </si>
  <si>
    <t>5110-000010100092</t>
  </si>
  <si>
    <t>5110-000010108090</t>
  </si>
  <si>
    <t>5110-000010109301</t>
  </si>
  <si>
    <t>5110-000010108098</t>
  </si>
  <si>
    <t>5110-000010108214</t>
  </si>
  <si>
    <t>5110-000010109309</t>
  </si>
  <si>
    <t>5110-000010100242</t>
  </si>
  <si>
    <t>5110-000010100260</t>
  </si>
  <si>
    <t>5110-000010100386</t>
  </si>
  <si>
    <t>5110-000010108411</t>
  </si>
  <si>
    <t>5110-000010108220</t>
  </si>
  <si>
    <t>5110-000010107624</t>
  </si>
  <si>
    <t>5110-000010107658</t>
  </si>
  <si>
    <t>5110-000010108354</t>
  </si>
  <si>
    <t>5110-000010108539</t>
  </si>
  <si>
    <t>5110-000010108619</t>
  </si>
  <si>
    <t>5110-000010107666</t>
  </si>
  <si>
    <t>5110-000010109391</t>
  </si>
  <si>
    <t>5110-000010108410</t>
  </si>
  <si>
    <t>5110-000010100403</t>
  </si>
  <si>
    <t>5110-000010107734</t>
  </si>
  <si>
    <t>5110-000010108818</t>
  </si>
  <si>
    <t>5110-000010108841</t>
  </si>
  <si>
    <t>5110-000010108896</t>
  </si>
  <si>
    <t>5110-000010108140</t>
  </si>
  <si>
    <t>5110-000010107792</t>
  </si>
  <si>
    <t>5110-000010107885</t>
  </si>
  <si>
    <t>5110-000010108755</t>
  </si>
  <si>
    <t>5110-000010109291</t>
  </si>
  <si>
    <t>5110-000010108065</t>
  </si>
  <si>
    <t>5110-000010107696</t>
  </si>
  <si>
    <t>5110-000010108133</t>
  </si>
  <si>
    <t>5110-000010107835</t>
  </si>
  <si>
    <t>5110-000010107879</t>
  </si>
  <si>
    <t>5110-000010107695</t>
  </si>
  <si>
    <t>5110-000010107713</t>
  </si>
  <si>
    <t>5110-000010108998</t>
  </si>
  <si>
    <t>5130-000070100013</t>
  </si>
  <si>
    <t>ESCULTURA AGUILA DE LA RENOVACION</t>
  </si>
  <si>
    <t>5130-000070100015</t>
  </si>
  <si>
    <t>PEDESTAL PARA ESCULTURA AGUILA DE LA RENOVACION</t>
  </si>
  <si>
    <t>5130-000070100016</t>
  </si>
  <si>
    <t>MAQUETA ESCULTURA AGUILA DE LA RENOVACION</t>
  </si>
  <si>
    <t>5130-000070100012</t>
  </si>
  <si>
    <t>PEDESTAL PARA ESCULTURA AGUILA U.A.V.</t>
  </si>
  <si>
    <t>5130-000070100011</t>
  </si>
  <si>
    <t>ESCULTURA AGUILA U.A.V.</t>
  </si>
  <si>
    <t>5130-000070100014</t>
  </si>
  <si>
    <t>PLACA DE ACERO A ESCULTURA AGUILA DE LA RENOCACION</t>
  </si>
  <si>
    <t>5130-000070100010</t>
  </si>
  <si>
    <t>ESCULTURA CIENCIA Y TYECNOLOGIA</t>
  </si>
  <si>
    <t>5150-000010110539</t>
  </si>
  <si>
    <t>COMPUTADORA DE ESCRITORIO</t>
  </si>
  <si>
    <t>5150-000010110475</t>
  </si>
  <si>
    <t>COMPUTADORA PORTATIL</t>
  </si>
  <si>
    <t>5150-000010110536</t>
  </si>
  <si>
    <t>5150-000010110561</t>
  </si>
  <si>
    <t>5150-000010109987</t>
  </si>
  <si>
    <t>5150-000010109771</t>
  </si>
  <si>
    <t>COMPUTADORA PORTAIL 2 EDU</t>
  </si>
  <si>
    <t>5150-000010109972</t>
  </si>
  <si>
    <t>5150-000010109990</t>
  </si>
  <si>
    <t>5150-000010109783</t>
  </si>
  <si>
    <t>5150-000010109769</t>
  </si>
  <si>
    <t>COMPUTADORA ESCRITORIO 3 EDU</t>
  </si>
  <si>
    <t>5150-000010110759</t>
  </si>
  <si>
    <t>TABLETA</t>
  </si>
  <si>
    <t>5150-000010110537</t>
  </si>
  <si>
    <t>5150-000010110560</t>
  </si>
  <si>
    <t>5150-000010110512</t>
  </si>
  <si>
    <t>5150-000010110847</t>
  </si>
  <si>
    <t>ESCANER</t>
  </si>
  <si>
    <t>5150-000010110547</t>
  </si>
  <si>
    <t>5150-000010109977</t>
  </si>
  <si>
    <t>5150-000010110570</t>
  </si>
  <si>
    <t>5150-000010109880</t>
  </si>
  <si>
    <t>5150-000010110006</t>
  </si>
  <si>
    <t>IMPRESORA MULTIFUNCIONAL</t>
  </si>
  <si>
    <t>5150-000010109887</t>
  </si>
  <si>
    <t>COMPUTADORA TODO EN UNO PRO</t>
  </si>
  <si>
    <t>5150-000010110919</t>
  </si>
  <si>
    <t>ACCESS POINT</t>
  </si>
  <si>
    <t>5150-000010110003</t>
  </si>
  <si>
    <t>IMPRESORA 3D</t>
  </si>
  <si>
    <t>5150-000010109888</t>
  </si>
  <si>
    <t>5150-000010109843</t>
  </si>
  <si>
    <t>5150-000010110525</t>
  </si>
  <si>
    <t>5150-000010109838</t>
  </si>
  <si>
    <t>5150-000010109716</t>
  </si>
  <si>
    <t>5150-000010110533</t>
  </si>
  <si>
    <t>5150-000010110551</t>
  </si>
  <si>
    <t>5150-000010109698</t>
  </si>
  <si>
    <t>IMPRESORA DE INYECCIÓN DE TINTA</t>
  </si>
  <si>
    <t>5150-000010110564</t>
  </si>
  <si>
    <t>5150-000010110760</t>
  </si>
  <si>
    <t>5150-000010109736</t>
  </si>
  <si>
    <t>5150-000010109796</t>
  </si>
  <si>
    <t>SWITCHES 8 PUERTOS</t>
  </si>
  <si>
    <t>5150-000010109789</t>
  </si>
  <si>
    <t>5150-000010109802</t>
  </si>
  <si>
    <t>EQUIPO DE ANALISIS DE DATOS</t>
  </si>
  <si>
    <t>5150-000010109966</t>
  </si>
  <si>
    <t>5150-000010109804</t>
  </si>
  <si>
    <t>5150-000010109837</t>
  </si>
  <si>
    <t>5150-000010109850</t>
  </si>
  <si>
    <t>5150-000010109827</t>
  </si>
  <si>
    <t>5150-000010109738</t>
  </si>
  <si>
    <t>TELEFONO DIGITAL</t>
  </si>
  <si>
    <t>5150-000010110716</t>
  </si>
  <si>
    <t>EQUIPO REGISTRO DE ASISTENCIA BIOMETRICO</t>
  </si>
  <si>
    <t>5150-000010109798</t>
  </si>
  <si>
    <t>5150-000010109705</t>
  </si>
  <si>
    <t>5150-000010109800</t>
  </si>
  <si>
    <t>MULTIFUNCIONAL</t>
  </si>
  <si>
    <t>5150-000010109787</t>
  </si>
  <si>
    <t>5150-000010109980</t>
  </si>
  <si>
    <t>5150-000010109704</t>
  </si>
  <si>
    <t>5150-000010109772</t>
  </si>
  <si>
    <t>5150-000010109806</t>
  </si>
  <si>
    <t>COMPUTADORA ESCRITORIO 1 PRO</t>
  </si>
  <si>
    <t>5150-000010109851</t>
  </si>
  <si>
    <t xml:space="preserve"> ACCESS POINT</t>
  </si>
  <si>
    <t>5150-000010109982</t>
  </si>
  <si>
    <t>5150-000010110179</t>
  </si>
  <si>
    <t>COMPUTADORA PORTATIL 1 PRO</t>
  </si>
  <si>
    <t>5150-000010110486</t>
  </si>
  <si>
    <t>5150-000010110518</t>
  </si>
  <si>
    <t>5150-000010109849</t>
  </si>
  <si>
    <t>5150-000010110479</t>
  </si>
  <si>
    <t>5150-000010110544</t>
  </si>
  <si>
    <t>5150-000010110508</t>
  </si>
  <si>
    <t>5150-000010109992</t>
  </si>
  <si>
    <t>5150-000010110753</t>
  </si>
  <si>
    <t>5150-000010110554</t>
  </si>
  <si>
    <t>5150-000010109758</t>
  </si>
  <si>
    <t>5150-000010110574</t>
  </si>
  <si>
    <t>5150-000010109986</t>
  </si>
  <si>
    <t>5150-000010109723</t>
  </si>
  <si>
    <t>5150-000010110516</t>
  </si>
  <si>
    <t>5150-000010110510</t>
  </si>
  <si>
    <t>5150-000010109974</t>
  </si>
  <si>
    <t>5150-000010109805</t>
  </si>
  <si>
    <t>5150-000010109709</t>
  </si>
  <si>
    <t>5150-000010109745</t>
  </si>
  <si>
    <t>5150-000010109721</t>
  </si>
  <si>
    <t>5150-000010110498</t>
  </si>
  <si>
    <t>5150-000010110584</t>
  </si>
  <si>
    <t>5150-000010109882</t>
  </si>
  <si>
    <t>5150-000010110846</t>
  </si>
  <si>
    <t>5150-000010110582</t>
  </si>
  <si>
    <t>5150-000010109991</t>
  </si>
  <si>
    <t>5150-000010110721</t>
  </si>
  <si>
    <t>5150-000010110524</t>
  </si>
  <si>
    <t>5150-000010109808</t>
  </si>
  <si>
    <t>IMPRESORA DE MATRIZ DE PUNTOS</t>
  </si>
  <si>
    <t>5150-000010110528</t>
  </si>
  <si>
    <t>5150-000010110482</t>
  </si>
  <si>
    <t>5150-000010109714</t>
  </si>
  <si>
    <t>5150-000010109780</t>
  </si>
  <si>
    <t>5150-000010110456</t>
  </si>
  <si>
    <t>5150-000010110177</t>
  </si>
  <si>
    <t>LECTOR DE CODIGO DE BARRAS</t>
  </si>
  <si>
    <t>5150-000010110563</t>
  </si>
  <si>
    <t>5150-000010110761</t>
  </si>
  <si>
    <t>5150-000010110553</t>
  </si>
  <si>
    <t>5150-000010110500</t>
  </si>
  <si>
    <t>5150-000010109822</t>
  </si>
  <si>
    <t>5150-000010110172</t>
  </si>
  <si>
    <t>COMPUTADORA PORTATIL 2 PRO</t>
  </si>
  <si>
    <t>5150-000010109756</t>
  </si>
  <si>
    <t>5150-000010110501</t>
  </si>
  <si>
    <t>5150-000010110550</t>
  </si>
  <si>
    <t>5150-000010110507</t>
  </si>
  <si>
    <t>5150-000010110471</t>
  </si>
  <si>
    <t>5150-000010110457</t>
  </si>
  <si>
    <t>5150-000010109884</t>
  </si>
  <si>
    <t>5150-000010109852</t>
  </si>
  <si>
    <t>5150-000010109737</t>
  </si>
  <si>
    <t>5150-000010109767</t>
  </si>
  <si>
    <t>5150-000010109790</t>
  </si>
  <si>
    <t>5150-000010109803</t>
  </si>
  <si>
    <t>5150-000010110717</t>
  </si>
  <si>
    <t>5150-000010110727</t>
  </si>
  <si>
    <t>5150-000010109733</t>
  </si>
  <si>
    <t>5150-000010109784</t>
  </si>
  <si>
    <t>5150-000010109976</t>
  </si>
  <si>
    <t>5150-000010110583</t>
  </si>
  <si>
    <t>5150-000010110763</t>
  </si>
  <si>
    <t>5150-000010109795</t>
  </si>
  <si>
    <t>5150-000010110489</t>
  </si>
  <si>
    <t>5150-000010110509</t>
  </si>
  <si>
    <t>5150-000010109848</t>
  </si>
  <si>
    <t>5150-000010109762</t>
  </si>
  <si>
    <t>5150-000010109713</t>
  </si>
  <si>
    <t>5150-000010110174</t>
  </si>
  <si>
    <t>5150-000010110176</t>
  </si>
  <si>
    <t>5150-000010110590</t>
  </si>
  <si>
    <t>HARDWARE DE SEGURIDAD FIREWALL</t>
  </si>
  <si>
    <t>5150-000010110526</t>
  </si>
  <si>
    <t>5150-000010110478</t>
  </si>
  <si>
    <t>5150-000010110476</t>
  </si>
  <si>
    <t>5150-000010110126</t>
  </si>
  <si>
    <t>IMPRESORAS LASER MONOCROMATICAS</t>
  </si>
  <si>
    <t>5150-000010110125</t>
  </si>
  <si>
    <t>5150-000010109962</t>
  </si>
  <si>
    <t>5150-000010109700</t>
  </si>
  <si>
    <t>IMPRESORA PARA CD Y DVD</t>
  </si>
  <si>
    <t>5150-000010109832</t>
  </si>
  <si>
    <t>5150-000010110488</t>
  </si>
  <si>
    <t>5150-000010110557</t>
  </si>
  <si>
    <t>5150-000010110581</t>
  </si>
  <si>
    <t>5150-000010109975</t>
  </si>
  <si>
    <t>5150-000010109699</t>
  </si>
  <si>
    <t>IMPRESORA 3D MARKET</t>
  </si>
  <si>
    <t>5150-000010109732</t>
  </si>
  <si>
    <t>5150-000010109741</t>
  </si>
  <si>
    <t>5150-000010110578</t>
  </si>
  <si>
    <t>5150-000010110546</t>
  </si>
  <si>
    <t>5150-000010110543</t>
  </si>
  <si>
    <t>5150-000010110499</t>
  </si>
  <si>
    <t>5150-000010110474</t>
  </si>
  <si>
    <t>5150-000010109785</t>
  </si>
  <si>
    <t>5150-000010109765</t>
  </si>
  <si>
    <t>5150-000010109710</t>
  </si>
  <si>
    <t>5150-000010109786</t>
  </si>
  <si>
    <t>5150-000010109788</t>
  </si>
  <si>
    <t>5150-000010110171</t>
  </si>
  <si>
    <t>5150-000010109981</t>
  </si>
  <si>
    <t>5150-000010109743</t>
  </si>
  <si>
    <t>5150-000010109708</t>
  </si>
  <si>
    <t>5150-000010109742</t>
  </si>
  <si>
    <t>5150-000010110511</t>
  </si>
  <si>
    <t>5150-000010110565</t>
  </si>
  <si>
    <t>5150-000010110571</t>
  </si>
  <si>
    <t>5150-000010110921</t>
  </si>
  <si>
    <t>5150-000010110520</t>
  </si>
  <si>
    <t>5150-000010110552</t>
  </si>
  <si>
    <t>5150-000010109760</t>
  </si>
  <si>
    <t>5150-000010110764</t>
  </si>
  <si>
    <t>5150-000010110708</t>
  </si>
  <si>
    <t>PLOTTER</t>
  </si>
  <si>
    <t>5150-000010109890</t>
  </si>
  <si>
    <t>5150-000010109969</t>
  </si>
  <si>
    <t>5150-000010109764</t>
  </si>
  <si>
    <t>5150-000010110718</t>
  </si>
  <si>
    <t>5150-000010109960</t>
  </si>
  <si>
    <t>5150-000010109886</t>
  </si>
  <si>
    <t>5150-000010109323</t>
  </si>
  <si>
    <t>GABINETE NORMALIZADO 19</t>
  </si>
  <si>
    <t>5150-000010109695</t>
  </si>
  <si>
    <t>COMPUTADORA ESCRITORIO 2 PRO</t>
  </si>
  <si>
    <t>5150-000010109770</t>
  </si>
  <si>
    <t>5150-000010110567</t>
  </si>
  <si>
    <t>5150-000010110545</t>
  </si>
  <si>
    <t>5150-000010109983</t>
  </si>
  <si>
    <t>5150-000010109794</t>
  </si>
  <si>
    <t>5150-000010109754</t>
  </si>
  <si>
    <t>5150-000010110178</t>
  </si>
  <si>
    <t>COMPUTADORA PORTATIL MAC</t>
  </si>
  <si>
    <t>5150-000010110460</t>
  </si>
  <si>
    <t>5150-000010109793</t>
  </si>
  <si>
    <t>5150-000010110005</t>
  </si>
  <si>
    <t>5150-000010109968</t>
  </si>
  <si>
    <t>5150-000010109961</t>
  </si>
  <si>
    <t>5150-000010109889</t>
  </si>
  <si>
    <t>5150-000010109845</t>
  </si>
  <si>
    <t>5150-000010109847</t>
  </si>
  <si>
    <t>5150-000010109840</t>
  </si>
  <si>
    <t>5150-000010109891</t>
  </si>
  <si>
    <t>5150-000010109988</t>
  </si>
  <si>
    <t>5150-000010110175</t>
  </si>
  <si>
    <t>5150-000010110472</t>
  </si>
  <si>
    <t>5150-000010110542</t>
  </si>
  <si>
    <t>5150-000010110576</t>
  </si>
  <si>
    <t>5150-000010110756</t>
  </si>
  <si>
    <t>5150-000010110529</t>
  </si>
  <si>
    <t>5150-000010110483</t>
  </si>
  <si>
    <t>5150-000010110463</t>
  </si>
  <si>
    <t>5150-000010109953</t>
  </si>
  <si>
    <t>5150-000010109775</t>
  </si>
  <si>
    <t>5150-000010110541</t>
  </si>
  <si>
    <t>5150-000010110758</t>
  </si>
  <si>
    <t>5150-000010110710</t>
  </si>
  <si>
    <t>COMPUTADORA ESCRITORIO 3 PRO</t>
  </si>
  <si>
    <t>5150-000010109993</t>
  </si>
  <si>
    <t>5150-000010110797</t>
  </si>
  <si>
    <t>SERVIDORES</t>
  </si>
  <si>
    <t>5150-000010110573</t>
  </si>
  <si>
    <t>5150-000010110461</t>
  </si>
  <si>
    <t>5150-000010109836</t>
  </si>
  <si>
    <t>5150-000010109746</t>
  </si>
  <si>
    <t>5150-000010109731</t>
  </si>
  <si>
    <t>5150-000010109701</t>
  </si>
  <si>
    <t>5150-000010110468</t>
  </si>
  <si>
    <t>5150-000010110173</t>
  </si>
  <si>
    <t>5150-000010109846</t>
  </si>
  <si>
    <t>5150-000010109828</t>
  </si>
  <si>
    <t>5150-000010109730</t>
  </si>
  <si>
    <t>5150-000010109761</t>
  </si>
  <si>
    <t>5150-000010109825</t>
  </si>
  <si>
    <t>5150-000010109839</t>
  </si>
  <si>
    <t>5150-000010110464</t>
  </si>
  <si>
    <t>5150-000010110469</t>
  </si>
  <si>
    <t>5150-000010110502</t>
  </si>
  <si>
    <t>5150-000010109996</t>
  </si>
  <si>
    <t>EQUIPO DE SEGURIDAD</t>
  </si>
  <si>
    <t>5150-000010110589</t>
  </si>
  <si>
    <t>SERVIDOR TIPO RACK B DE 1U</t>
  </si>
  <si>
    <t>5150-000010109735</t>
  </si>
  <si>
    <t>5150-000010109739</t>
  </si>
  <si>
    <t>5150-000010109752</t>
  </si>
  <si>
    <t>5150-000010109823</t>
  </si>
  <si>
    <t>5150-000010110462</t>
  </si>
  <si>
    <t>5150-000010110480</t>
  </si>
  <si>
    <t>5150-000010110492</t>
  </si>
  <si>
    <t>5150-000010110504</t>
  </si>
  <si>
    <t>5150-000010110531</t>
  </si>
  <si>
    <t>5150-000010109715</t>
  </si>
  <si>
    <t>5150-000010109702</t>
  </si>
  <si>
    <t>5150-000010110562</t>
  </si>
  <si>
    <t>5150-000010110549</t>
  </si>
  <si>
    <t>5150-000010109712</t>
  </si>
  <si>
    <t>5150-000010109801</t>
  </si>
  <si>
    <t>IMPRESORA DE COLOR</t>
  </si>
  <si>
    <t>5150-000010110454</t>
  </si>
  <si>
    <t>5150-000010110754</t>
  </si>
  <si>
    <t>5150-000010110522</t>
  </si>
  <si>
    <t>5150-000010110495</t>
  </si>
  <si>
    <t>5150-000010110490</t>
  </si>
  <si>
    <t>5150-000010110473</t>
  </si>
  <si>
    <t>5150-000010109824</t>
  </si>
  <si>
    <t>5150-000010109729</t>
  </si>
  <si>
    <t>5150-000010109720</t>
  </si>
  <si>
    <t>5150-000010109693</t>
  </si>
  <si>
    <t>5150-000010109766</t>
  </si>
  <si>
    <t>5150-000010109751</t>
  </si>
  <si>
    <t>5150-000010109809</t>
  </si>
  <si>
    <t>5150-000010109881</t>
  </si>
  <si>
    <t>5150-000010109973</t>
  </si>
  <si>
    <t>5150-000010109885</t>
  </si>
  <si>
    <t>5150-000010109807</t>
  </si>
  <si>
    <t>5150-000010110124</t>
  </si>
  <si>
    <t>5150-000010110503</t>
  </si>
  <si>
    <t>5150-000010109725</t>
  </si>
  <si>
    <t>5150-000010109747</t>
  </si>
  <si>
    <t>5150-000010109781</t>
  </si>
  <si>
    <t>5150-000010109814</t>
  </si>
  <si>
    <t>5150-000010109844</t>
  </si>
  <si>
    <t>5150-000010109979</t>
  </si>
  <si>
    <t>5150-000010110477</t>
  </si>
  <si>
    <t>5150-000010110521</t>
  </si>
  <si>
    <t>5150-000010109853</t>
  </si>
  <si>
    <t>5150-000010109719</t>
  </si>
  <si>
    <t>5150-000010109694</t>
  </si>
  <si>
    <t>5150-000010109703</t>
  </si>
  <si>
    <t>5150-000010109774</t>
  </si>
  <si>
    <t>5150-000010109841</t>
  </si>
  <si>
    <t>5150-000010109829</t>
  </si>
  <si>
    <t>5150-000010110491</t>
  </si>
  <si>
    <t>5150-000010110493</t>
  </si>
  <si>
    <t>5150-000010110540</t>
  </si>
  <si>
    <t>5150-000010109854</t>
  </si>
  <si>
    <t>5150-000010109842</t>
  </si>
  <si>
    <t>5150-000010109967</t>
  </si>
  <si>
    <t>5150-000010109985</t>
  </si>
  <si>
    <t>5150-000010110466</t>
  </si>
  <si>
    <t>5150-000010110577</t>
  </si>
  <si>
    <t>5150-000010110719</t>
  </si>
  <si>
    <t>5150-000010110580</t>
  </si>
  <si>
    <t>5150-000010110530</t>
  </si>
  <si>
    <t>5150-000010109994</t>
  </si>
  <si>
    <t>5150-000010110485</t>
  </si>
  <si>
    <t>5150-000010109792</t>
  </si>
  <si>
    <t>5150-000010109989</t>
  </si>
  <si>
    <t>5150-000010110559</t>
  </si>
  <si>
    <t>5150-000010110519</t>
  </si>
  <si>
    <t>5150-000010109707</t>
  </si>
  <si>
    <t>5150-000010109711</t>
  </si>
  <si>
    <t>5150-000010109744</t>
  </si>
  <si>
    <t>5150-000010109750</t>
  </si>
  <si>
    <t>5150-000010109779</t>
  </si>
  <si>
    <t>5150-000010109799</t>
  </si>
  <si>
    <t>5150-000010109821</t>
  </si>
  <si>
    <t>5150-000010110810</t>
  </si>
  <si>
    <t>IMPRESORA DE CREDENCIALES</t>
  </si>
  <si>
    <t>5150-000010109820</t>
  </si>
  <si>
    <t>5150-000010110765</t>
  </si>
  <si>
    <t>ESCANER 3D CON CAP. DE ESCANEO DIGITAL</t>
  </si>
  <si>
    <t>5150-000010110575</t>
  </si>
  <si>
    <t>5150-000010110523</t>
  </si>
  <si>
    <t>5150-000010109759</t>
  </si>
  <si>
    <t>5150-000010109782</t>
  </si>
  <si>
    <t>5150-000010109892</t>
  </si>
  <si>
    <t>5150-000010109965</t>
  </si>
  <si>
    <t>5150-000010109724</t>
  </si>
  <si>
    <t>5150-000010109819</t>
  </si>
  <si>
    <t>5150-000010109830</t>
  </si>
  <si>
    <t>5150-000010110180</t>
  </si>
  <si>
    <t>5150-000010110494</t>
  </si>
  <si>
    <t>5150-000010110514</t>
  </si>
  <si>
    <t>5150-000010110455</t>
  </si>
  <si>
    <t>5150-000010109748</t>
  </si>
  <si>
    <t>5150-000010109753</t>
  </si>
  <si>
    <t>5150-000010109815</t>
  </si>
  <si>
    <t>5150-000010110496</t>
  </si>
  <si>
    <t>5150-000010110505</t>
  </si>
  <si>
    <t>5150-000010109817</t>
  </si>
  <si>
    <t>5150-000010109835</t>
  </si>
  <si>
    <t>5150-000010110556</t>
  </si>
  <si>
    <t>5150-000010110515</t>
  </si>
  <si>
    <t>5150-000010109834</t>
  </si>
  <si>
    <t>5150-000010109826</t>
  </si>
  <si>
    <t>5150-000010110538</t>
  </si>
  <si>
    <t>5150-000010110762</t>
  </si>
  <si>
    <t>5150-000010110506</t>
  </si>
  <si>
    <t>5150-000010109757</t>
  </si>
  <si>
    <t>5150-000010110711</t>
  </si>
  <si>
    <t>5150-000010109749</t>
  </si>
  <si>
    <t>5150-000010109726</t>
  </si>
  <si>
    <t>5150-000010110558</t>
  </si>
  <si>
    <t>5150-000010110484</t>
  </si>
  <si>
    <t>5150-000010110467</t>
  </si>
  <si>
    <t>5150-000010109816</t>
  </si>
  <si>
    <t>5150-000010110720</t>
  </si>
  <si>
    <t>5150-000010110569</t>
  </si>
  <si>
    <t>5150-000010110568</t>
  </si>
  <si>
    <t>5150-000010110548</t>
  </si>
  <si>
    <t>5150-000010110481</t>
  </si>
  <si>
    <t>5150-000010110465</t>
  </si>
  <si>
    <t>5150-000010109778</t>
  </si>
  <si>
    <t>5150-000010109818</t>
  </si>
  <si>
    <t>5150-000010109831</t>
  </si>
  <si>
    <t>5150-000010109833</t>
  </si>
  <si>
    <t>5150-000010109883</t>
  </si>
  <si>
    <t>5150-000010110458</t>
  </si>
  <si>
    <t>5150-000010109984</t>
  </si>
  <si>
    <t>5150-000010110470</t>
  </si>
  <si>
    <t>5150-000010110566</t>
  </si>
  <si>
    <t>5150-000010110712</t>
  </si>
  <si>
    <t>5150-000010110755</t>
  </si>
  <si>
    <t>5150-000010109963</t>
  </si>
  <si>
    <t>5150-000010109755</t>
  </si>
  <si>
    <t>5150-000010110572</t>
  </si>
  <si>
    <t>5150-000010110757</t>
  </si>
  <si>
    <t>5150-000010110517</t>
  </si>
  <si>
    <t>5150-000010109696</t>
  </si>
  <si>
    <t>5150-000010109717</t>
  </si>
  <si>
    <t>5150-000010109791</t>
  </si>
  <si>
    <t>5150-000010110497</t>
  </si>
  <si>
    <t>5150-000010110535</t>
  </si>
  <si>
    <t>5150-000010110579</t>
  </si>
  <si>
    <t>5150-000010109971</t>
  </si>
  <si>
    <t>5150-000010110585</t>
  </si>
  <si>
    <t>5150-000010110555</t>
  </si>
  <si>
    <t>5150-000010110532</t>
  </si>
  <si>
    <t>5150-000010110123</t>
  </si>
  <si>
    <t>5150-000010109797</t>
  </si>
  <si>
    <t>5150-000010110713</t>
  </si>
  <si>
    <t>5150-000010110487</t>
  </si>
  <si>
    <t>5150-000010109718</t>
  </si>
  <si>
    <t>5150-000010109722</t>
  </si>
  <si>
    <t>5150-000010109734</t>
  </si>
  <si>
    <t>5150-000010109777</t>
  </si>
  <si>
    <t>5150-000010109727</t>
  </si>
  <si>
    <t>5150-000010110920</t>
  </si>
  <si>
    <t>5150-000010109740</t>
  </si>
  <si>
    <t>5150-000010109776</t>
  </si>
  <si>
    <t>5150-000010109964</t>
  </si>
  <si>
    <t>5150-000010109763</t>
  </si>
  <si>
    <t>5150-000010110534</t>
  </si>
  <si>
    <t>5150-000010109970</t>
  </si>
  <si>
    <t>5150-000010110004</t>
  </si>
  <si>
    <t>5150-000010110513</t>
  </si>
  <si>
    <t>5150-000010110715</t>
  </si>
  <si>
    <t>5150-000010110527</t>
  </si>
  <si>
    <t>5150-000010109773</t>
  </si>
  <si>
    <t>5150-000010109768</t>
  </si>
  <si>
    <t>5150-000010109728</t>
  </si>
  <si>
    <t>5150-000010110459</t>
  </si>
  <si>
    <t>5150-000010109706</t>
  </si>
  <si>
    <t>5190-000010110852</t>
  </si>
  <si>
    <t>CAMARA</t>
  </si>
  <si>
    <t>5190-000010107893</t>
  </si>
  <si>
    <t>CAMARA IP</t>
  </si>
  <si>
    <t>5190-000010100441</t>
  </si>
  <si>
    <t>VENTILADOR DE PEDESTAL</t>
  </si>
  <si>
    <t>5190-000010109644</t>
  </si>
  <si>
    <t>ROTAFOLIO DE 70 X 90 CM. COLOPR BLANCO</t>
  </si>
  <si>
    <t>5190-000010109950</t>
  </si>
  <si>
    <t>PIZARRA ELECTRONICA</t>
  </si>
  <si>
    <t>5190-000010110855</t>
  </si>
  <si>
    <t>5190-000010109951</t>
  </si>
  <si>
    <t>RELOJ DE TIRO 24 SEGUNDOS</t>
  </si>
  <si>
    <t>5190-000010100433</t>
  </si>
  <si>
    <t>5190-000010110803</t>
  </si>
  <si>
    <t>PANTALLA SMART TV LED DE 50</t>
  </si>
  <si>
    <t>5190-000010108011</t>
  </si>
  <si>
    <t>SOPORTE PARA VIDEO PROYECTOR FIJO</t>
  </si>
  <si>
    <t>5190-000010108013</t>
  </si>
  <si>
    <t>5190-000010109321</t>
  </si>
  <si>
    <t>5190-000010110854</t>
  </si>
  <si>
    <t>5190-000010100252</t>
  </si>
  <si>
    <t>5190-000010109508</t>
  </si>
  <si>
    <t>PINTARRON DE VIDRIO</t>
  </si>
  <si>
    <t>5190-000010100472</t>
  </si>
  <si>
    <t>DESPACHADOR DE AGUA CON CONTROLES LED</t>
  </si>
  <si>
    <t>5190-000010109224</t>
  </si>
  <si>
    <t>CAFETERA</t>
  </si>
  <si>
    <t>5190-000010109314</t>
  </si>
  <si>
    <t>5190-000010110001</t>
  </si>
  <si>
    <t>VENTILADOR DE TORRE</t>
  </si>
  <si>
    <t>5190-000010109220</t>
  </si>
  <si>
    <t>BAFLE BI AMPLIFICADO</t>
  </si>
  <si>
    <t>5190-000010100494</t>
  </si>
  <si>
    <t>EQUIPO DE AIRE LAVADO CON DUCTOS</t>
  </si>
  <si>
    <t>5190-000010100492</t>
  </si>
  <si>
    <t>AIRE ACONDICIONADO TIPO MINISPLIT</t>
  </si>
  <si>
    <t>5190-000010100440</t>
  </si>
  <si>
    <t>5190-000010109946</t>
  </si>
  <si>
    <t xml:space="preserve"> CAMARA DE VIDEOVIGILANCIA</t>
  </si>
  <si>
    <t>5190-000010100424</t>
  </si>
  <si>
    <t>SACAPUNTAS ELECTRICO</t>
  </si>
  <si>
    <t>5190-000010100422</t>
  </si>
  <si>
    <t>5190-000010109325</t>
  </si>
  <si>
    <t>CAMARA DE RED TIPO DOMO</t>
  </si>
  <si>
    <t>5190-000010100421</t>
  </si>
  <si>
    <t>RADIOGRABADORA USB RIPPING</t>
  </si>
  <si>
    <t>5190-000010100057</t>
  </si>
  <si>
    <t>CAFETERA DIGITAL</t>
  </si>
  <si>
    <t>5190-000010110807</t>
  </si>
  <si>
    <t>5190-000010110766</t>
  </si>
  <si>
    <t>5190-000010109506</t>
  </si>
  <si>
    <t>5190-000010107892</t>
  </si>
  <si>
    <t>5190-000010109944</t>
  </si>
  <si>
    <t>5190-000010100395</t>
  </si>
  <si>
    <t>CAFETERA G.E.</t>
  </si>
  <si>
    <t>5190-000010110731</t>
  </si>
  <si>
    <t>VENTILADOR DE TECHO INDUSTRIAL</t>
  </si>
  <si>
    <t>5190-000010110767</t>
  </si>
  <si>
    <t>5190-000010108009</t>
  </si>
  <si>
    <t>SOPORTE MOTOTIZADO MULTIMEDIA</t>
  </si>
  <si>
    <t>5190-000010108037</t>
  </si>
  <si>
    <t>VIDEOPROYECTOR</t>
  </si>
  <si>
    <t>5190-000010109659</t>
  </si>
  <si>
    <t>DESPACHADOR DE AGUA FRIA-CALIENTE</t>
  </si>
  <si>
    <t>5190-000010110735</t>
  </si>
  <si>
    <t>5190-000010100478</t>
  </si>
  <si>
    <t>5190-000010110808</t>
  </si>
  <si>
    <t>5190-000010109327</t>
  </si>
  <si>
    <t>5190-000010110856</t>
  </si>
  <si>
    <t>5190-000010100434</t>
  </si>
  <si>
    <t>5190-000010107891</t>
  </si>
  <si>
    <t>5190-000010109947</t>
  </si>
  <si>
    <t>5190-000010100490</t>
  </si>
  <si>
    <t>5190-000010109995</t>
  </si>
  <si>
    <t>PIZARRON PORCELANIZADO 2.40 X 1.20 M</t>
  </si>
  <si>
    <t>5190-000010108674</t>
  </si>
  <si>
    <t>PIZARRON DE CRISTAL DE 1.20 X 2.40</t>
  </si>
  <si>
    <t>5190-000010100432</t>
  </si>
  <si>
    <t>5190-000010108041</t>
  </si>
  <si>
    <t>5190-000010108020</t>
  </si>
  <si>
    <t>PANTALLA DE 50 LED 3D</t>
  </si>
  <si>
    <t>5190-000010109311</t>
  </si>
  <si>
    <t>ASPIRADORA</t>
  </si>
  <si>
    <t>5190-000010100028</t>
  </si>
  <si>
    <t>EXTRACTOR DE AIRE 19,100 M3/HR</t>
  </si>
  <si>
    <t>5190-000010107915</t>
  </si>
  <si>
    <t>CAMARA DE VIDEO</t>
  </si>
  <si>
    <t>5190-000010109621</t>
  </si>
  <si>
    <t>SISTEMA DE SEGURIDAD</t>
  </si>
  <si>
    <t>5190-000010109064</t>
  </si>
  <si>
    <t>BATIDORA DE 8 LITROS</t>
  </si>
  <si>
    <t>5190-000010100399</t>
  </si>
  <si>
    <t>EXTINTOR DE POLVO SECO</t>
  </si>
  <si>
    <t>5190-000010100482</t>
  </si>
  <si>
    <t>5190-000010110736</t>
  </si>
  <si>
    <t>5190-000010100480</t>
  </si>
  <si>
    <t>5190-000010100060</t>
  </si>
  <si>
    <t>EQUIPO AIRE ACONDICIONADO SOLO FRIO DE 5 T.R.</t>
  </si>
  <si>
    <t>5190-000010109949</t>
  </si>
  <si>
    <t>5190-000010100349</t>
  </si>
  <si>
    <t>MEGAFONO DE HOMBRE CON AMPLIFICADOR PORTATIL</t>
  </si>
  <si>
    <t>5190-000010110732</t>
  </si>
  <si>
    <t>5190-000010100481</t>
  </si>
  <si>
    <t>5190-000010110729</t>
  </si>
  <si>
    <t>5190-000010110733</t>
  </si>
  <si>
    <t>5190-000010100610</t>
  </si>
  <si>
    <t>CAMARA INTEGRADA CAMCLOSURE</t>
  </si>
  <si>
    <t>5190-000010110738</t>
  </si>
  <si>
    <t>5190-000010108014</t>
  </si>
  <si>
    <t>5190-000010109672</t>
  </si>
  <si>
    <t>TRITURADORA DE DOCUMENTOS</t>
  </si>
  <si>
    <t>5190-000010108675</t>
  </si>
  <si>
    <t>5190-000010109658</t>
  </si>
  <si>
    <t>5190-000010100400</t>
  </si>
  <si>
    <t>5190-000010109509</t>
  </si>
  <si>
    <t>5190-000010109342</t>
  </si>
  <si>
    <t>REPRODUCTOR USB Y CD CON BTH</t>
  </si>
  <si>
    <t>5190-000010100425</t>
  </si>
  <si>
    <t>5190-000010109697</t>
  </si>
  <si>
    <t>GUILLOTINA 30x30</t>
  </si>
  <si>
    <t>5190-000010100491</t>
  </si>
  <si>
    <t>5190-000010109320</t>
  </si>
  <si>
    <t>5190-000010100435</t>
  </si>
  <si>
    <t>5190-000010109223</t>
  </si>
  <si>
    <t>5190-000010109498</t>
  </si>
  <si>
    <t>NO BREAK</t>
  </si>
  <si>
    <t>5190-000010110714</t>
  </si>
  <si>
    <t>VENTILADOR DE TECHO</t>
  </si>
  <si>
    <t>5190-000010110851</t>
  </si>
  <si>
    <t>5190-000010110740</t>
  </si>
  <si>
    <t>5190-000010100430</t>
  </si>
  <si>
    <t>5190-000010110798</t>
  </si>
  <si>
    <t>SOPLADORA TIPO MOCHILA</t>
  </si>
  <si>
    <t>5190-000010110809</t>
  </si>
  <si>
    <t>5190-000010110002</t>
  </si>
  <si>
    <t>5190-000010109959</t>
  </si>
  <si>
    <t>5190-000010110588</t>
  </si>
  <si>
    <t>VENTILADOR INDUSTRIAL DE TECHO DE 56</t>
  </si>
  <si>
    <t>5190-000010100401</t>
  </si>
  <si>
    <t>5190-000010100426</t>
  </si>
  <si>
    <t>5190-000010100483</t>
  </si>
  <si>
    <t>5190-000010110737</t>
  </si>
  <si>
    <t>5190-000010109645</t>
  </si>
  <si>
    <t>5190-000010109952</t>
  </si>
  <si>
    <t>5190-000010109998</t>
  </si>
  <si>
    <t>5190-000010109999</t>
  </si>
  <si>
    <t>5190-000010110768</t>
  </si>
  <si>
    <t>5190-000010109310</t>
  </si>
  <si>
    <t>5190-000010110805</t>
  </si>
  <si>
    <t>5190-000010110000</t>
  </si>
  <si>
    <t>5190-000010110850</t>
  </si>
  <si>
    <t>CERRADURA DIGITAL BIOMETRICA</t>
  </si>
  <si>
    <t>5190-000010109317</t>
  </si>
  <si>
    <t>5190-000010109505</t>
  </si>
  <si>
    <t>5190-000010110769</t>
  </si>
  <si>
    <t>5190-000010109318</t>
  </si>
  <si>
    <t>5190-000010109313</t>
  </si>
  <si>
    <t>5190-000010109956</t>
  </si>
  <si>
    <t>5190-000010110709</t>
  </si>
  <si>
    <t>BASCULA MEDIDOR DE PESO</t>
  </si>
  <si>
    <t>5190-000010110730</t>
  </si>
  <si>
    <t>5190-000010100471</t>
  </si>
  <si>
    <t>5190-000010109945</t>
  </si>
  <si>
    <t>5190-000010100439</t>
  </si>
  <si>
    <t>5190-000010109957</t>
  </si>
  <si>
    <t>5190-000010110587</t>
  </si>
  <si>
    <t>5190-000010100609</t>
  </si>
  <si>
    <t>5190-000010109222</t>
  </si>
  <si>
    <t>5190-000010100394</t>
  </si>
  <si>
    <t>5190-000010108036</t>
  </si>
  <si>
    <t>5190-000010110804</t>
  </si>
  <si>
    <t>5190-000010109958</t>
  </si>
  <si>
    <t>5190-000010109322</t>
  </si>
  <si>
    <t>5190-000010100604</t>
  </si>
  <si>
    <t>RADIOGRABADORA</t>
  </si>
  <si>
    <t>5190-000010109312</t>
  </si>
  <si>
    <t>5190-000010110853</t>
  </si>
  <si>
    <t>5190-000010109221</t>
  </si>
  <si>
    <t>5190-000010108042</t>
  </si>
  <si>
    <t>5190-000010109997</t>
  </si>
  <si>
    <t>TRITURADORA DE PAPEL</t>
  </si>
  <si>
    <t>5190-000010110734</t>
  </si>
  <si>
    <t>5190-000010108017</t>
  </si>
  <si>
    <t>5190-000010100058</t>
  </si>
  <si>
    <t>5190-000010100059</t>
  </si>
  <si>
    <t>5190-000010100444</t>
  </si>
  <si>
    <t>5190-000010100428</t>
  </si>
  <si>
    <t>5190-000010100431</t>
  </si>
  <si>
    <t>5190-000010108678</t>
  </si>
  <si>
    <t>PANTALLA ELECTRICA 2.13 X 2.13 MTS.</t>
  </si>
  <si>
    <t>5190-000010100420</t>
  </si>
  <si>
    <t>5190-000010108038</t>
  </si>
  <si>
    <t>5190-000010100438</t>
  </si>
  <si>
    <t>5190-000010108676</t>
  </si>
  <si>
    <t>5190-000010108015</t>
  </si>
  <si>
    <t>5190-000010109660</t>
  </si>
  <si>
    <t>5190-000010109324</t>
  </si>
  <si>
    <t>5190-000010100419</t>
  </si>
  <si>
    <t>5190-000010100347</t>
  </si>
  <si>
    <t>5190-000010100479</t>
  </si>
  <si>
    <t>5190-000010109098</t>
  </si>
  <si>
    <t>PIZARRON DE CRISTAL DE 1.20 X 2.40M.</t>
  </si>
  <si>
    <t>5190-000010100486</t>
  </si>
  <si>
    <t>RADIO ICOM DE 136-174 MHZ, 5 WATTS 16 CANALES</t>
  </si>
  <si>
    <t>5190-000010109943</t>
  </si>
  <si>
    <t>5190-000010110849</t>
  </si>
  <si>
    <t>5190-000010109654</t>
  </si>
  <si>
    <t>5190-000010100427</t>
  </si>
  <si>
    <t>5190-000010100474</t>
  </si>
  <si>
    <t>5190-000010100477</t>
  </si>
  <si>
    <t>5190-000010100493</t>
  </si>
  <si>
    <t>5190-000010100027</t>
  </si>
  <si>
    <t>EQUIPO DE AIRE ACONDICIONADO MINISPLIT DE 3 TON.</t>
  </si>
  <si>
    <t>5190-000010109655</t>
  </si>
  <si>
    <t>5190-000010109657</t>
  </si>
  <si>
    <t>5190-000010110728</t>
  </si>
  <si>
    <t>5190-000010110741</t>
  </si>
  <si>
    <t>5190-000010107970</t>
  </si>
  <si>
    <t>Videproyector</t>
  </si>
  <si>
    <t>5190-000010109643</t>
  </si>
  <si>
    <t>5190-000010110586</t>
  </si>
  <si>
    <t>FRIGOBAR</t>
  </si>
  <si>
    <t>5190-000010110806</t>
  </si>
  <si>
    <t>5190-000010100476</t>
  </si>
  <si>
    <t>DESPACHADOR DE AGUA</t>
  </si>
  <si>
    <t>5190-000010100429</t>
  </si>
  <si>
    <t>5190-000010109326</t>
  </si>
  <si>
    <t>5190-000010100350</t>
  </si>
  <si>
    <t>5190-000010100348</t>
  </si>
  <si>
    <t>5190-000010108012</t>
  </si>
  <si>
    <t>5190-000010107971</t>
  </si>
  <si>
    <t>5190-000010109319</t>
  </si>
  <si>
    <t>5190-000010100484</t>
  </si>
  <si>
    <t>5190-000010100249</t>
  </si>
  <si>
    <t>ENFRIADOR</t>
  </si>
  <si>
    <t>5190-000010100442</t>
  </si>
  <si>
    <t>5190-000010110857</t>
  </si>
  <si>
    <t>5190-000010108677</t>
  </si>
  <si>
    <t>5190-000010109499</t>
  </si>
  <si>
    <t>5190-000010109948</t>
  </si>
  <si>
    <t>5190-000010100443</t>
  </si>
  <si>
    <t>5190-000010110600</t>
  </si>
  <si>
    <t>5190-000010108016</t>
  </si>
  <si>
    <t>5190-000010109507</t>
  </si>
  <si>
    <t>5190-000010110858</t>
  </si>
  <si>
    <t>5190-000010110739</t>
  </si>
  <si>
    <t>5190-000010109656</t>
  </si>
  <si>
    <t>5190-000010109671</t>
  </si>
  <si>
    <t>SISTEMA ELECTROMAGNETICO</t>
  </si>
  <si>
    <t>5190-000010109315</t>
  </si>
  <si>
    <t>5190-000010110799</t>
  </si>
  <si>
    <t>5190-000010100437</t>
  </si>
  <si>
    <t>5190-000010110770</t>
  </si>
  <si>
    <t>5190-000010100475</t>
  </si>
  <si>
    <t>5210-000030100015</t>
  </si>
  <si>
    <t>PANTALLA ELECTRICA MARCA READLEAFE</t>
  </si>
  <si>
    <t>5210-000030100348</t>
  </si>
  <si>
    <t>5210-000030100259</t>
  </si>
  <si>
    <t>5210-000030100381</t>
  </si>
  <si>
    <t>MICROFONO INALAMBRICO UHF</t>
  </si>
  <si>
    <t>5210-000030100376</t>
  </si>
  <si>
    <t>JUEGO DE BOCINAS COMPACTO DE 600W</t>
  </si>
  <si>
    <t>5210-000030100432</t>
  </si>
  <si>
    <t>5210-000030100409</t>
  </si>
  <si>
    <t>CAÑON PROYECTOR</t>
  </si>
  <si>
    <t>5210-000030100373</t>
  </si>
  <si>
    <t>5210-000030100425</t>
  </si>
  <si>
    <t>5210-000030100002</t>
  </si>
  <si>
    <t>VIDEOPROYECTOR INFOCUS IN 104</t>
  </si>
  <si>
    <t>5210-000030100356</t>
  </si>
  <si>
    <t>PANTALLA ELECTRICA DE 3.05 X 3.05 M.</t>
  </si>
  <si>
    <t>5210-000030100380</t>
  </si>
  <si>
    <t>5210-000030100416</t>
  </si>
  <si>
    <t>5210-000030100010</t>
  </si>
  <si>
    <t>5210-000030100386</t>
  </si>
  <si>
    <t>5210-000030100368</t>
  </si>
  <si>
    <t>AMPLIFICADOR DIGITAL CLASE D 550 W.</t>
  </si>
  <si>
    <t>5210-000030100371</t>
  </si>
  <si>
    <t>5210-000030100022</t>
  </si>
  <si>
    <t>REPRODUCTOR DE CVD</t>
  </si>
  <si>
    <t>5210-000030100372</t>
  </si>
  <si>
    <t>5210-000030100351</t>
  </si>
  <si>
    <t>5210-000030100012</t>
  </si>
  <si>
    <t>5210-000030100264</t>
  </si>
  <si>
    <t>5210-000030100490</t>
  </si>
  <si>
    <t>5210-000030100387</t>
  </si>
  <si>
    <t>5210-000030100403</t>
  </si>
  <si>
    <t>5210-000030100419</t>
  </si>
  <si>
    <t>5210-000030100410</t>
  </si>
  <si>
    <t>5210-000030100394</t>
  </si>
  <si>
    <t>5210-000030100423</t>
  </si>
  <si>
    <t>5210-000030100427</t>
  </si>
  <si>
    <t>5210-000030100398</t>
  </si>
  <si>
    <t>5210-000030100267</t>
  </si>
  <si>
    <t>5210-000030100030</t>
  </si>
  <si>
    <t>PANTALLA LCD DE 55, MARCA LG</t>
  </si>
  <si>
    <t>5210-000030100353</t>
  </si>
  <si>
    <t>5210-000030100489</t>
  </si>
  <si>
    <t>5210-000030100374</t>
  </si>
  <si>
    <t>5210-000030100430</t>
  </si>
  <si>
    <t>5210-000030100379</t>
  </si>
  <si>
    <t>ALTAVOZ DE DOS VIAS P/SISTEMA DE MONITOREO 150W</t>
  </si>
  <si>
    <t>5210-000030100265</t>
  </si>
  <si>
    <t>5210-000030100358</t>
  </si>
  <si>
    <t>5210-000030100378</t>
  </si>
  <si>
    <t>5210-000030100007</t>
  </si>
  <si>
    <t>VIDEOPROYECTOR MARCA BENQ, MOD. MS612ST</t>
  </si>
  <si>
    <t>5210-000030100357</t>
  </si>
  <si>
    <t>5210-000030100345</t>
  </si>
  <si>
    <t>5210-000030100485</t>
  </si>
  <si>
    <t>CONTROLADOR DE MANEJO</t>
  </si>
  <si>
    <t>5210-000030100391</t>
  </si>
  <si>
    <t>5210-000030100420</t>
  </si>
  <si>
    <t>5210-000030100018</t>
  </si>
  <si>
    <t>5210-000030100413</t>
  </si>
  <si>
    <t>5210-000030100488</t>
  </si>
  <si>
    <t>5210-000030100024</t>
  </si>
  <si>
    <t>5210-000030100433</t>
  </si>
  <si>
    <t>5210-000030100268</t>
  </si>
  <si>
    <t>5210-000030100009</t>
  </si>
  <si>
    <t>5210-000030100016</t>
  </si>
  <si>
    <t>5210-000030100350</t>
  </si>
  <si>
    <t>5210-000030100004</t>
  </si>
  <si>
    <t>BOCINA CON SUBWOOFER. EQUIPO DE AUDIO CON</t>
  </si>
  <si>
    <t>5210-000030100370</t>
  </si>
  <si>
    <t>SUBWOOFER CON CAPACIDAD DE 600 W</t>
  </si>
  <si>
    <t>5210-000030100402</t>
  </si>
  <si>
    <t>5210-000030100369</t>
  </si>
  <si>
    <t>5210-000030100260</t>
  </si>
  <si>
    <t>5210-000030100377</t>
  </si>
  <si>
    <t>AMPLIFICADOR DIGITAL CLASE D  250 W.</t>
  </si>
  <si>
    <t>5210-000030100359</t>
  </si>
  <si>
    <t>5210-000030100347</t>
  </si>
  <si>
    <t>5210-000030100367</t>
  </si>
  <si>
    <t>AMPLIFICADOR DIGITAL CLASE D 550 W</t>
  </si>
  <si>
    <t>5210-000030100266</t>
  </si>
  <si>
    <t>5210-000030100385</t>
  </si>
  <si>
    <t>5210-000030100013</t>
  </si>
  <si>
    <t>5210-000030100019</t>
  </si>
  <si>
    <t>TELEVISON LCD DE 21</t>
  </si>
  <si>
    <t>5210-000030100027</t>
  </si>
  <si>
    <t>GRABADORA REPORTERA, MARCA SONY</t>
  </si>
  <si>
    <t>5210-000030100424</t>
  </si>
  <si>
    <t>5210-000030100366</t>
  </si>
  <si>
    <t>SISTEMA DE MICRÓFONO INALAMBRICO C/TEC. DIVERSITY</t>
  </si>
  <si>
    <t>5210-000030100499</t>
  </si>
  <si>
    <t>CONSOLAS  ANALOGAS</t>
  </si>
  <si>
    <t>5210-000030100504</t>
  </si>
  <si>
    <t>EQUIPO DE SONIDO PORTÁTIL</t>
  </si>
  <si>
    <t>5210-000030100393</t>
  </si>
  <si>
    <t>5210-000030100426</t>
  </si>
  <si>
    <t>5210-000030100021</t>
  </si>
  <si>
    <t>5210-000030100404</t>
  </si>
  <si>
    <t>5210-000030100429</t>
  </si>
  <si>
    <t>5210-000030100263</t>
  </si>
  <si>
    <t>5210-000030100025</t>
  </si>
  <si>
    <t>5210-000030100401</t>
  </si>
  <si>
    <t>5210-000030100389</t>
  </si>
  <si>
    <t>5210-000030100365</t>
  </si>
  <si>
    <t>CONSOLA DE MEZCLA DE AUDIO DE 16 CANALES</t>
  </si>
  <si>
    <t>5210-000030100406</t>
  </si>
  <si>
    <t>5210-000030100412</t>
  </si>
  <si>
    <t>VIDEOPROYECTOR (SALA AUDIOVISUAL)</t>
  </si>
  <si>
    <t>5210-000030100023</t>
  </si>
  <si>
    <t>5210-000030100011</t>
  </si>
  <si>
    <t>5210-000030100344</t>
  </si>
  <si>
    <t>5210-000030100487</t>
  </si>
  <si>
    <t>5210-000030100360</t>
  </si>
  <si>
    <t>5210-000030100484</t>
  </si>
  <si>
    <t>DIVISOR VGA, AMPLIFICADOR DE SEÑALES</t>
  </si>
  <si>
    <t>5210-000030100422</t>
  </si>
  <si>
    <t>5210-000030100026</t>
  </si>
  <si>
    <t>5210-000030100361</t>
  </si>
  <si>
    <t>5210-000030100384</t>
  </si>
  <si>
    <t>5210-000030100392</t>
  </si>
  <si>
    <t>5210-000030100405</t>
  </si>
  <si>
    <t>5210-000030100354</t>
  </si>
  <si>
    <t>5210-000030100020</t>
  </si>
  <si>
    <t>5210-000030100411</t>
  </si>
  <si>
    <t>5210-000030100414</t>
  </si>
  <si>
    <t>5210-000030100342</t>
  </si>
  <si>
    <t>5210-000030100262</t>
  </si>
  <si>
    <t>5210-000030100421</t>
  </si>
  <si>
    <t>5210-000030100396</t>
  </si>
  <si>
    <t>5210-000030100395</t>
  </si>
  <si>
    <t>5210-000030100431</t>
  </si>
  <si>
    <t>5210-000030100417</t>
  </si>
  <si>
    <t>5210-000030100346</t>
  </si>
  <si>
    <t>5210-000030100388</t>
  </si>
  <si>
    <t>5210-000030100399</t>
  </si>
  <si>
    <t>5210-000030100352</t>
  </si>
  <si>
    <t>5210-000030100486</t>
  </si>
  <si>
    <t>DISTRIBUIDOR DE VIDEO</t>
  </si>
  <si>
    <t>5210-000030100375</t>
  </si>
  <si>
    <t>5210-000030100397</t>
  </si>
  <si>
    <t>5210-000030100400</t>
  </si>
  <si>
    <t>5210-000030100390</t>
  </si>
  <si>
    <t>5210-000030100428</t>
  </si>
  <si>
    <t>5210-000030100407</t>
  </si>
  <si>
    <t>5220-000030100382</t>
  </si>
  <si>
    <t>SET DE VOLEY BOL</t>
  </si>
  <si>
    <t>5230-000030100274</t>
  </si>
  <si>
    <t>CAMARA DIGITAL</t>
  </si>
  <si>
    <t>5230-000030100493</t>
  </si>
  <si>
    <t>CAMARA REFLEX DIGITAL</t>
  </si>
  <si>
    <t>5230-000030100276</t>
  </si>
  <si>
    <t>VIDEO PROYECTOR</t>
  </si>
  <si>
    <t>5230-000030100275</t>
  </si>
  <si>
    <t>5230-000030100278</t>
  </si>
  <si>
    <t>5230-000030100498</t>
  </si>
  <si>
    <t>LECTOR Y ESCRITOR DE MODULOS</t>
  </si>
  <si>
    <t>5230-000030100502</t>
  </si>
  <si>
    <t>KIT PORTAFONDO PARA CHROMA KEY</t>
  </si>
  <si>
    <t>5230-000030100500</t>
  </si>
  <si>
    <t>5230-000030100003</t>
  </si>
  <si>
    <t>CAMARA DIGITAL, 14.1 MP, ZOOM OPT. 8X</t>
  </si>
  <si>
    <t>5230-000030100261</t>
  </si>
  <si>
    <t>5230-000030100273</t>
  </si>
  <si>
    <t>5230-000030100028</t>
  </si>
  <si>
    <t>CAMARA DIGITAL EOS REBEL T3 IS II</t>
  </si>
  <si>
    <t>5230-000030100270</t>
  </si>
  <si>
    <t>5230-000030100497</t>
  </si>
  <si>
    <t>5230-000030100269</t>
  </si>
  <si>
    <t>CAMARA DE VIDEO FULL HD</t>
  </si>
  <si>
    <t>5230-000030100279</t>
  </si>
  <si>
    <t>5230-000030100494</t>
  </si>
  <si>
    <t>5230-000030100492</t>
  </si>
  <si>
    <t>5230-000030100272</t>
  </si>
  <si>
    <t>VIDEO CAMARA</t>
  </si>
  <si>
    <t>5230-000030100271</t>
  </si>
  <si>
    <t>5230-000030100503</t>
  </si>
  <si>
    <t>5230-000030100277</t>
  </si>
  <si>
    <t>5230-000030100408</t>
  </si>
  <si>
    <t>CAMARA FOTOGRAFICA</t>
  </si>
  <si>
    <t>5230-000030100495</t>
  </si>
  <si>
    <t>CÁMARA REFLEX DIGITAL</t>
  </si>
  <si>
    <t>5230-000030100491</t>
  </si>
  <si>
    <t>5230-000030100496</t>
  </si>
  <si>
    <t>5230-000030100383</t>
  </si>
  <si>
    <t>5230-000030100501</t>
  </si>
  <si>
    <t>5290-000030100477</t>
  </si>
  <si>
    <t>CAJA DE LUZ ULTRA DELGADA 17.7</t>
  </si>
  <si>
    <t>5290-000030100288</t>
  </si>
  <si>
    <t>BUTACA</t>
  </si>
  <si>
    <t>5290-000030100447</t>
  </si>
  <si>
    <t>CABALLETE DE MADERA</t>
  </si>
  <si>
    <t>5290-000030100310</t>
  </si>
  <si>
    <t>5290-000030100303</t>
  </si>
  <si>
    <t>5290-000030100297</t>
  </si>
  <si>
    <t>5290-000030100285</t>
  </si>
  <si>
    <t>5290-000030100472</t>
  </si>
  <si>
    <t>5290-000030100317</t>
  </si>
  <si>
    <t>5290-000030100304</t>
  </si>
  <si>
    <t>5290-000030100434</t>
  </si>
  <si>
    <t>5290-000030100281</t>
  </si>
  <si>
    <t>5290-000030100307</t>
  </si>
  <si>
    <t>5290-000030100325</t>
  </si>
  <si>
    <t>5290-000030100337</t>
  </si>
  <si>
    <t>5290-000030100452</t>
  </si>
  <si>
    <t>5290-000030100292</t>
  </si>
  <si>
    <t>5290-000030100443</t>
  </si>
  <si>
    <t>5290-000030100479</t>
  </si>
  <si>
    <t>5290-000030100462</t>
  </si>
  <si>
    <t>5290-000030100480</t>
  </si>
  <si>
    <t>5290-000030100339</t>
  </si>
  <si>
    <t>5290-000030100439</t>
  </si>
  <si>
    <t>5290-000030100436</t>
  </si>
  <si>
    <t>5290-000030100320</t>
  </si>
  <si>
    <t>5290-000030100453</t>
  </si>
  <si>
    <t>5290-000030100329</t>
  </si>
  <si>
    <t>5290-000030100327</t>
  </si>
  <si>
    <t>5290-000030100328</t>
  </si>
  <si>
    <t>5290-000030100468</t>
  </si>
  <si>
    <t>5290-000030100316</t>
  </si>
  <si>
    <t>5290-000030100460</t>
  </si>
  <si>
    <t>5290-000030100284</t>
  </si>
  <si>
    <t>5290-000030100282</t>
  </si>
  <si>
    <t>5290-000030100280</t>
  </si>
  <si>
    <t>5290-000030100450</t>
  </si>
  <si>
    <t>5290-000030100437</t>
  </si>
  <si>
    <t>5290-000030100458</t>
  </si>
  <si>
    <t>5290-000030100293</t>
  </si>
  <si>
    <t>5290-000030100449</t>
  </si>
  <si>
    <t>5290-000030100338</t>
  </si>
  <si>
    <t>5290-000030100463</t>
  </si>
  <si>
    <t>5290-000030100330</t>
  </si>
  <si>
    <t>5290-000030100283</t>
  </si>
  <si>
    <t>5290-000030100457</t>
  </si>
  <si>
    <t>5290-000030100475</t>
  </si>
  <si>
    <t>5290-000030100474</t>
  </si>
  <si>
    <t>5290-000030100469</t>
  </si>
  <si>
    <t>5290-000030100476</t>
  </si>
  <si>
    <t>5290-000030100467</t>
  </si>
  <si>
    <t>5290-000030100459</t>
  </si>
  <si>
    <t>5290-000030100471</t>
  </si>
  <si>
    <t>5290-000030100298</t>
  </si>
  <si>
    <t>5290-000030100308</t>
  </si>
  <si>
    <t>5290-000030100442</t>
  </si>
  <si>
    <t>5290-000030100444</t>
  </si>
  <si>
    <t>5290-000030100464</t>
  </si>
  <si>
    <t>5290-000030100455</t>
  </si>
  <si>
    <t>5290-000030100435</t>
  </si>
  <si>
    <t>5290-000030100301</t>
  </si>
  <si>
    <t>5290-000030100296</t>
  </si>
  <si>
    <t>5290-000030100286</t>
  </si>
  <si>
    <t>5290-000030100323</t>
  </si>
  <si>
    <t>5290-000030100314</t>
  </si>
  <si>
    <t>5290-000030100446</t>
  </si>
  <si>
    <t>5290-000030100451</t>
  </si>
  <si>
    <t>5290-000030100456</t>
  </si>
  <si>
    <t>5290-000030100473</t>
  </si>
  <si>
    <t>5290-000030100454</t>
  </si>
  <si>
    <t>5290-000030100309</t>
  </si>
  <si>
    <t>5290-000030100311</t>
  </si>
  <si>
    <t>5290-000030100481</t>
  </si>
  <si>
    <t>5290-000030100465</t>
  </si>
  <si>
    <t>5290-000030100461</t>
  </si>
  <si>
    <t>5290-000030100315</t>
  </si>
  <si>
    <t>5290-000030100294</t>
  </si>
  <si>
    <t>5290-000030100332</t>
  </si>
  <si>
    <t>5290-000030100335</t>
  </si>
  <si>
    <t>5290-000030100333</t>
  </si>
  <si>
    <t>5290-000030100321</t>
  </si>
  <si>
    <t>5290-000030100299</t>
  </si>
  <si>
    <t>5290-000030100287</t>
  </si>
  <si>
    <t>5290-000030100336</t>
  </si>
  <si>
    <t>5290-000030100448</t>
  </si>
  <si>
    <t>5290-000030100478</t>
  </si>
  <si>
    <t>5290-000030100441</t>
  </si>
  <si>
    <t>5290-000030100326</t>
  </si>
  <si>
    <t>5290-000030100440</t>
  </si>
  <si>
    <t>5290-000030100313</t>
  </si>
  <si>
    <t>5290-000030100322</t>
  </si>
  <si>
    <t>5290-000030100302</t>
  </si>
  <si>
    <t>5290-000030100312</t>
  </si>
  <si>
    <t>5290-000030100331</t>
  </si>
  <si>
    <t>5290-000030100306</t>
  </si>
  <si>
    <t>5290-000030100324</t>
  </si>
  <si>
    <t>5290-000030100470</t>
  </si>
  <si>
    <t>5290-000030100334</t>
  </si>
  <si>
    <t>5290-000030100291</t>
  </si>
  <si>
    <t>5290-000030100319</t>
  </si>
  <si>
    <t>5290-000030100295</t>
  </si>
  <si>
    <t>5290-000030100300</t>
  </si>
  <si>
    <t>5290-000030100289</t>
  </si>
  <si>
    <t>5290-000030100466</t>
  </si>
  <si>
    <t>5290-000030100445</t>
  </si>
  <si>
    <t>5290-000030100318</t>
  </si>
  <si>
    <t>5290-000030100482</t>
  </si>
  <si>
    <t>5290-000030100305</t>
  </si>
  <si>
    <t>5290-000030100438</t>
  </si>
  <si>
    <t>5290-000030100290</t>
  </si>
  <si>
    <t>5290-000030100483</t>
  </si>
  <si>
    <t>5310-000050100104</t>
  </si>
  <si>
    <t>SILLA DE RUEDAS BASICA</t>
  </si>
  <si>
    <t>5310-000050100004</t>
  </si>
  <si>
    <t>CAMILLA PORTATIL</t>
  </si>
  <si>
    <t>5310-000050100111</t>
  </si>
  <si>
    <t>BASCULA GRANATARIA</t>
  </si>
  <si>
    <t>5310-000050100109</t>
  </si>
  <si>
    <t>5310-000050100103</t>
  </si>
  <si>
    <t>5310-000050100110</t>
  </si>
  <si>
    <t>5310-000050100114</t>
  </si>
  <si>
    <t>VISCOSIMETRO</t>
  </si>
  <si>
    <t>5310-000050100001</t>
  </si>
  <si>
    <t>BASCULA PARA MEDICO</t>
  </si>
  <si>
    <t>5310-000050100113</t>
  </si>
  <si>
    <t>5310-000050100091</t>
  </si>
  <si>
    <t>DIVAN PARA MEDICO</t>
  </si>
  <si>
    <t>5310-000050100112</t>
  </si>
  <si>
    <t>5310-000050100107</t>
  </si>
  <si>
    <t>5310-000050100003</t>
  </si>
  <si>
    <t>5310-000050100002</t>
  </si>
  <si>
    <t>5310-000050100105</t>
  </si>
  <si>
    <t>CAMILLA</t>
  </si>
  <si>
    <t>5310-000050100108</t>
  </si>
  <si>
    <t>5310-000050100106</t>
  </si>
  <si>
    <t>MAQUINA UNIVERSAL DE ENSAYOS</t>
  </si>
  <si>
    <t>5310-000050100092</t>
  </si>
  <si>
    <t>5310-000050100005</t>
  </si>
  <si>
    <t>SILLA DE RUEDAS</t>
  </si>
  <si>
    <t>5320-000050100115</t>
  </si>
  <si>
    <t>INSTRUMENTO PORTÁTIL</t>
  </si>
  <si>
    <t>5410-000020100004</t>
  </si>
  <si>
    <t>DINA AUTOBÚS</t>
  </si>
  <si>
    <t>5410-000020100006</t>
  </si>
  <si>
    <t>VOLKSWAGEN VENTO STARLINE</t>
  </si>
  <si>
    <t>5610-000040101074</t>
  </si>
  <si>
    <t>HIDROLAVADORA</t>
  </si>
  <si>
    <t>5610-000040101073</t>
  </si>
  <si>
    <t>TRACTOR PODADORA</t>
  </si>
  <si>
    <t>5620-000040100030</t>
  </si>
  <si>
    <t>MODULO IPC 203</t>
  </si>
  <si>
    <t>5620-000040100033</t>
  </si>
  <si>
    <t>EQUIPO DE ELECTROHIDRAULICA INDUSTRIAL</t>
  </si>
  <si>
    <t>5620-000040100026</t>
  </si>
  <si>
    <t>ROBOT CON APLICACION DE SOLDADURA</t>
  </si>
  <si>
    <t>5620-000040100025</t>
  </si>
  <si>
    <t>EQUIPO DE NEUMATICA INDUSTRIAL</t>
  </si>
  <si>
    <t>5620-000040100028</t>
  </si>
  <si>
    <t>MODULO IPC 201</t>
  </si>
  <si>
    <t>5620-000040100031</t>
  </si>
  <si>
    <t>EQUIPO DE ELECTRONEUMATICA INDUSTRIAL</t>
  </si>
  <si>
    <t>5620-000040100009</t>
  </si>
  <si>
    <t>TORNO CNC MODELO CKE6150Z/1500 MARCA DMTG</t>
  </si>
  <si>
    <t>5620-000040100029</t>
  </si>
  <si>
    <t>MODULO IPC 202</t>
  </si>
  <si>
    <t>5620-000040100024</t>
  </si>
  <si>
    <t>5620-000040100980</t>
  </si>
  <si>
    <t>MEDIDOR DE POTENCIA</t>
  </si>
  <si>
    <t>5620-000040101007</t>
  </si>
  <si>
    <t>BASCULA MANUAL (CON PLATAFORMA)</t>
  </si>
  <si>
    <t>5620-000040100986</t>
  </si>
  <si>
    <t>CONTROLADOR LOGICO PROGRAMABLE</t>
  </si>
  <si>
    <t>5620-000040100288</t>
  </si>
  <si>
    <t>COMPRESOR DE AIRE</t>
  </si>
  <si>
    <t>5620-000040100981</t>
  </si>
  <si>
    <t>5620-000040100984</t>
  </si>
  <si>
    <t>5620-000040100027</t>
  </si>
  <si>
    <t>ROBOT INDUSTRIAL DE 6 GRADOS DE LIBERTAD</t>
  </si>
  <si>
    <t>5620-000040100982</t>
  </si>
  <si>
    <t>5620-000040100983</t>
  </si>
  <si>
    <t>5620-000040100987</t>
  </si>
  <si>
    <t>5620-000040100032</t>
  </si>
  <si>
    <t>5620-000040100008</t>
  </si>
  <si>
    <t>CENTRO DE MAQUINADO VDL-600A FANUC 0OI-MATE-MC</t>
  </si>
  <si>
    <t>5620-000040100985</t>
  </si>
  <si>
    <t>5640-000040101070</t>
  </si>
  <si>
    <t>AIRE ACONDICIONADO DE 1.5 TONELADAS</t>
  </si>
  <si>
    <t>5640-000040100917</t>
  </si>
  <si>
    <t>5640-000040101072</t>
  </si>
  <si>
    <t>EQUIPO DE AIRE ACONDICIONADO (EVAPORADORA)</t>
  </si>
  <si>
    <t>5640-000040100854</t>
  </si>
  <si>
    <t>EVAPORADORA AIRE ACONDICIONADO</t>
  </si>
  <si>
    <t>5640-000040100910</t>
  </si>
  <si>
    <t>5640-000040100912</t>
  </si>
  <si>
    <t>5640-000040100915</t>
  </si>
  <si>
    <t>5640-000040100913</t>
  </si>
  <si>
    <t>5640-000040101046</t>
  </si>
  <si>
    <t>SISTEMA DE AIRE ACONDICIONADO DE PRECISIÓN</t>
  </si>
  <si>
    <t>5640-000040100909</t>
  </si>
  <si>
    <t>5640-000040101089</t>
  </si>
  <si>
    <t>EVAPORADORA</t>
  </si>
  <si>
    <t>5640-000040100911</t>
  </si>
  <si>
    <t>5640-000040100916</t>
  </si>
  <si>
    <t>5640-000040100914</t>
  </si>
  <si>
    <t>5640-000040101071</t>
  </si>
  <si>
    <t>AIRE ACONDICIONADO MINISPLIT FRIO 3 TON</t>
  </si>
  <si>
    <t>5640-000040100853</t>
  </si>
  <si>
    <t>5640-000040101069</t>
  </si>
  <si>
    <t>5650-000040101064</t>
  </si>
  <si>
    <t>TELEFONO IP</t>
  </si>
  <si>
    <t>5650-000040101062</t>
  </si>
  <si>
    <t>EQUIPO DE VIDEOCONFERENCIA</t>
  </si>
  <si>
    <t>5650-000040101043</t>
  </si>
  <si>
    <t>RADIO PORTATIL ANÁLOGO</t>
  </si>
  <si>
    <t>5650-000040101045</t>
  </si>
  <si>
    <t>5650-000040100885</t>
  </si>
  <si>
    <t>TELÉFONO IP</t>
  </si>
  <si>
    <t>5650-000040101041</t>
  </si>
  <si>
    <t>5650-000040100869</t>
  </si>
  <si>
    <t>RADIO TALK DE 22 CANALES</t>
  </si>
  <si>
    <t>5650-000040101068</t>
  </si>
  <si>
    <t>5650-000040100882</t>
  </si>
  <si>
    <t>5650-000040100886</t>
  </si>
  <si>
    <t>5650-000040100895</t>
  </si>
  <si>
    <t>5650-000040100862</t>
  </si>
  <si>
    <t>5650-000040100876</t>
  </si>
  <si>
    <t>5650-000040100877</t>
  </si>
  <si>
    <t>5650-000040100879</t>
  </si>
  <si>
    <t>5650-000040100863</t>
  </si>
  <si>
    <t>5650-000040100868</t>
  </si>
  <si>
    <t>5650-000040100894</t>
  </si>
  <si>
    <t>5650-000040100903</t>
  </si>
  <si>
    <t>5650-000040100904</t>
  </si>
  <si>
    <t>5650-000040100878</t>
  </si>
  <si>
    <t>5650-000040100875</t>
  </si>
  <si>
    <t>5650-000040100864</t>
  </si>
  <si>
    <t>5650-000040101039</t>
  </si>
  <si>
    <t>5650-000040100923</t>
  </si>
  <si>
    <t>5650-000040100902</t>
  </si>
  <si>
    <t>5650-000040100870</t>
  </si>
  <si>
    <t>5650-000040100897</t>
  </si>
  <si>
    <t>5650-000040100874</t>
  </si>
  <si>
    <t>5650-000040100892</t>
  </si>
  <si>
    <t>5650-000040100880</t>
  </si>
  <si>
    <t>5650-000040100860</t>
  </si>
  <si>
    <t>5650-000040100901</t>
  </si>
  <si>
    <t>5650-000040100884</t>
  </si>
  <si>
    <t>5650-000040101082</t>
  </si>
  <si>
    <t>TELEFONO</t>
  </si>
  <si>
    <t>5650-000040101040</t>
  </si>
  <si>
    <t>5650-000040101083</t>
  </si>
  <si>
    <t>5650-000040101038</t>
  </si>
  <si>
    <t>5650-000040101066</t>
  </si>
  <si>
    <t>5650-000040101042</t>
  </si>
  <si>
    <t>5650-000040100905</t>
  </si>
  <si>
    <t>5650-000040100898</t>
  </si>
  <si>
    <t>5650-000040101065</t>
  </si>
  <si>
    <t>5650-000040101044</t>
  </si>
  <si>
    <t>5650-000040100861</t>
  </si>
  <si>
    <t>5650-000040100865</t>
  </si>
  <si>
    <t>5650-000040100899</t>
  </si>
  <si>
    <t>5650-000040100866</t>
  </si>
  <si>
    <t>5650-000040100906</t>
  </si>
  <si>
    <t>5650-000040100867</t>
  </si>
  <si>
    <t>5650-000040101067</t>
  </si>
  <si>
    <t>5650-000040100859</t>
  </si>
  <si>
    <t>5650-000040100896</t>
  </si>
  <si>
    <t>5650-000040101059</t>
  </si>
  <si>
    <t>GABINETE OFFICE SERV 7400 CON 10 SLOTS UNIVERSALES</t>
  </si>
  <si>
    <t>5650-000040101063</t>
  </si>
  <si>
    <t>5650-000040100883</t>
  </si>
  <si>
    <t>5660-000040100855</t>
  </si>
  <si>
    <t>REGULADOR DE USO RUDO 3 FASES 5 HILOS 15 KVA</t>
  </si>
  <si>
    <t>5660-000040100018</t>
  </si>
  <si>
    <t>REGULADOR</t>
  </si>
  <si>
    <t>5660-000040100013</t>
  </si>
  <si>
    <t>5660-000040100055</t>
  </si>
  <si>
    <t>TARJETA LAN</t>
  </si>
  <si>
    <t>5660-000040101047</t>
  </si>
  <si>
    <t>ANALIZADOR DE TIERRA</t>
  </si>
  <si>
    <t>5660-000040101015</t>
  </si>
  <si>
    <t>OSCILLOSCOPE, 4-CHANNEL, 200MHZ, 2.5GS/S</t>
  </si>
  <si>
    <t>5660-000040101081</t>
  </si>
  <si>
    <t>MICRO INVERSOR 600 W IP65</t>
  </si>
  <si>
    <t>5660-000040100006</t>
  </si>
  <si>
    <t>D.C. SWITCHING POWER SUPPLY 0-24V, 0-15A</t>
  </si>
  <si>
    <t>5660-000040100002</t>
  </si>
  <si>
    <t>CABLE DE COMUNICACION SIMATIC S7, PC ADAPTER USB F</t>
  </si>
  <si>
    <t>5660-000040100947</t>
  </si>
  <si>
    <t>MULTIMETRO</t>
  </si>
  <si>
    <t>5660-000040101019</t>
  </si>
  <si>
    <t>EART GROUND TESTER DIGITAL</t>
  </si>
  <si>
    <t>5660-000040101075</t>
  </si>
  <si>
    <t>REGULADOR DE VOLTAJE</t>
  </si>
  <si>
    <t>5660-000040100011</t>
  </si>
  <si>
    <t>5660-000040100926</t>
  </si>
  <si>
    <t>5660-000040100974</t>
  </si>
  <si>
    <t>TACOMETRO</t>
  </si>
  <si>
    <t>5660-000040100929</t>
  </si>
  <si>
    <t>5660-000040100935</t>
  </si>
  <si>
    <t>5660-000040100967</t>
  </si>
  <si>
    <t>PINZA AMPERIMETRICA</t>
  </si>
  <si>
    <t>5660-000040100969</t>
  </si>
  <si>
    <t>FUENTE DE VOLTAJE</t>
  </si>
  <si>
    <t>5660-000040100944</t>
  </si>
  <si>
    <t>5660-000040101035</t>
  </si>
  <si>
    <t>ENTRENADOR ELECTROMECÁNICO PARA EFICIENCIA ENERGÉT</t>
  </si>
  <si>
    <t>5660-000040101036</t>
  </si>
  <si>
    <t>5660-000040100823</t>
  </si>
  <si>
    <t>PLANTA DE EMERGENCIA CON CAPACIDAD DE 100 KW</t>
  </si>
  <si>
    <t>5660-000040100042</t>
  </si>
  <si>
    <t>PLC</t>
  </si>
  <si>
    <t>5660-000040100043</t>
  </si>
  <si>
    <t>5660-000040101011</t>
  </si>
  <si>
    <t>5660-000040101060</t>
  </si>
  <si>
    <t>PLANTA DE LUZ PORTATIL</t>
  </si>
  <si>
    <t>5660-000040101014</t>
  </si>
  <si>
    <t>5660-000040100938</t>
  </si>
  <si>
    <t>5660-000040100976</t>
  </si>
  <si>
    <t>5660-000040100968</t>
  </si>
  <si>
    <t>5660-000040100951</t>
  </si>
  <si>
    <t>5660-000040100049</t>
  </si>
  <si>
    <t>5660-000040101008</t>
  </si>
  <si>
    <t>5660-000040100972</t>
  </si>
  <si>
    <t>5660-000040101017</t>
  </si>
  <si>
    <t>CURRENT PROBE, 50mAto 100ª, DC to 100 KHZ; MASTER</t>
  </si>
  <si>
    <t>5660-000040101048</t>
  </si>
  <si>
    <t>5660-000040100001</t>
  </si>
  <si>
    <t>MAQUINA SOLDADORA DE ARCO ELECTRICO, 50-250 AMP.</t>
  </si>
  <si>
    <t>5660-000040101021</t>
  </si>
  <si>
    <t>5660-000040100970</t>
  </si>
  <si>
    <t>5660-000040100059</t>
  </si>
  <si>
    <t>TARJETA USB</t>
  </si>
  <si>
    <t>5660-000040100971</t>
  </si>
  <si>
    <t>5660-000040100047</t>
  </si>
  <si>
    <t>5660-000040100975</t>
  </si>
  <si>
    <t>5660-000040100058</t>
  </si>
  <si>
    <t>5660-000040100942</t>
  </si>
  <si>
    <t>5660-000040100927</t>
  </si>
  <si>
    <t>5660-000040100973</t>
  </si>
  <si>
    <t>5660-000040101076</t>
  </si>
  <si>
    <t>5660-000040100954</t>
  </si>
  <si>
    <t>5660-000040101057</t>
  </si>
  <si>
    <t xml:space="preserve"> REGULADORES</t>
  </si>
  <si>
    <t>5660-000040100956</t>
  </si>
  <si>
    <t>5660-000040101020</t>
  </si>
  <si>
    <t>5660-000040100052</t>
  </si>
  <si>
    <t>5660-000040101058</t>
  </si>
  <si>
    <t>5660-000040100015</t>
  </si>
  <si>
    <t>5660-000040100048</t>
  </si>
  <si>
    <t>5660-000040101077</t>
  </si>
  <si>
    <t>5660-000040100952</t>
  </si>
  <si>
    <t>5660-000040101028</t>
  </si>
  <si>
    <t>ENTRENADOR ELECTROMECANICO PARA EFICIENCIA ENERGET</t>
  </si>
  <si>
    <t>5660-000040100017</t>
  </si>
  <si>
    <t>5660-000040100064</t>
  </si>
  <si>
    <t>SOFTWARE DE LICENCIAMIENTO ESPECIALIZADO</t>
  </si>
  <si>
    <t>5660-000040100824</t>
  </si>
  <si>
    <t>UPS SISTEMA DE ENERGIA ININTERRUMPIDA</t>
  </si>
  <si>
    <t>5660-000040100960</t>
  </si>
  <si>
    <t>5660-000040101018</t>
  </si>
  <si>
    <t>OSCILLOSCOPE PROBE, HIGH VOLTAGE ACTIVE DIFFERENTI</t>
  </si>
  <si>
    <t>5660-000040100962</t>
  </si>
  <si>
    <t>5660-000040101013</t>
  </si>
  <si>
    <t>TERMOMETRO DE INFRAROJOS</t>
  </si>
  <si>
    <t>5660-000040100957</t>
  </si>
  <si>
    <t>5660-000040100941</t>
  </si>
  <si>
    <t>5660-000040101025</t>
  </si>
  <si>
    <t>CAMARA TERMOGRAFICA</t>
  </si>
  <si>
    <t>5660-000040100978</t>
  </si>
  <si>
    <t>ENTRENADOR DE ENERGIA SOLAR</t>
  </si>
  <si>
    <t>5660-000040100060</t>
  </si>
  <si>
    <t>5660-000040101056</t>
  </si>
  <si>
    <t>5660-000040100940</t>
  </si>
  <si>
    <t>5660-000040100005</t>
  </si>
  <si>
    <t>5660-000040101054</t>
  </si>
  <si>
    <t>5660-000040101034</t>
  </si>
  <si>
    <t>OSCILOSCOPIO PORTATIL</t>
  </si>
  <si>
    <t>5660-000040101012</t>
  </si>
  <si>
    <t>EQUIPO COMPLETO DE TERMOPAR Y PRIMETRO</t>
  </si>
  <si>
    <t>5660-000040100958</t>
  </si>
  <si>
    <t>5660-000040100933</t>
  </si>
  <si>
    <t>5660-000040100934</t>
  </si>
  <si>
    <t>5660-000040100965</t>
  </si>
  <si>
    <t>5660-000040100937</t>
  </si>
  <si>
    <t>5660-000040100857</t>
  </si>
  <si>
    <t>5660-000040101080</t>
  </si>
  <si>
    <t>5660-000040101078</t>
  </si>
  <si>
    <t>5660-000040100925</t>
  </si>
  <si>
    <t>5660-000040100054</t>
  </si>
  <si>
    <t>5660-000040100945</t>
  </si>
  <si>
    <t>5660-000040100930</t>
  </si>
  <si>
    <t>5660-000040100063</t>
  </si>
  <si>
    <t>5660-000040100931</t>
  </si>
  <si>
    <t>5660-000040100928</t>
  </si>
  <si>
    <t>5660-000040101023</t>
  </si>
  <si>
    <t>ENTRENADOR DE ENERGIA SOLAR TERMICA</t>
  </si>
  <si>
    <t>5660-000040100051</t>
  </si>
  <si>
    <t>5660-000040100948</t>
  </si>
  <si>
    <t>5660-000040101022</t>
  </si>
  <si>
    <t>5660-000040101061</t>
  </si>
  <si>
    <t>SUPRESOR CON REGULADOR DE VOLTAJE</t>
  </si>
  <si>
    <t>5660-000040100019</t>
  </si>
  <si>
    <t>5660-000040101027</t>
  </si>
  <si>
    <t>5660-000040100936</t>
  </si>
  <si>
    <t>5660-000040100858</t>
  </si>
  <si>
    <t>5660-000040100943</t>
  </si>
  <si>
    <t>5660-000040100963</t>
  </si>
  <si>
    <t>5660-000040101079</t>
  </si>
  <si>
    <t>5660-000040100856</t>
  </si>
  <si>
    <t>5660-000040100852</t>
  </si>
  <si>
    <t>SOLARIMETRO MEDIDOR SOLAR</t>
  </si>
  <si>
    <t>5660-000040100044</t>
  </si>
  <si>
    <t>5660-000040100003</t>
  </si>
  <si>
    <t>5660-000040100046</t>
  </si>
  <si>
    <t>5660-000040100946</t>
  </si>
  <si>
    <t>5660-000040101009</t>
  </si>
  <si>
    <t>5660-000040101030</t>
  </si>
  <si>
    <t>SISTEMA DE ENTRENAMIENTO EN ENERGIAS RENOVABLES</t>
  </si>
  <si>
    <t>5660-000040101016</t>
  </si>
  <si>
    <t>5660-000040100961</t>
  </si>
  <si>
    <t>5660-000040101037</t>
  </si>
  <si>
    <t>5660-000040100045</t>
  </si>
  <si>
    <t>5660-000040100949</t>
  </si>
  <si>
    <t>5660-000040100014</t>
  </si>
  <si>
    <t>5660-000040101026</t>
  </si>
  <si>
    <t>5660-000040100057</t>
  </si>
  <si>
    <t>5660-000040100950</t>
  </si>
  <si>
    <t>5660-000040100053</t>
  </si>
  <si>
    <t>5660-000040101024</t>
  </si>
  <si>
    <t>5660-000040100964</t>
  </si>
  <si>
    <t>5660-000040100056</t>
  </si>
  <si>
    <t>5660-000040100977</t>
  </si>
  <si>
    <t>5660-000040100959</t>
  </si>
  <si>
    <t>5660-000040100932</t>
  </si>
  <si>
    <t>5660-000040100966</t>
  </si>
  <si>
    <t>5660-000040101055</t>
  </si>
  <si>
    <t>5660-000040100939</t>
  </si>
  <si>
    <t>5660-000040100012</t>
  </si>
  <si>
    <t>5660-000040100062</t>
  </si>
  <si>
    <t>5660-000040101029</t>
  </si>
  <si>
    <t>ENTRENADOR MODULAR HÍBRIDO</t>
  </si>
  <si>
    <t>5660-000040100004</t>
  </si>
  <si>
    <t>MULTIMETRO DIGITAL ANALOGICO CON PANTALLA</t>
  </si>
  <si>
    <t>5660-000040100050</t>
  </si>
  <si>
    <t>5660-000040100007</t>
  </si>
  <si>
    <t>JUEGO DE DISPOSITIVOS PARA CONTROL POR</t>
  </si>
  <si>
    <t>5660-000040100955</t>
  </si>
  <si>
    <t>5660-000040100953</t>
  </si>
  <si>
    <t>5660-000040100061</t>
  </si>
  <si>
    <t>5670-000040101091</t>
  </si>
  <si>
    <t>ELECTRO BOMBA CENTRIFUGA</t>
  </si>
  <si>
    <t>5670-000040101003</t>
  </si>
  <si>
    <t>PINZA VATIMETRICA TRIFASICA</t>
  </si>
  <si>
    <t>5670-000040100979</t>
  </si>
  <si>
    <t>DUROMETRO DIGITAL</t>
  </si>
  <si>
    <t>5670-000040101088</t>
  </si>
  <si>
    <t>SOLDADORA UNIVERSAL PARA ELECTRODO Y PRO</t>
  </si>
  <si>
    <t>5670-000040100924</t>
  </si>
  <si>
    <t>DESBROZADORA DE GASOLINA</t>
  </si>
  <si>
    <t>5670-000040101086</t>
  </si>
  <si>
    <t>5670-000040100873</t>
  </si>
  <si>
    <t>WATTMETRO</t>
  </si>
  <si>
    <t>5670-000040101001</t>
  </si>
  <si>
    <t>PARRILLA ELECTRICA CON AGITACIÓN MAGNETICA</t>
  </si>
  <si>
    <t>5670-000040100339</t>
  </si>
  <si>
    <t>RECOGEDOR ELECTRICO: MOTOR UNIVERSAL 120V,</t>
  </si>
  <si>
    <t>5670-000040101087</t>
  </si>
  <si>
    <t>5670-000040100999</t>
  </si>
  <si>
    <t>5670-000040100995</t>
  </si>
  <si>
    <t>5670-000040101084</t>
  </si>
  <si>
    <t>ESCALERA TIPO BASCULANTE IA (ANSI)</t>
  </si>
  <si>
    <t>5670-000040100922</t>
  </si>
  <si>
    <t>CARETA ELECTRONICA</t>
  </si>
  <si>
    <t>5670-000040101050</t>
  </si>
  <si>
    <t>MOTOBOMBA CENTRIFUGA</t>
  </si>
  <si>
    <t>5670-000040101004</t>
  </si>
  <si>
    <t>5670-000040100993</t>
  </si>
  <si>
    <t>MOTOR ESTANDAR 3HP 4 POLOS VEL BAJA</t>
  </si>
  <si>
    <t>5670-000040101090</t>
  </si>
  <si>
    <t>5670-000040100881</t>
  </si>
  <si>
    <t>SISTEMA DE ENTRENAMIENTO EN MANUFACTURA FLEXIBLE</t>
  </si>
  <si>
    <t>5670-000040101052</t>
  </si>
  <si>
    <t>5670-000040101051</t>
  </si>
  <si>
    <t>5670-000040100919</t>
  </si>
  <si>
    <t>5670-000040100872</t>
  </si>
  <si>
    <t>5670-000040101049</t>
  </si>
  <si>
    <t>5670-000040100920</t>
  </si>
  <si>
    <t>5670-000040101031</t>
  </si>
  <si>
    <t>PODADORA MOTOR A GASOLINA DE 5 HP</t>
  </si>
  <si>
    <t>5670-000040100871</t>
  </si>
  <si>
    <t>5670-000040101002</t>
  </si>
  <si>
    <t>5670-000040100998</t>
  </si>
  <si>
    <t>5670-000040100890</t>
  </si>
  <si>
    <t>VIBROMETRO DE PLUMA</t>
  </si>
  <si>
    <t>5670-000040101053</t>
  </si>
  <si>
    <t>PODADORA A MOTOR DE GASOLINA</t>
  </si>
  <si>
    <t>5670-000040100891</t>
  </si>
  <si>
    <t>CORTADOR DE METALES</t>
  </si>
  <si>
    <t>5670-000040100338</t>
  </si>
  <si>
    <t>CARRO TRANSPORTADOR A BASE DE PERFILES DE ACERO</t>
  </si>
  <si>
    <t>5670-000040100918</t>
  </si>
  <si>
    <t>5670-000040100888</t>
  </si>
  <si>
    <t>OPTICAL PAWER METER</t>
  </si>
  <si>
    <t>5670-000040100994</t>
  </si>
  <si>
    <t>5670-000040100832</t>
  </si>
  <si>
    <t>PODADORA DE GASOLINA 21</t>
  </si>
  <si>
    <t>5670-000040100831</t>
  </si>
  <si>
    <t>MOTOSIERRA 33CC 14</t>
  </si>
  <si>
    <t>5670-000040100889</t>
  </si>
  <si>
    <t>VISCOSIMETRO DIGITAL</t>
  </si>
  <si>
    <t>5670-000040101000</t>
  </si>
  <si>
    <t>5670-000040100996</t>
  </si>
  <si>
    <t>5670-000040101092</t>
  </si>
  <si>
    <t>TALADRO DE COLUMNA DE PISO 13</t>
  </si>
  <si>
    <t>5670-000040101085</t>
  </si>
  <si>
    <t>5670-000040100887</t>
  </si>
  <si>
    <t>PULIDORA</t>
  </si>
  <si>
    <t>5670-000040100997</t>
  </si>
  <si>
    <t>5670-000040101005</t>
  </si>
  <si>
    <t>MEDIDOR DE PH EDUCACIONAL</t>
  </si>
  <si>
    <t>5670-000040101006</t>
  </si>
  <si>
    <t>5670-000040100921</t>
  </si>
  <si>
    <t>5690-000040100851</t>
  </si>
  <si>
    <t>5690-000040100988</t>
  </si>
  <si>
    <t>MODULO DE ENSEÑANZA DE MECANISMOS</t>
  </si>
  <si>
    <t>5690-000040100839</t>
  </si>
  <si>
    <t>MODULO ELECTRO DINAMOMETRO</t>
  </si>
  <si>
    <t>5690-000040100847</t>
  </si>
  <si>
    <t>LUXOMETRO MEDIDOR DE LUZ</t>
  </si>
  <si>
    <t>5690-000040100834</t>
  </si>
  <si>
    <t>ANEMOMETRO MEDIDOR DE VELOCIDAD DEL AIRE</t>
  </si>
  <si>
    <t>5690-000040100845</t>
  </si>
  <si>
    <t>5690-000040100849</t>
  </si>
  <si>
    <t>TACOMETRO DE CONTACTO</t>
  </si>
  <si>
    <t>5690-000040100843</t>
  </si>
  <si>
    <t>5690-000040100991</t>
  </si>
  <si>
    <t>5690-000040100989</t>
  </si>
  <si>
    <t>5690-000040100833</t>
  </si>
  <si>
    <t>5690-000040100841</t>
  </si>
  <si>
    <t>PINZAS AMPERIMETRICAS</t>
  </si>
  <si>
    <t>5690-000040100848</t>
  </si>
  <si>
    <t>5690-000040100840</t>
  </si>
  <si>
    <t>5690-000040100836</t>
  </si>
  <si>
    <t>MODULO DE CAPACITANCIAS VARIABLES</t>
  </si>
  <si>
    <t>5690-000040100844</t>
  </si>
  <si>
    <t>5690-000040100846</t>
  </si>
  <si>
    <t>5690-000040101033</t>
  </si>
  <si>
    <t>CONTENEDOR VOLCADOR TRABAJO PESADO</t>
  </si>
  <si>
    <t>5690-000040101032</t>
  </si>
  <si>
    <t>5690-000040100842</t>
  </si>
  <si>
    <t>5690-000040100838</t>
  </si>
  <si>
    <t>5690-000040100990</t>
  </si>
  <si>
    <t>5690-000040100992</t>
  </si>
  <si>
    <t>5690-000040100837</t>
  </si>
  <si>
    <t>5690-000040100835</t>
  </si>
  <si>
    <t>5690-000040100850</t>
  </si>
  <si>
    <t>MESA PARA COMPUTADORA</t>
  </si>
  <si>
    <t>5101-000010003459</t>
  </si>
  <si>
    <t>SILLA DE VISITA ROBUS 1 PLAZA TUBULAR OVAL</t>
  </si>
  <si>
    <t>5101-000010002984</t>
  </si>
  <si>
    <t>SILLAS CON RESPALDO Y ASIENTO ACOJINADO DE ALTA</t>
  </si>
  <si>
    <t>5101-000010002991</t>
  </si>
  <si>
    <t>5101-000010003088</t>
  </si>
  <si>
    <t>5101-000010003448</t>
  </si>
  <si>
    <t>5101-000010003447</t>
  </si>
  <si>
    <t>5101-000010003443</t>
  </si>
  <si>
    <t>5101-000010003385</t>
  </si>
  <si>
    <t>BUTACA PARA AUDIOVISUAL CON PALETA ABATIBLE</t>
  </si>
  <si>
    <t>5101-000010002844</t>
  </si>
  <si>
    <t>SILLON EJECUTIVO, RESPALDO ALTO EN PIEL, COLOR</t>
  </si>
  <si>
    <t>5101-000010003311</t>
  </si>
  <si>
    <t>5101-000010002867</t>
  </si>
  <si>
    <t>PIZARRON DE CRISTAL TEMPLADO DE 6 MM DE ESPESOR</t>
  </si>
  <si>
    <t>5101-000010002921</t>
  </si>
  <si>
    <t>5101-000010002929</t>
  </si>
  <si>
    <t>5101-000010003334</t>
  </si>
  <si>
    <t>5101-000010003386</t>
  </si>
  <si>
    <t>5101-000010003605</t>
  </si>
  <si>
    <t>ESTANTE TIPO ESQUELETO, MARCA ROCA, CON 4 POSTES</t>
  </si>
  <si>
    <t>5101-000010003058</t>
  </si>
  <si>
    <t>5101-000010003130</t>
  </si>
  <si>
    <t>SILLA CON PALETA Y PORTALIBROS, DERECHA</t>
  </si>
  <si>
    <t>5101-000010003012</t>
  </si>
  <si>
    <t>5101-000010002853</t>
  </si>
  <si>
    <t>5101-000010003060</t>
  </si>
  <si>
    <t>5101-000010003345</t>
  </si>
  <si>
    <t>5101-000010003243</t>
  </si>
  <si>
    <t>MESA BINARIA DE 1.20 X 0.40 X 0.75 M, FABRICADA EN</t>
  </si>
  <si>
    <t>5101-000010002934</t>
  </si>
  <si>
    <t>5101-000010002976</t>
  </si>
  <si>
    <t>5101-000010003037</t>
  </si>
  <si>
    <t>5101-000010003076</t>
  </si>
  <si>
    <t>5101-000010003112</t>
  </si>
  <si>
    <t>MESA DE TRABAJO. MELAMINA DE 19 MM DE ESPESOR</t>
  </si>
  <si>
    <t>5101-000010003111</t>
  </si>
  <si>
    <t>5101-000010002987</t>
  </si>
  <si>
    <t>5101-000010002887</t>
  </si>
  <si>
    <t>SILLA SECRETARIAL RESPALDO ALTO DE 47X54X78 CM</t>
  </si>
  <si>
    <t>5101-000010003161</t>
  </si>
  <si>
    <t>5101-000010002937</t>
  </si>
  <si>
    <t>5101-000010003072</t>
  </si>
  <si>
    <t>5101-000010003244</t>
  </si>
  <si>
    <t>5101-000010003342</t>
  </si>
  <si>
    <t>5101-000010003256</t>
  </si>
  <si>
    <t>5101-000010003405</t>
  </si>
  <si>
    <t>PIZARRON INTERACTIVO MODELO ALFHER EBEAM</t>
  </si>
  <si>
    <t>5101-000010003568</t>
  </si>
  <si>
    <t>MESA BINARIA PARA ADULTO CON CUBIERTA DE TRIPLAY</t>
  </si>
  <si>
    <t>5101-000010003319</t>
  </si>
  <si>
    <t>5101-000010003463</t>
  </si>
  <si>
    <t>5101-000010003618</t>
  </si>
  <si>
    <t>5101-000010003622</t>
  </si>
  <si>
    <t>5101-000010003391</t>
  </si>
  <si>
    <t>5101-000010003362</t>
  </si>
  <si>
    <t>5101-000010003323</t>
  </si>
  <si>
    <t>5101-000010003204</t>
  </si>
  <si>
    <t>SILLA CON PALETA Y PORTALIBROS, IZQUIERDA</t>
  </si>
  <si>
    <t>5101-000010003128</t>
  </si>
  <si>
    <t>LIBRERO DE METAL CON 5 ENTREPAÑOS</t>
  </si>
  <si>
    <t>5101-000010002969</t>
  </si>
  <si>
    <t>5101-000010002839</t>
  </si>
  <si>
    <t>5101-000010002975</t>
  </si>
  <si>
    <t>5101-000010003225</t>
  </si>
  <si>
    <t>5101-000010002884</t>
  </si>
  <si>
    <t>5101-000010002886</t>
  </si>
  <si>
    <t>5101-000010003126</t>
  </si>
  <si>
    <t>5101-000010003064</t>
  </si>
  <si>
    <t>5101-000010003254</t>
  </si>
  <si>
    <t>5101-000010003118</t>
  </si>
  <si>
    <t>LOCKER DE 4 PUERTAS. INTEGRADO POR 2 LATERALES</t>
  </si>
  <si>
    <t>5101-000010003309</t>
  </si>
  <si>
    <t>MESA DE TRABAJO CON SUPERFICIE DE ARCE, ESTILO</t>
  </si>
  <si>
    <t>5101-000010003558</t>
  </si>
  <si>
    <t>SILLA DE MADERA CON PARRILLA PORTA LIBROS DSM-01</t>
  </si>
  <si>
    <t>5101-000010003377</t>
  </si>
  <si>
    <t>5101-000010003376</t>
  </si>
  <si>
    <t>5101-000010003603</t>
  </si>
  <si>
    <t>5101-000010003395</t>
  </si>
  <si>
    <t>ARCHIVERO METALICO VERTICAL DE CUATRO GAVETAS</t>
  </si>
  <si>
    <t>5101-000010003084</t>
  </si>
  <si>
    <t>5101-000010003340</t>
  </si>
  <si>
    <t>5101-000010003451</t>
  </si>
  <si>
    <t>5101-000010003462</t>
  </si>
  <si>
    <t>5101-000010002995</t>
  </si>
  <si>
    <t>5101-000010002876</t>
  </si>
  <si>
    <t>5101-000010002870</t>
  </si>
  <si>
    <t>5101-000010002916</t>
  </si>
  <si>
    <t>5101-000010003105</t>
  </si>
  <si>
    <t>5101-000010003129</t>
  </si>
  <si>
    <t>5101-000010003207</t>
  </si>
  <si>
    <t>5101-000010003366</t>
  </si>
  <si>
    <t>5101-000010003633</t>
  </si>
  <si>
    <t>PIZARRON INTERACTIVO DE 1.20 X .70, TECNOLOGIA DE</t>
  </si>
  <si>
    <t>5101-000010003566</t>
  </si>
  <si>
    <t>5101-000010002919</t>
  </si>
  <si>
    <t>5101-000010003002</t>
  </si>
  <si>
    <t>5101-000010003073</t>
  </si>
  <si>
    <t>5101-000010003097</t>
  </si>
  <si>
    <t>5101-000010003617</t>
  </si>
  <si>
    <t>5101-000010003388</t>
  </si>
  <si>
    <t>5101-000010003383</t>
  </si>
  <si>
    <t>5101-000010003359</t>
  </si>
  <si>
    <t>5101-000010003347</t>
  </si>
  <si>
    <t>5101-000010003224</t>
  </si>
  <si>
    <t>5101-000010003142</t>
  </si>
  <si>
    <t>5101-000010003079</t>
  </si>
  <si>
    <t>5101-000010003028</t>
  </si>
  <si>
    <t>5101-000010002960</t>
  </si>
  <si>
    <t>5101-000010002881</t>
  </si>
  <si>
    <t>5101-000010003302</t>
  </si>
  <si>
    <t>5101-000010003329</t>
  </si>
  <si>
    <t>5101-000010003357</t>
  </si>
  <si>
    <t>5101-000010003439</t>
  </si>
  <si>
    <t>5101-000010003632</t>
  </si>
  <si>
    <t>5101-000010002861</t>
  </si>
  <si>
    <t>5101-000010002946</t>
  </si>
  <si>
    <t>5101-000010003283</t>
  </si>
  <si>
    <t>5101-000010003327</t>
  </si>
  <si>
    <t>5101-000010003253</t>
  </si>
  <si>
    <t>5101-000010003441</t>
  </si>
  <si>
    <t>5101-000010002974</t>
  </si>
  <si>
    <t>5101-000010003011</t>
  </si>
  <si>
    <t>5101-000010003333</t>
  </si>
  <si>
    <t>5101-000010003390</t>
  </si>
  <si>
    <t>5101-000010003116</t>
  </si>
  <si>
    <t>5101-000010003562</t>
  </si>
  <si>
    <t>5101-000010003306</t>
  </si>
  <si>
    <t>5101-000010003299</t>
  </si>
  <si>
    <t>5101-000010003275</t>
  </si>
  <si>
    <t>5101-000010003092</t>
  </si>
  <si>
    <t>5101-000010003074</t>
  </si>
  <si>
    <t>5101-000010003057</t>
  </si>
  <si>
    <t>5101-000010002994</t>
  </si>
  <si>
    <t>5101-000010002981</t>
  </si>
  <si>
    <t>5101-000010002855</t>
  </si>
  <si>
    <t>5101-000010003317</t>
  </si>
  <si>
    <t>5101-000010003307</t>
  </si>
  <si>
    <t>5101-000010002930</t>
  </si>
  <si>
    <t>5101-000010002972</t>
  </si>
  <si>
    <t>5101-000010003320</t>
  </si>
  <si>
    <t>5101-000010003027</t>
  </si>
  <si>
    <t>5101-000010003067</t>
  </si>
  <si>
    <t>5101-000010003187</t>
  </si>
  <si>
    <t>5101-000010003350</t>
  </si>
  <si>
    <t>5101-000010003387</t>
  </si>
  <si>
    <t>5101-000010003561</t>
  </si>
  <si>
    <t>5101-000010003086</t>
  </si>
  <si>
    <t>5101-000010002945</t>
  </si>
  <si>
    <t>5101-000010002913</t>
  </si>
  <si>
    <t>5101-000010002879</t>
  </si>
  <si>
    <t>5101-000010003107</t>
  </si>
  <si>
    <t>5101-000010002949</t>
  </si>
  <si>
    <t>5101-000010003025</t>
  </si>
  <si>
    <t>5101-000010003295</t>
  </si>
  <si>
    <t>5101-000010003296</t>
  </si>
  <si>
    <t>5101-000010003456</t>
  </si>
  <si>
    <t>5101-000010003495</t>
  </si>
  <si>
    <t>SILLA POLIPROPILENO CON PALETA ECO. MELAMINA</t>
  </si>
  <si>
    <t>5101-000010002860</t>
  </si>
  <si>
    <t>5101-000010002936</t>
  </si>
  <si>
    <t>5101-000010002954</t>
  </si>
  <si>
    <t>5101-000010003114</t>
  </si>
  <si>
    <t>5101-000010003287</t>
  </si>
  <si>
    <t>5101-000010003312</t>
  </si>
  <si>
    <t>5101-000010003341</t>
  </si>
  <si>
    <t>5101-000010003523</t>
  </si>
  <si>
    <t>ARCHIVERO METALICO 3 GAVETAS CAL 24, 46 X 66 X 103</t>
  </si>
  <si>
    <t>5101-000010003255</t>
  </si>
  <si>
    <t>5101-000010002950</t>
  </si>
  <si>
    <t>5101-000010002880</t>
  </si>
  <si>
    <t>5101-000010003020</t>
  </si>
  <si>
    <t>5101-000010002866</t>
  </si>
  <si>
    <t>5101-000010003194</t>
  </si>
  <si>
    <t>5101-000010003263</t>
  </si>
  <si>
    <t>5101-000010003280</t>
  </si>
  <si>
    <t>5101-000010003371</t>
  </si>
  <si>
    <t>5101-000010003059</t>
  </si>
  <si>
    <t>5101-000010002891</t>
  </si>
  <si>
    <t>5101-000010003318</t>
  </si>
  <si>
    <t>5101-000010003065</t>
  </si>
  <si>
    <t>5101-000010003607</t>
  </si>
  <si>
    <t>5101-000010003524</t>
  </si>
  <si>
    <t>5101-000010003454</t>
  </si>
  <si>
    <t>5101-000010003406</t>
  </si>
  <si>
    <t>5101-000010003338</t>
  </si>
  <si>
    <t>5101-000010003326</t>
  </si>
  <si>
    <t>5101-000010003270</t>
  </si>
  <si>
    <t>5101-000010003315</t>
  </si>
  <si>
    <t>5101-000010003330</t>
  </si>
  <si>
    <t>5101-000010003273</t>
  </si>
  <si>
    <t>5101-000010003223</t>
  </si>
  <si>
    <t>5101-000010003083</t>
  </si>
  <si>
    <t>5101-000010002933</t>
  </si>
  <si>
    <t>5101-000010002877</t>
  </si>
  <si>
    <t>5101-000010002926</t>
  </si>
  <si>
    <t>5101-000010002940</t>
  </si>
  <si>
    <t>5101-000010002980</t>
  </si>
  <si>
    <t>5101-000010002993</t>
  </si>
  <si>
    <t>5101-000010003016</t>
  </si>
  <si>
    <t>5101-000010003061</t>
  </si>
  <si>
    <t>5101-000010003154</t>
  </si>
  <si>
    <t>5101-000010003343</t>
  </si>
  <si>
    <t>5101-000010003375</t>
  </si>
  <si>
    <t>5101-000010003625</t>
  </si>
  <si>
    <t>ARCHIVERO METALICO 4 GAVETAS, TAMAÑO OFICIO</t>
  </si>
  <si>
    <t>5101-000010002865</t>
  </si>
  <si>
    <t>5101-000010002941</t>
  </si>
  <si>
    <t>5101-000010003056</t>
  </si>
  <si>
    <t>5101-000010003033</t>
  </si>
  <si>
    <t>5101-000010003034</t>
  </si>
  <si>
    <t>5101-000010003039</t>
  </si>
  <si>
    <t>5101-000010003101</t>
  </si>
  <si>
    <t>5101-000010003102</t>
  </si>
  <si>
    <t>5101-000010003259</t>
  </si>
  <si>
    <t>5101-000010003269</t>
  </si>
  <si>
    <t>5101-000010003506</t>
  </si>
  <si>
    <t>5101-000010003444</t>
  </si>
  <si>
    <t>5101-000010003559</t>
  </si>
  <si>
    <t>5101-000010002868</t>
  </si>
  <si>
    <t>5101-000010002904</t>
  </si>
  <si>
    <t>5101-000010002917</t>
  </si>
  <si>
    <t>5101-000010002935</t>
  </si>
  <si>
    <t>5101-000010002957</t>
  </si>
  <si>
    <t>5101-000010003017</t>
  </si>
  <si>
    <t>5101-000010003075</t>
  </si>
  <si>
    <t>5101-000010002858</t>
  </si>
  <si>
    <t>5101-000010003226</t>
  </si>
  <si>
    <t>5101-000010002869</t>
  </si>
  <si>
    <t>5101-000010003041</t>
  </si>
  <si>
    <t>5101-000010003267</t>
  </si>
  <si>
    <t>5101-000010003445</t>
  </si>
  <si>
    <t>5101-000010003619</t>
  </si>
  <si>
    <t>5101-000010002965</t>
  </si>
  <si>
    <t>5101-000010003229</t>
  </si>
  <si>
    <t>5101-000010003378</t>
  </si>
  <si>
    <t>5101-000010003381</t>
  </si>
  <si>
    <t>5101-000010003260</t>
  </si>
  <si>
    <t>5101-000010003325</t>
  </si>
  <si>
    <t>5101-000010003461</t>
  </si>
  <si>
    <t>5101-000010002873</t>
  </si>
  <si>
    <t>5101-000010002953</t>
  </si>
  <si>
    <t>5101-000010003030</t>
  </si>
  <si>
    <t>5101-000010003239</t>
  </si>
  <si>
    <t>5101-000010003300</t>
  </si>
  <si>
    <t>5101-000010003308</t>
  </si>
  <si>
    <t>5101-000010002932</t>
  </si>
  <si>
    <t>5101-000010003069</t>
  </si>
  <si>
    <t>5101-000010003082</t>
  </si>
  <si>
    <t>5101-000010003085</t>
  </si>
  <si>
    <t>5101-000010002875</t>
  </si>
  <si>
    <t>5101-000010003054</t>
  </si>
  <si>
    <t>5101-000010003237</t>
  </si>
  <si>
    <t>5101-000010003268</t>
  </si>
  <si>
    <t>5101-000010003250</t>
  </si>
  <si>
    <t>5101-000010003346</t>
  </si>
  <si>
    <t>5101-000010003567</t>
  </si>
  <si>
    <t>5101-000010003624</t>
  </si>
  <si>
    <t>5101-000010003248</t>
  </si>
  <si>
    <t>5101-000010003336</t>
  </si>
  <si>
    <t>5101-000010003099</t>
  </si>
  <si>
    <t>5101-000010003096</t>
  </si>
  <si>
    <t>5101-000010003358</t>
  </si>
  <si>
    <t>5101-000010003438</t>
  </si>
  <si>
    <t>5101-000010003449</t>
  </si>
  <si>
    <t>5101-000010003517</t>
  </si>
  <si>
    <t>MESA ESQUINERA LINEA H DE MELANIMA DE 32MM CANTOS</t>
  </si>
  <si>
    <t>5101-000010003606</t>
  </si>
  <si>
    <t>5101-000010002962</t>
  </si>
  <si>
    <t>5101-000010002943</t>
  </si>
  <si>
    <t>5101-000010002888</t>
  </si>
  <si>
    <t>5101-000010002857</t>
  </si>
  <si>
    <t>5101-000010003047</t>
  </si>
  <si>
    <t>5101-000010003230</t>
  </si>
  <si>
    <t>5101-000010003276</t>
  </si>
  <si>
    <t>5101-000010003354</t>
  </si>
  <si>
    <t>5101-000010002944</t>
  </si>
  <si>
    <t>5101-000010003050</t>
  </si>
  <si>
    <t>5101-000010003304</t>
  </si>
  <si>
    <t>5101-000010003522</t>
  </si>
  <si>
    <t>5101-000010003610</t>
  </si>
  <si>
    <t>5101-000010003053</t>
  </si>
  <si>
    <t>5101-000010003089</t>
  </si>
  <si>
    <t>5101-000010003006</t>
  </si>
  <si>
    <t>5101-000010003007</t>
  </si>
  <si>
    <t>5101-000010003042</t>
  </si>
  <si>
    <t>5101-000010002859</t>
  </si>
  <si>
    <t>5101-000010002931</t>
  </si>
  <si>
    <t>5101-000010002977</t>
  </si>
  <si>
    <t>5101-000010003052</t>
  </si>
  <si>
    <t>5101-000010003231</t>
  </si>
  <si>
    <t>5101-000010003249</t>
  </si>
  <si>
    <t>5101-000010003271</t>
  </si>
  <si>
    <t>5101-000010003353</t>
  </si>
  <si>
    <t>5101-000010003368</t>
  </si>
  <si>
    <t>5101-000010003372</t>
  </si>
  <si>
    <t>5101-000010003460</t>
  </si>
  <si>
    <t>5101-000010003563</t>
  </si>
  <si>
    <t>5101-000010003464</t>
  </si>
  <si>
    <t>5101-000010002963</t>
  </si>
  <si>
    <t>5101-000010003024</t>
  </si>
  <si>
    <t>5101-000010003257</t>
  </si>
  <si>
    <t>5101-000010003262</t>
  </si>
  <si>
    <t>5101-000010003351</t>
  </si>
  <si>
    <t>5101-000010003373</t>
  </si>
  <si>
    <t>5101-000010003446</t>
  </si>
  <si>
    <t>5101-000010003379</t>
  </si>
  <si>
    <t>5101-000010003236</t>
  </si>
  <si>
    <t>5101-000010002948</t>
  </si>
  <si>
    <t>5101-000010002971</t>
  </si>
  <si>
    <t>5101-000010003014</t>
  </si>
  <si>
    <t>5101-000010003019</t>
  </si>
  <si>
    <t>5101-000010002952</t>
  </si>
  <si>
    <t>5101-000010002967</t>
  </si>
  <si>
    <t>5101-000010003222</t>
  </si>
  <si>
    <t>5101-000010003331</t>
  </si>
  <si>
    <t>5101-000010003339</t>
  </si>
  <si>
    <t>5101-000010003352</t>
  </si>
  <si>
    <t>5101-000010002911</t>
  </si>
  <si>
    <t>5101-000010002918</t>
  </si>
  <si>
    <t>5101-000010003032</t>
  </si>
  <si>
    <t>5101-000010003055</t>
  </si>
  <si>
    <t>5101-000010003148</t>
  </si>
  <si>
    <t>5101-000010003247</t>
  </si>
  <si>
    <t>5101-000010003258</t>
  </si>
  <si>
    <t>5101-000010003384</t>
  </si>
  <si>
    <t>5101-000010003393</t>
  </si>
  <si>
    <t>5101-000010003063</t>
  </si>
  <si>
    <t>5101-000010003209</t>
  </si>
  <si>
    <t>5101-000010003235</t>
  </si>
  <si>
    <t>5101-000010003298</t>
  </si>
  <si>
    <t>5101-000010003369</t>
  </si>
  <si>
    <t>5101-000010003374</t>
  </si>
  <si>
    <t>5101-000010003564</t>
  </si>
  <si>
    <t>5101-000010003608</t>
  </si>
  <si>
    <t>5101-000010002883</t>
  </si>
  <si>
    <t>5101-000010002951</t>
  </si>
  <si>
    <t>5101-000010003313</t>
  </si>
  <si>
    <t>5101-000010003507</t>
  </si>
  <si>
    <t>5101-000010003616</t>
  </si>
  <si>
    <t>5101-000010002970</t>
  </si>
  <si>
    <t>5101-000010002990</t>
  </si>
  <si>
    <t>5101-000010002998</t>
  </si>
  <si>
    <t>5101-000010003100</t>
  </si>
  <si>
    <t>5101-000010003123</t>
  </si>
  <si>
    <t>5101-000010003252</t>
  </si>
  <si>
    <t>5101-000010003265</t>
  </si>
  <si>
    <t>5101-000010003284</t>
  </si>
  <si>
    <t>5101-000010003292</t>
  </si>
  <si>
    <t>5101-000010003634</t>
  </si>
  <si>
    <t>5101-000010002874</t>
  </si>
  <si>
    <t>5101-000010002964</t>
  </si>
  <si>
    <t>5101-000010003004</t>
  </si>
  <si>
    <t>5101-000010003071</t>
  </si>
  <si>
    <t>5101-000010003291</t>
  </si>
  <si>
    <t>5101-000010003609</t>
  </si>
  <si>
    <t>5101-000010002878</t>
  </si>
  <si>
    <t>5101-000010003008</t>
  </si>
  <si>
    <t>5101-000010003090</t>
  </si>
  <si>
    <t>5101-000010003103</t>
  </si>
  <si>
    <t>5101-000010003321</t>
  </si>
  <si>
    <t>5101-000010003526</t>
  </si>
  <si>
    <t>5101-000010003565</t>
  </si>
  <si>
    <t>5101-000010002864</t>
  </si>
  <si>
    <t>5101-000010002966</t>
  </si>
  <si>
    <t>5101-000010003294</t>
  </si>
  <si>
    <t>5101-000010003392</t>
  </si>
  <si>
    <t>5101-000010003525</t>
  </si>
  <si>
    <t>5101-000010003604</t>
  </si>
  <si>
    <t>5101-000010002923</t>
  </si>
  <si>
    <t>5101-000010003238</t>
  </si>
  <si>
    <t>5101-000010003322</t>
  </si>
  <si>
    <t>5101-000010002961</t>
  </si>
  <si>
    <t>5101-000010003068</t>
  </si>
  <si>
    <t>5101-000010003093</t>
  </si>
  <si>
    <t>5101-000010003117</t>
  </si>
  <si>
    <t>5101-000010003328</t>
  </si>
  <si>
    <t>5101-000010003519</t>
  </si>
  <si>
    <t>ARCHIVERO METALICO 2 GAVETAS CAL. 24, 46 X 66 X 73</t>
  </si>
  <si>
    <t>5101-000010002905</t>
  </si>
  <si>
    <t>5101-000010003015</t>
  </si>
  <si>
    <t>5101-000010003077</t>
  </si>
  <si>
    <t>5101-000010003242</t>
  </si>
  <si>
    <t>5101-000010003245</t>
  </si>
  <si>
    <t>5101-000010003036</t>
  </si>
  <si>
    <t>5101-000010003038</t>
  </si>
  <si>
    <t>5101-000010003081</t>
  </si>
  <si>
    <t>5101-000010003108</t>
  </si>
  <si>
    <t>MUEBLE CARDEX DE 20 CHAROLAS, CAJONES METALICOS</t>
  </si>
  <si>
    <t>5101-000010003266</t>
  </si>
  <si>
    <t>5101-000010003337</t>
  </si>
  <si>
    <t>5101-000010003394</t>
  </si>
  <si>
    <t>5101-000010003613</t>
  </si>
  <si>
    <t>5101-000010003623</t>
  </si>
  <si>
    <t>5101-000010002955</t>
  </si>
  <si>
    <t>5101-000010002997</t>
  </si>
  <si>
    <t>5101-000010003009</t>
  </si>
  <si>
    <t>5101-000010003046</t>
  </si>
  <si>
    <t>5101-000010003048</t>
  </si>
  <si>
    <t>5101-000010003062</t>
  </si>
  <si>
    <t>5101-000010003227</t>
  </si>
  <si>
    <t>5101-000010003382</t>
  </si>
  <si>
    <t>5101-000010002947</t>
  </si>
  <si>
    <t>5101-000010002988</t>
  </si>
  <si>
    <t>5101-000010002996</t>
  </si>
  <si>
    <t>5101-000010003021</t>
  </si>
  <si>
    <t>5101-000010003127</t>
  </si>
  <si>
    <t>5101-000010003198</t>
  </si>
  <si>
    <t>5101-000010003301</t>
  </si>
  <si>
    <t>5101-000010003442</t>
  </si>
  <si>
    <t>5101-000010003455</t>
  </si>
  <si>
    <t>5101-000010003611</t>
  </si>
  <si>
    <t>5101-000010003163</t>
  </si>
  <si>
    <t>5101-000010002863</t>
  </si>
  <si>
    <t>5101-000010002928</t>
  </si>
  <si>
    <t>5101-000010003078</t>
  </si>
  <si>
    <t>5101-000010003098</t>
  </si>
  <si>
    <t>5101-000010003228</t>
  </si>
  <si>
    <t>5101-000010003232</t>
  </si>
  <si>
    <t>5101-000010003279</t>
  </si>
  <si>
    <t>5101-000010003332</t>
  </si>
  <si>
    <t>5101-000010003364</t>
  </si>
  <si>
    <t>5101-000010002906</t>
  </si>
  <si>
    <t>5101-000010002927</t>
  </si>
  <si>
    <t>5101-000010002956</t>
  </si>
  <si>
    <t>5101-000010002959</t>
  </si>
  <si>
    <t>5101-000010002982</t>
  </si>
  <si>
    <t>5101-000010003049</t>
  </si>
  <si>
    <t>5101-000010003119</t>
  </si>
  <si>
    <t>5101-000010003281</t>
  </si>
  <si>
    <t>5101-000010003241</t>
  </si>
  <si>
    <t>5101-000010003314</t>
  </si>
  <si>
    <t>5101-000010003621</t>
  </si>
  <si>
    <t>5101-000010003010</t>
  </si>
  <si>
    <t>5101-000010003070</t>
  </si>
  <si>
    <t>5101-000010003349</t>
  </si>
  <si>
    <t>5101-000010003360</t>
  </si>
  <si>
    <t>5101-000010003389</t>
  </si>
  <si>
    <t>5101-000010003521</t>
  </si>
  <si>
    <t>5101-000010002912</t>
  </si>
  <si>
    <t>5101-000010002854</t>
  </si>
  <si>
    <t>5101-000010003278</t>
  </si>
  <si>
    <t>5101-000010003286</t>
  </si>
  <si>
    <t>5101-000010003288</t>
  </si>
  <si>
    <t>5101-000010003363</t>
  </si>
  <si>
    <t>5101-000010003274</t>
  </si>
  <si>
    <t>5101-000010003125</t>
  </si>
  <si>
    <t>5101-000010003113</t>
  </si>
  <si>
    <t>5101-000010003091</t>
  </si>
  <si>
    <t>5101-000010002922</t>
  </si>
  <si>
    <t>5101-000010002872</t>
  </si>
  <si>
    <t>5101-000010002852</t>
  </si>
  <si>
    <t>5101-000010002856</t>
  </si>
  <si>
    <t>5101-000010002983</t>
  </si>
  <si>
    <t>5101-000010003040</t>
  </si>
  <si>
    <t>5101-000010003615</t>
  </si>
  <si>
    <t>5101-000010003124</t>
  </si>
  <si>
    <t>5101-000010003155</t>
  </si>
  <si>
    <t>5101-000010003240</t>
  </si>
  <si>
    <t>5101-000010003285</t>
  </si>
  <si>
    <t>5101-000010003465</t>
  </si>
  <si>
    <t>5101-000010003518</t>
  </si>
  <si>
    <t>SILLON SOFA TRES PLAZAS ROBUS, EN TELA PLIANA</t>
  </si>
  <si>
    <t>5101-000010003612</t>
  </si>
  <si>
    <t>5101-000010002942</t>
  </si>
  <si>
    <t>5101-000010002914</t>
  </si>
  <si>
    <t>5101-000010003000</t>
  </si>
  <si>
    <t>5101-000010003022</t>
  </si>
  <si>
    <t>5101-000010003106</t>
  </si>
  <si>
    <t>5101-000010003115</t>
  </si>
  <si>
    <t>5101-000010003234</t>
  </si>
  <si>
    <t>5101-000010003261</t>
  </si>
  <si>
    <t>5101-000010003355</t>
  </si>
  <si>
    <t>5101-000010003380</t>
  </si>
  <si>
    <t>5101-000010003560</t>
  </si>
  <si>
    <t>5101-000010003620</t>
  </si>
  <si>
    <t>5101-000010003066</t>
  </si>
  <si>
    <t>5101-000010003614</t>
  </si>
  <si>
    <t>5101-000010002973</t>
  </si>
  <si>
    <t>5101-000010003018</t>
  </si>
  <si>
    <t>5101-000010003031</t>
  </si>
  <si>
    <t>5101-000010002890</t>
  </si>
  <si>
    <t>5101-000010003170</t>
  </si>
  <si>
    <t>5101-000010003173</t>
  </si>
  <si>
    <t>5101-000010003272</t>
  </si>
  <si>
    <t>5101-000010003557</t>
  </si>
  <si>
    <t>5101-000010003356</t>
  </si>
  <si>
    <t>5101-000010003290</t>
  </si>
  <si>
    <t>5101-000010003289</t>
  </si>
  <si>
    <t>5101-000010003051</t>
  </si>
  <si>
    <t>5101-000010003005</t>
  </si>
  <si>
    <t>5101-000010002986</t>
  </si>
  <si>
    <t>5101-000010002939</t>
  </si>
  <si>
    <t>5101-000010002938</t>
  </si>
  <si>
    <t>5101-000010002924</t>
  </si>
  <si>
    <t>5101-000010003080</t>
  </si>
  <si>
    <t>5101-000010003095</t>
  </si>
  <si>
    <t>5101-000010003233</t>
  </si>
  <si>
    <t>5101-000010003305</t>
  </si>
  <si>
    <t>5101-000010003316</t>
  </si>
  <si>
    <t>5101-000010003367</t>
  </si>
  <si>
    <t>5101-000010003627</t>
  </si>
  <si>
    <t>5101-000010003365</t>
  </si>
  <si>
    <t>5101-000010002821</t>
  </si>
  <si>
    <t>ESCRITORIO</t>
  </si>
  <si>
    <t>5101-000010003437</t>
  </si>
  <si>
    <t>5101-000010002968</t>
  </si>
  <si>
    <t>5101-000010003453</t>
  </si>
  <si>
    <t>5101-000010003344</t>
  </si>
  <si>
    <t>5101-000010003335</t>
  </si>
  <si>
    <t>5101-000010003520</t>
  </si>
  <si>
    <t>5101-000010003503</t>
  </si>
  <si>
    <t>5101-000010003516</t>
  </si>
  <si>
    <t>MESA DE CENTRO DE 80 X 60 CM CANTOS PROTEGIDOS</t>
  </si>
  <si>
    <t>5101-000010003436</t>
  </si>
  <si>
    <t>5101-000010003370</t>
  </si>
  <si>
    <t>5101-000010003143</t>
  </si>
  <si>
    <t>5101-000010003452</t>
  </si>
  <si>
    <t>5101-000010003303</t>
  </si>
  <si>
    <t>5101-000010003264</t>
  </si>
  <si>
    <t>5101-000010003104</t>
  </si>
  <si>
    <t>5101-000010003297</t>
  </si>
  <si>
    <t>5101-000010003324</t>
  </si>
  <si>
    <t>5101-000010003457</t>
  </si>
  <si>
    <t>5101-000010003458</t>
  </si>
  <si>
    <t>5101-000010003602</t>
  </si>
  <si>
    <t>5101-000010002920</t>
  </si>
  <si>
    <t>5101-000010002999</t>
  </si>
  <si>
    <t>5101-000010003626</t>
  </si>
  <si>
    <t>5101-000010002862</t>
  </si>
  <si>
    <t>5101-000010002978</t>
  </si>
  <si>
    <t>5101-000010003450</t>
  </si>
  <si>
    <t>5101-000010003023</t>
  </si>
  <si>
    <t>5101-000010003348</t>
  </si>
  <si>
    <t>5101-000010003246</t>
  </si>
  <si>
    <t>5101-000010003035</t>
  </si>
  <si>
    <t>5101-000010002910</t>
  </si>
  <si>
    <t>5101-000010003087</t>
  </si>
  <si>
    <t>5101-000010003293</t>
  </si>
  <si>
    <t>5101-000010003361</t>
  </si>
  <si>
    <t>5101-000010003044</t>
  </si>
  <si>
    <t>5101-000010002985</t>
  </si>
  <si>
    <t>5101-000010002871</t>
  </si>
  <si>
    <t>5101-000010002979</t>
  </si>
  <si>
    <t>5101-000010003160</t>
  </si>
  <si>
    <t>5101-000010003221</t>
  </si>
  <si>
    <t>5101-000010002989</t>
  </si>
  <si>
    <t>5101-000010002925</t>
  </si>
  <si>
    <t>5101-000010002992</t>
  </si>
  <si>
    <t>5101-000010003003</t>
  </si>
  <si>
    <t>5101-000010003013</t>
  </si>
  <si>
    <t>5101-000010003029</t>
  </si>
  <si>
    <t>5101-000010003045</t>
  </si>
  <si>
    <t>5101-000010003277</t>
  </si>
  <si>
    <t>5101-000010003282</t>
  </si>
  <si>
    <t>5101-000010003628</t>
  </si>
  <si>
    <t>SALA MODELO SOFA DE 3 PLAZAS, TAPIZADO EN TELA</t>
  </si>
  <si>
    <t>5101-000010003629</t>
  </si>
  <si>
    <t>5101-000010003043</t>
  </si>
  <si>
    <t>5101-000010002915</t>
  </si>
  <si>
    <t>5101-000010002958</t>
  </si>
  <si>
    <t>5101-000010003001</t>
  </si>
  <si>
    <t>5101-000010003251</t>
  </si>
  <si>
    <t>5101-000010003094</t>
  </si>
  <si>
    <t>5101-000010003026</t>
  </si>
  <si>
    <t>5101-000010003147</t>
  </si>
  <si>
    <t>5102-000010003412</t>
  </si>
  <si>
    <t>RELOJ CHECADOR LATHEM 4204-SP, DE USO RUDO</t>
  </si>
  <si>
    <t>5102-000010003570</t>
  </si>
  <si>
    <t>CAMARA DE SEGURIDAD KPC 139 INFRARROJA</t>
  </si>
  <si>
    <t>5102-000010003427</t>
  </si>
  <si>
    <t>ENFRIADOR Y CALENTADOR DE AGUA CON ALACENA</t>
  </si>
  <si>
    <t>5102-000010003432</t>
  </si>
  <si>
    <t>RADRIOGRABADORA DAEWOOD, ENTRADA USB MP3</t>
  </si>
  <si>
    <t>5102-000010003660</t>
  </si>
  <si>
    <t>PIZARRON INTERACTIVO INALAMBRICO</t>
  </si>
  <si>
    <t>5102-000010002820</t>
  </si>
  <si>
    <t>CAMARA PARA CIRCUITO CERRADO BULLET DAY &amp; NIGHT</t>
  </si>
  <si>
    <t>5102-000010003398</t>
  </si>
  <si>
    <t>VIDEOPROYECTOR MARCA BENQ, MOD. MP515 SVGA</t>
  </si>
  <si>
    <t>5102-000010003545</t>
  </si>
  <si>
    <t>VENTILADOR DE PEDESTAL 16</t>
  </si>
  <si>
    <t>5102-000010003543</t>
  </si>
  <si>
    <t>5102-000010003417</t>
  </si>
  <si>
    <t>VENTILADOR DE TECHO DE 42</t>
  </si>
  <si>
    <t>5102-000010003546</t>
  </si>
  <si>
    <t>5102-000010003414</t>
  </si>
  <si>
    <t>5102-000010003400</t>
  </si>
  <si>
    <t>5102-000010003433</t>
  </si>
  <si>
    <t>REPRODUCTOR DE DVD-CD-VCD-Y MP3</t>
  </si>
  <si>
    <t>5102-000010003430</t>
  </si>
  <si>
    <t>5102-000010003552</t>
  </si>
  <si>
    <t>5102-000010003553</t>
  </si>
  <si>
    <t>5102-000010003597</t>
  </si>
  <si>
    <t>TRITURADORA CORTE RECTO, 11 PIES X MINUTO</t>
  </si>
  <si>
    <t>5102-000010003410</t>
  </si>
  <si>
    <t>PANTALLA ELECTRICA MARCA VUTEC, MOD. 01EVIR096096A</t>
  </si>
  <si>
    <t>5102-000010003401</t>
  </si>
  <si>
    <t>5102-000010003659</t>
  </si>
  <si>
    <t>VIDEOPROYECTOR BENQ, MOD. MP515, SVGA</t>
  </si>
  <si>
    <t>5102-000010003536</t>
  </si>
  <si>
    <t>5102-000010003549</t>
  </si>
  <si>
    <t>5102-000010003530</t>
  </si>
  <si>
    <t>ROTAFOLIO DE ALTURA AJUSTABLE DE 70 X 90 CM</t>
  </si>
  <si>
    <t>5102-000010003528</t>
  </si>
  <si>
    <t>5102-000010003408</t>
  </si>
  <si>
    <t>5102-000010003601</t>
  </si>
  <si>
    <t>RADIOGRABADORA DAEWOO, MOD. SP-702AU</t>
  </si>
  <si>
    <t>5102-000010002817</t>
  </si>
  <si>
    <t>TV LCD 55 SERIE 6 FULL HD T OF COLOR, 120 HZ,</t>
  </si>
  <si>
    <t>5102-000010003409</t>
  </si>
  <si>
    <t>5102-000010002816</t>
  </si>
  <si>
    <t>CAFETERA GENERAL ELECTRIC</t>
  </si>
  <si>
    <t>5102-000010003541</t>
  </si>
  <si>
    <t>5102-000010003542</t>
  </si>
  <si>
    <t>5102-000010003424</t>
  </si>
  <si>
    <t>CAMARA DIGITAL SONY</t>
  </si>
  <si>
    <t>5102-000010003550</t>
  </si>
  <si>
    <t>5102-000010003630</t>
  </si>
  <si>
    <t>AIRE ACONDICIONADO DE 2.5 TONELADAS DE</t>
  </si>
  <si>
    <t>5102-000010003537</t>
  </si>
  <si>
    <t>5102-000010003555</t>
  </si>
  <si>
    <t>CAFETERA GE COFFE URN, MOD. 42-CUP</t>
  </si>
  <si>
    <t>5102-000010003554</t>
  </si>
  <si>
    <t>5102-000010003220</t>
  </si>
  <si>
    <t>SISTEMA DE SEGURIDAD MONTAJE DIRECTO</t>
  </si>
  <si>
    <t>5102-000010003404</t>
  </si>
  <si>
    <t>5102-000010003407</t>
  </si>
  <si>
    <t>5102-000010003411</t>
  </si>
  <si>
    <t>5102-000010003538</t>
  </si>
  <si>
    <t>5102-000010003416</t>
  </si>
  <si>
    <t>5102-000010003428</t>
  </si>
  <si>
    <t>5102-000010003431</t>
  </si>
  <si>
    <t>5102-000010003415</t>
  </si>
  <si>
    <t>5102-000010003540</t>
  </si>
  <si>
    <t>5102-000010003122</t>
  </si>
  <si>
    <t>AIRE ACONDICIONADO MINI-SPLIT YORK MOD. ATLAS</t>
  </si>
  <si>
    <t>5102-000010003397</t>
  </si>
  <si>
    <t>TRANSMISOR INALAMBRICO DE AUDIO/VIDEO CON</t>
  </si>
  <si>
    <t>5102-000010003658</t>
  </si>
  <si>
    <t>5102-000010003399</t>
  </si>
  <si>
    <t>5102-000010002819</t>
  </si>
  <si>
    <t>5102-000010003413</t>
  </si>
  <si>
    <t>5102-000010003435</t>
  </si>
  <si>
    <t>REPRODUCTOR DE DVD C/ENTRADA USB KARAOKE</t>
  </si>
  <si>
    <t>5102-000010003661</t>
  </si>
  <si>
    <t>EXTINTOR DE 9 KG.</t>
  </si>
  <si>
    <t>5102-000010003596</t>
  </si>
  <si>
    <t>5102-000010003657</t>
  </si>
  <si>
    <t>5102-000010003599</t>
  </si>
  <si>
    <t>PANTALLA PARA PROYECCION ELECTRICA, MARCA DRAPER</t>
  </si>
  <si>
    <t>5102-000010003534</t>
  </si>
  <si>
    <t>5102-000010003556</t>
  </si>
  <si>
    <t>5102-000010003418</t>
  </si>
  <si>
    <t>5102-000010003551</t>
  </si>
  <si>
    <t>5102-000010003533</t>
  </si>
  <si>
    <t>5102-000010003531</t>
  </si>
  <si>
    <t>5102-000010003434</t>
  </si>
  <si>
    <t>5102-000010003396</t>
  </si>
  <si>
    <t>5102-000010003120</t>
  </si>
  <si>
    <t>EXTINTOR MANUAL. CAPACIDAD DE 1 KG DE POLVO</t>
  </si>
  <si>
    <t>5102-000010003529</t>
  </si>
  <si>
    <t>5102-000010003310</t>
  </si>
  <si>
    <t>GRABADORA DIGITAL PORTATIL TASCAM DR2D</t>
  </si>
  <si>
    <t>5102-000010003532</t>
  </si>
  <si>
    <t>5102-000010003547</t>
  </si>
  <si>
    <t>5102-000010003421</t>
  </si>
  <si>
    <t>5102-000010003419</t>
  </si>
  <si>
    <t>5102-000010003598</t>
  </si>
  <si>
    <t>5102-000010003569</t>
  </si>
  <si>
    <t>5102-000010003548</t>
  </si>
  <si>
    <t>5102-000010003527</t>
  </si>
  <si>
    <t>5102-000010003422</t>
  </si>
  <si>
    <t>5102-000010003600</t>
  </si>
  <si>
    <t>5102-000010003631</t>
  </si>
  <si>
    <t>5102-000010002818</t>
  </si>
  <si>
    <t>TEATRO EN CASA BLU RAY</t>
  </si>
  <si>
    <t>5102-000010003426</t>
  </si>
  <si>
    <t>5102-000010003425</t>
  </si>
  <si>
    <t>5102-000010003403</t>
  </si>
  <si>
    <t>5102-000010003121</t>
  </si>
  <si>
    <t>5102-000010003544</t>
  </si>
  <si>
    <t>5102-000010003662</t>
  </si>
  <si>
    <t>5102-000010003402</t>
  </si>
  <si>
    <t>5103-000010003590</t>
  </si>
  <si>
    <t>CORNETA DE LATON 50 ANIVERSARIO</t>
  </si>
  <si>
    <t>5103-000010003588</t>
  </si>
  <si>
    <t>5103-000010003571</t>
  </si>
  <si>
    <t>TAMBOR DE LATON, ARO DE ALUMINIO 316, PARCHE</t>
  </si>
  <si>
    <t>5103-000010003587</t>
  </si>
  <si>
    <t>5103-000010003583</t>
  </si>
  <si>
    <t>5103-000010003578</t>
  </si>
  <si>
    <t>5103-000010003586</t>
  </si>
  <si>
    <t>5103-000010003594</t>
  </si>
  <si>
    <t>5103-000010003591</t>
  </si>
  <si>
    <t>5103-000010003572</t>
  </si>
  <si>
    <t>5103-000010003585</t>
  </si>
  <si>
    <t>5103-000010003593</t>
  </si>
  <si>
    <t>5103-000010003575</t>
  </si>
  <si>
    <t>5103-000010003584</t>
  </si>
  <si>
    <t>5103-000010003574</t>
  </si>
  <si>
    <t>5103-000010003573</t>
  </si>
  <si>
    <t>5103-000010003580</t>
  </si>
  <si>
    <t>5103-000010003579</t>
  </si>
  <si>
    <t>5103-000010003576</t>
  </si>
  <si>
    <t>5103-000010003589</t>
  </si>
  <si>
    <t>5103-000010003595</t>
  </si>
  <si>
    <t>5103-000010003582</t>
  </si>
  <si>
    <t>5103-000010003581</t>
  </si>
  <si>
    <t>5103-000010003577</t>
  </si>
  <si>
    <t>5103-000010003592</t>
  </si>
  <si>
    <t>OTROS</t>
  </si>
  <si>
    <t>UNIVERSIDAD TECNOLOGICA DEL NORTE DE GUANAJUATO
RELACIÓN DE BIENES INMUEBLES QUE COMPONEN EL PATRIMONIO
AL 31 DE DICIEMBRE DEL 2020</t>
  </si>
  <si>
    <t>Descripción del Bien Inmueble</t>
  </si>
  <si>
    <t>5830-001083000000</t>
  </si>
  <si>
    <t>CUARTO DE MAQUINAS PARA PLANTA DE EMERGENCIA</t>
  </si>
  <si>
    <t>6220-P13000000001</t>
  </si>
  <si>
    <t>OBRA COMPLEMENTARIA PARA EL GIMNASIO-AUDITORIO</t>
  </si>
  <si>
    <t>5102-000060000011</t>
  </si>
  <si>
    <t>CAFETERIA DE LA UTNG</t>
  </si>
  <si>
    <t>5102-000060000013</t>
  </si>
  <si>
    <t>AREA DE RECREACION Y DE LECTURA EN EDIFICIO</t>
  </si>
  <si>
    <t>5102-000060000012</t>
  </si>
  <si>
    <t>CENTRO DE LENGUAS EN LA U.A.V.</t>
  </si>
  <si>
    <t>5102-000060000006</t>
  </si>
  <si>
    <t>EDIFICIO DE GIMNASIO AUDITORIO</t>
  </si>
  <si>
    <t>5200-000090000002</t>
  </si>
  <si>
    <t>PREDIO DE UNIDAD ACADEMICA VICTORIA</t>
  </si>
  <si>
    <t>5200-000090000001</t>
  </si>
  <si>
    <t>5200-000090000003</t>
  </si>
  <si>
    <t>5400-000100000002</t>
  </si>
  <si>
    <t>LABORATORIO PESADO DE CONCRETO DE 7 ENTRE EJES</t>
  </si>
  <si>
    <t>5400-000100000003</t>
  </si>
  <si>
    <t>EDIFICIO DE UNIDAD DE DOCENCIA F</t>
  </si>
  <si>
    <t>CONCEPTO</t>
  </si>
  <si>
    <t>AYUDA A</t>
  </si>
  <si>
    <t>SUBSIDIO</t>
  </si>
  <si>
    <t>SECTOR
(económico o social)</t>
  </si>
  <si>
    <t>BENEFICIARIO</t>
  </si>
  <si>
    <t>CURP</t>
  </si>
  <si>
    <t>RFC</t>
  </si>
  <si>
    <t>MONTO
PAGADO</t>
  </si>
  <si>
    <t>NECESIDAD APREMIANTE</t>
  </si>
  <si>
    <t>X</t>
  </si>
  <si>
    <t>SOCIAL</t>
  </si>
  <si>
    <t>GODINEZ TORRES LEOBARDO ANTONIO</t>
  </si>
  <si>
    <t>GOTL970730HGTDRB00</t>
  </si>
  <si>
    <t>VILLEGAS RAMIREZ ZAIRA GISELA</t>
  </si>
  <si>
    <t>VIRZ990329MGTLMR08</t>
  </si>
  <si>
    <t>ARTEAGA RIVERA MARIA HAYDEE</t>
  </si>
  <si>
    <t>AERH000224MGTRVYA0</t>
  </si>
  <si>
    <t>SOTO CARRILLO YAQUELIN</t>
  </si>
  <si>
    <t>SOCY000209MGTTRQA2</t>
  </si>
  <si>
    <t>ROJAS MARTINEZ FATIMA GUADALUPE</t>
  </si>
  <si>
    <t>ROMF990428MGTJRT00</t>
  </si>
  <si>
    <t>MANZANO MARTINEZ YEIMI YESENIA</t>
  </si>
  <si>
    <t>MAMY990510MGTNRM08</t>
  </si>
  <si>
    <t>SANCHEZ QUIROZ ADOLFO ANGEL</t>
  </si>
  <si>
    <t>SAQA010328HGTNRDA4</t>
  </si>
  <si>
    <t>ESPINOLA ESTRADA VANESSA</t>
  </si>
  <si>
    <t>EIEV010405MGTSSNA8</t>
  </si>
  <si>
    <t>ZÚÑIGA GONZÁLEZ OMAR</t>
  </si>
  <si>
    <t>ZUGO000118HGTXNMA5</t>
  </si>
  <si>
    <t>RAMIREZ HERNANDEZ SANDRA MIREYA</t>
  </si>
  <si>
    <t>RAHS000429MGTMRNA5</t>
  </si>
  <si>
    <t>RANGEL FLORES JAQUELINE</t>
  </si>
  <si>
    <t>RAFJ990930MGTNLQ01</t>
  </si>
  <si>
    <t>CAMPUZANO VELAZQUEZ MARIA FERNANDA</t>
  </si>
  <si>
    <t>CAVF960529MGTMLR01</t>
  </si>
  <si>
    <t>GUEVARA GRANADOS MIREYA</t>
  </si>
  <si>
    <t>GUGM000510MGTVRRA0</t>
  </si>
  <si>
    <t>GUILLEN OLVERA BRENDA</t>
  </si>
  <si>
    <t>GUOB010228MQTLLRA5</t>
  </si>
  <si>
    <t>SANCHEZ AGUILAR MARIA DEL CARMEN</t>
  </si>
  <si>
    <t>SAAC010311MQTNGRA5</t>
  </si>
  <si>
    <t>SANCHEZ CAMACHO JOSELIN</t>
  </si>
  <si>
    <t>SACJ000925MMCNMSA5</t>
  </si>
  <si>
    <t>MARTINEZ ROJAS JOSE MARTIN</t>
  </si>
  <si>
    <t>MARM000918HGTRJRA7</t>
  </si>
  <si>
    <t>RESENDIZ ARVIZU ANABEL</t>
  </si>
  <si>
    <t>REAA971031MGTSRN06</t>
  </si>
  <si>
    <t>VELAZQUEZ MARTINEZ JEOVANY URIEL</t>
  </si>
  <si>
    <t>VEMJ010218HGTLRVA1</t>
  </si>
  <si>
    <t>ALVAREZ HERNANDEZ MAYRA VIRIDIANA</t>
  </si>
  <si>
    <t>AAHM940608MQTLRY05</t>
  </si>
  <si>
    <t>PALACIOS SERNA DULCE ELENA DEL SOL</t>
  </si>
  <si>
    <t>PASD000516MGTLRLA6</t>
  </si>
  <si>
    <t>GOMEZ ROMERO JESSICA BERENICE</t>
  </si>
  <si>
    <t>GORJ991222MQTMMS09</t>
  </si>
  <si>
    <t>LEDESMA RANGEL MARIA TERESA</t>
  </si>
  <si>
    <t>LERT981108MGTDNR02</t>
  </si>
  <si>
    <t>Fondo, Programa o Convenio</t>
  </si>
  <si>
    <t>Datos de la Cuenta Bancaria</t>
  </si>
  <si>
    <t>Institución Bancaria</t>
  </si>
  <si>
    <t>Número de Cuenta</t>
  </si>
  <si>
    <t>SUBSIDIO FEDERAL</t>
  </si>
  <si>
    <t>BANORTE</t>
  </si>
  <si>
    <t>Bajo protesta de decir verdad declaramos que los Estados Financieros y sus Notas son razonablemente correctos y responsabilidad del emisor</t>
  </si>
  <si>
    <t>M. en C. Andrés Salvador Casillas Barajas</t>
  </si>
  <si>
    <t>MAE. Loth Mariano Pérez Camacho</t>
  </si>
  <si>
    <t>PROGRAMA O FONDO</t>
  </si>
  <si>
    <t>DESTINO DE LOS RECURSOS</t>
  </si>
  <si>
    <t>DEVENGADO</t>
  </si>
  <si>
    <t>PAGADO</t>
  </si>
  <si>
    <t>REINTEGRO</t>
  </si>
  <si>
    <t xml:space="preserve">Instrumentos Financieros </t>
  </si>
  <si>
    <t xml:space="preserve">Valor Razonable </t>
  </si>
  <si>
    <t>Riesgos</t>
  </si>
  <si>
    <t>Cuenta Pública 2020</t>
  </si>
  <si>
    <t>Relación de Bienes Muebles que Componen el Patrimonio</t>
  </si>
  <si>
    <t>Al 31 de Diciembre de 2020</t>
  </si>
  <si>
    <t>(Pesos)</t>
  </si>
  <si>
    <t>Ente Público:</t>
  </si>
  <si>
    <t>Universidad Tecnológica del Norte de Guanajuato</t>
  </si>
  <si>
    <t>"La relación de bienes muebles que conforman el patrimonio, se presenta en formato electrónico según Art. 23 de la Ley General de Contabilidad Gubernamental"</t>
  </si>
  <si>
    <t>Bajo protesta de decir verdad declaramos que los Estados Financieros y sus Notas son razonablemente correctos y responsabilidad del emisor.</t>
  </si>
  <si>
    <t>Relación de Bienes Inmuebles que Componen el Patrimonio</t>
  </si>
  <si>
    <t>"La relación de bienes inmuebles que conforman el patrimonio, se presenta en formato electrónico según Art. 23 de la Ley General de Contabilidad Gubernamental"</t>
  </si>
  <si>
    <t>Relación de Cuentas Bancarias Productivas Específicas</t>
  </si>
  <si>
    <t>Del 01 de Enero al 31 de Diciembre de 2020</t>
  </si>
  <si>
    <t>Cuenta Pública 2020                                                                                                                                                                                                                                                                    Universidad Tecnológica del Norte de Guanajuato
Ejercicio y Destino del Gasto Federalizado y Reintegros
Del 1 de Enero al 31 de Diciembre del 2020</t>
  </si>
  <si>
    <t>Relación de Esquemas Bursátiles y de Coberturas Financieras</t>
  </si>
  <si>
    <t>Notas a los Estados Financieros</t>
  </si>
  <si>
    <t>(Cifras en Pesos)</t>
  </si>
  <si>
    <t>b) Notas de Desglose</t>
  </si>
  <si>
    <t>I) Notas al Estado de Situación Financiera</t>
  </si>
  <si>
    <t>Activo</t>
  </si>
  <si>
    <t>Efectivo y equivalentes</t>
  </si>
  <si>
    <t>Cuenta</t>
  </si>
  <si>
    <t>Nombre de la Cuenta</t>
  </si>
  <si>
    <t>Importe</t>
  </si>
  <si>
    <t>Efectivo</t>
  </si>
  <si>
    <t>Bancos/Tesorería</t>
  </si>
  <si>
    <t>Bancos/Dependencias</t>
  </si>
  <si>
    <t>Inversiones temporales</t>
  </si>
  <si>
    <t>Depósitos de fondos de terceres en garantía y/o Administración</t>
  </si>
  <si>
    <t>Derechos a recibir efectivo y equivalentes y bienes o servicios a recibir</t>
  </si>
  <si>
    <t>Inversiones financieras de corto plazo</t>
  </si>
  <si>
    <t>Cuentas por cobrar a corto plazo</t>
  </si>
  <si>
    <t>Deudores diversos por cobrar a corto plazo</t>
  </si>
  <si>
    <t>Ingresos por recuperar a corto plazo</t>
  </si>
  <si>
    <t>Prestamos otorgados a corto plazo</t>
  </si>
  <si>
    <t>Anticipo a Proveedores por Adquisición de Bienes y Prestación 
de Servicios a Corto Plazo</t>
  </si>
  <si>
    <t>Anticipo a Contratistas por Obras Públicas a Corto Plazo</t>
  </si>
  <si>
    <t>Deudores diversos a largo plazo</t>
  </si>
  <si>
    <t>Prestamos otorgados a largo plazo</t>
  </si>
  <si>
    <t>Otros derechos a recibir efectivo o equivalentes (largo plazo)</t>
  </si>
  <si>
    <t>Bienes disponibles para su consumo (Inventarios)</t>
  </si>
  <si>
    <t>La Universidad Tecnológica del Norte de Guanajuato, no reporta saldo en las cuentas de inventarios</t>
  </si>
  <si>
    <t>Inversiones financieras</t>
  </si>
  <si>
    <t>Títulos y valores a largo plazo</t>
  </si>
  <si>
    <t>Fideicomisos, Mandatos y Contratos análogos</t>
  </si>
  <si>
    <t>Participaciones y aportaciones de capital</t>
  </si>
  <si>
    <t>Bienes muebles, inmuebles e intangibles</t>
  </si>
  <si>
    <t>Bienes inmuebles, infraestructura y construcciones en proceso</t>
  </si>
  <si>
    <t>Bienes muebles</t>
  </si>
  <si>
    <t>Software</t>
  </si>
  <si>
    <t>Licencias</t>
  </si>
  <si>
    <t>Depreciación acumulada de bienes inmuebles</t>
  </si>
  <si>
    <t>Depreciación acumulada de bienes muebles</t>
  </si>
  <si>
    <t>Amortización acumulada de activos intangibles</t>
  </si>
  <si>
    <t>Otros activos diferidos</t>
  </si>
  <si>
    <t>Pasivo</t>
  </si>
  <si>
    <t>Cuentas por pagar a Corto Plazo</t>
  </si>
  <si>
    <t>Parcial</t>
  </si>
  <si>
    <t>Servicios personales por pagar a corto plazo</t>
  </si>
  <si>
    <t>Proveedores por pagar a corto plazo</t>
  </si>
  <si>
    <t>Contratistas por obras públicas por pagar a corto plazo</t>
  </si>
  <si>
    <t>Participaciones y aportaciones por pagar a corto plazo</t>
  </si>
  <si>
    <t>Retenciones y contribuciones por pagar a corto plazo</t>
  </si>
  <si>
    <t>Otras cuentas por pagar a corto plazo</t>
  </si>
  <si>
    <t>II) Notas al Estado de Actividades</t>
  </si>
  <si>
    <t xml:space="preserve">Ingreso </t>
  </si>
  <si>
    <t>Impuestos Sobre los Ingresos</t>
  </si>
  <si>
    <t>Impuestos Sobre el Patrimonio</t>
  </si>
  <si>
    <t>Impuestos Sobre la Producción, el Consumo y las Transacciones</t>
  </si>
  <si>
    <t>Impuestos Sobre Nóminas y Asimilables</t>
  </si>
  <si>
    <t>Accesorios</t>
  </si>
  <si>
    <t>Derechos por el Uso, Goce, Aprovechamiento o Explotación de Bienes del Dominio Público</t>
  </si>
  <si>
    <t>Derechos por Prestación de Servicios</t>
  </si>
  <si>
    <t>Productos Derivados del Uso y Aprovechamiento de Bienes No Sujetos a Régimen de Dominio Público</t>
  </si>
  <si>
    <t>Multas</t>
  </si>
  <si>
    <t>Otros Aprovechamientos</t>
  </si>
  <si>
    <t>Ingresos por venta de bienes y servicios</t>
  </si>
  <si>
    <t>Ingresos por venta de bienes y servicios de organismos descentralizados</t>
  </si>
  <si>
    <t>Incentivos derivados de la Colaboración Fiscal</t>
  </si>
  <si>
    <t>Transferencias, Asignaciones, Subsidios y Otras ayudas</t>
  </si>
  <si>
    <t>Transferencias Internas y Asignaciones del Sector Público</t>
  </si>
  <si>
    <t>Otros ingresos y beneficios varios</t>
  </si>
  <si>
    <t>Disminución del exceso de provisiones</t>
  </si>
  <si>
    <t>Gastos</t>
  </si>
  <si>
    <t>Gastos y otras pérdidas</t>
  </si>
  <si>
    <t>Transferencias, Asignaciones, Subsidios</t>
  </si>
  <si>
    <t>Intereses, Comisiones y Otros Gastos de Deuda Pública</t>
  </si>
  <si>
    <t>OTROS GASTOS Y PÉRDIDAS EXTRAORDINARIAS</t>
  </si>
  <si>
    <t>III) Notas al Estado de Variación en la Hacienda Pública</t>
  </si>
  <si>
    <t>Actualizaciones de la Hacienda Pública/Patrimonio</t>
  </si>
  <si>
    <t>Resultados del Ejercicio: (Ahorro/ Desahorro)</t>
  </si>
  <si>
    <t>IV) Notas al Estado de Flujos de Efectivo</t>
  </si>
  <si>
    <t>Flujo de efectivo</t>
  </si>
  <si>
    <t>Final</t>
  </si>
  <si>
    <t>Inicial</t>
  </si>
  <si>
    <t>Flujo</t>
  </si>
  <si>
    <t>Bancos/Dependencias y otros</t>
  </si>
  <si>
    <t>Inversiones Temporales (Hasta 3 meses)</t>
  </si>
  <si>
    <t>Depósitos de Fondos de Terceros en Garantía y/o Administración</t>
  </si>
  <si>
    <t>Adquisición bienes muebles e inmuebles</t>
  </si>
  <si>
    <t>Terrenos</t>
  </si>
  <si>
    <t>Edificios No Habitacionales</t>
  </si>
  <si>
    <t>Construcciones en Proceso en Bienes de Dominio Público</t>
  </si>
  <si>
    <t>Construcciones en Proceso en Bienes Propios</t>
  </si>
  <si>
    <t>Colecciones, Obras de Arte y Objetos Valiosos</t>
  </si>
  <si>
    <t>Conciliación del flujo de efectivo</t>
  </si>
  <si>
    <t>Saldo Inicial</t>
  </si>
  <si>
    <t xml:space="preserve">Saldo Final </t>
  </si>
  <si>
    <t>Otros gastos y pérdidas extraordinarias</t>
  </si>
  <si>
    <t>Estimaciones, depreciaciones, deterioros, obsolescencia y amortizaciones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</si>
  <si>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</si>
  <si>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</si>
  <si>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</si>
  <si>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</si>
  <si>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</si>
  <si>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</si>
  <si>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Conciliación entre los ingresos presupuestarios y contables</t>
  </si>
  <si>
    <t>Nombre</t>
  </si>
  <si>
    <t>1. Total de Ingresos Presupuestarios</t>
  </si>
  <si>
    <t>2. Más Ingresos Contables No Presupuestarios</t>
  </si>
  <si>
    <t>Incremento por Variación de inventarios</t>
  </si>
  <si>
    <t>Otros Ingresos Contables No Presupuestarios</t>
  </si>
  <si>
    <t>3. Menos ingresos presupuestarios no contables</t>
  </si>
  <si>
    <t>Aprovechamientos Patrimoniales</t>
  </si>
  <si>
    <t>Otros Ingresos Presupuestarios No Contables</t>
  </si>
  <si>
    <t>4. Ingresos Contables (4 = 1 + 2 - 3)</t>
  </si>
  <si>
    <t>Conciliación entre los egresos presupuestarios y los gastos contables</t>
  </si>
  <si>
    <t>1. Total de Egresos Presupuestarios</t>
  </si>
  <si>
    <t>2. Menos Egresos Presupuestarios No Contables</t>
  </si>
  <si>
    <t>2.10</t>
  </si>
  <si>
    <t>2.11</t>
  </si>
  <si>
    <t>2.12</t>
  </si>
  <si>
    <t>2.13</t>
  </si>
  <si>
    <t>2.14</t>
  </si>
  <si>
    <t>2.15</t>
  </si>
  <si>
    <t>2.16</t>
  </si>
  <si>
    <t>2.17</t>
  </si>
  <si>
    <t>2.18</t>
  </si>
  <si>
    <t>2.19</t>
  </si>
  <si>
    <t>2.20</t>
  </si>
  <si>
    <t>Adeudos de Ejercicios Fiscales Anteriores (ADEFAS)</t>
  </si>
  <si>
    <t>2.21</t>
  </si>
  <si>
    <t>Otros Egresos Presupuestarios No Contables</t>
  </si>
  <si>
    <t>3. Más Gastos Contables No Presupuestarios</t>
  </si>
  <si>
    <t>Aumento por insuficiencia de Estimaciones por Pérdida o Deterioro u Obsolescencia</t>
  </si>
  <si>
    <t>Aumento por insuficiencia de Provisiones</t>
  </si>
  <si>
    <t>Otros Gastos Contables No Presupuestarios</t>
  </si>
  <si>
    <t>4. Total de Gasto Contable (4 = 1 - 2 + 3)</t>
  </si>
  <si>
    <t>c) Notas de memoria (Cuentas de Orden)</t>
  </si>
  <si>
    <t>Avales y garantías</t>
  </si>
  <si>
    <t>Cuenta Pública 2020                                                                                                                                                                                                                                                                                                                                                                                                                     Universidad Tecnológica del Norte de Guanajuato
Montos Pagados por Ayudas y Subsidios
Trimestre 4 del 2020</t>
  </si>
  <si>
    <t>RAMÍREZ SALAZAR YAZMIN</t>
  </si>
  <si>
    <t>RASY010126MGTMLZA9</t>
  </si>
  <si>
    <t>MARTINEZ MARMOLEJO MARIA LUZ</t>
  </si>
  <si>
    <t>MAML921223MGTRRZ06</t>
  </si>
  <si>
    <t>JIMENEZ GARAY SARA</t>
  </si>
  <si>
    <t>JIGS980518MGTMRR00</t>
  </si>
  <si>
    <t>SANCHEZ GUERRERO ROSA ESMERALDA</t>
  </si>
  <si>
    <t>SAGR980209MGTNRS07</t>
  </si>
  <si>
    <t>MARQUEZ RANGEL BARBARA</t>
  </si>
  <si>
    <t>MARB960507MGTRNR05</t>
  </si>
  <si>
    <t>PICON RICO MARIA SOLEDAD</t>
  </si>
  <si>
    <t>PIRS960913MGTCCL04</t>
  </si>
  <si>
    <t>CASAS OSORNIO YULISA</t>
  </si>
  <si>
    <t>CAOY010408MGTSSLA8</t>
  </si>
  <si>
    <t>BECERRA HERNANDEZ ANGELA</t>
  </si>
  <si>
    <t>BEHA010123MGTCRNA2</t>
  </si>
  <si>
    <t>TREJO ALVAREZ MARIA VANESSA</t>
  </si>
  <si>
    <t>TEAV010727MGTRLNA8</t>
  </si>
  <si>
    <t>BARRIENTOS GONZALEZ MARIA ISABEL</t>
  </si>
  <si>
    <t>BAGI970712MGTRNS07</t>
  </si>
  <si>
    <t>ROJO FLORES MOISES</t>
  </si>
  <si>
    <t>ROFM990904HGTJLS09</t>
  </si>
  <si>
    <t>PACHECO MENDOZA MIRIAM GUADALUPE</t>
  </si>
  <si>
    <t>PAMM021031MGTCNRA9</t>
  </si>
  <si>
    <t>ALVARADO RAMIREZ BRENDA MARLENE</t>
  </si>
  <si>
    <t>AARB010712MGTLMRA4</t>
  </si>
  <si>
    <t>ALVAREZ PEREZ CECILIA MARLENNE</t>
  </si>
  <si>
    <t>AAPC010409MGTLRCA5</t>
  </si>
  <si>
    <t>ALVAREZ PEREZ KAREN JULIANA</t>
  </si>
  <si>
    <t>AAPK991007MGTLRR07</t>
  </si>
  <si>
    <t>MARES ARVIZU NAYELLI</t>
  </si>
  <si>
    <t>MAAN950417MGTRRY06</t>
  </si>
  <si>
    <t>ROJAS MEJIA BRENDA YADIRA</t>
  </si>
  <si>
    <t>ROMB991107MGTJJR02</t>
  </si>
  <si>
    <t>RAMOS RAMIREZ ADRIANA</t>
  </si>
  <si>
    <t>RARA010804MGTMMDA6</t>
  </si>
  <si>
    <t>ZUÑIGA GONZALEZ CELENA</t>
  </si>
  <si>
    <t>ZUGC020628MGTXNLA2</t>
  </si>
  <si>
    <t>GARCÍA RAMÍREZ ANTONIO DE JESÚS</t>
  </si>
  <si>
    <t>GARA011027HGTRMNA1</t>
  </si>
  <si>
    <t>OLVERA ROSALES GISELA</t>
  </si>
  <si>
    <t>OERG990716MGTLSS04</t>
  </si>
  <si>
    <t>RODRÍGUEZ ÁLVAREZ JOSE BALTAZAR</t>
  </si>
  <si>
    <t>ROAB010708HGTDLLA4</t>
  </si>
  <si>
    <t>ROMERO ROJAS FATIMA</t>
  </si>
  <si>
    <t>RORF010824MGTMJTA7</t>
  </si>
  <si>
    <t>ORTIZ SOLÍS YESENIA</t>
  </si>
  <si>
    <t>OISY020509MGTRLSA4</t>
  </si>
  <si>
    <t>AVALOS BARRAGAN SUSANA</t>
  </si>
  <si>
    <t>AABS990430MGTVRS05</t>
  </si>
  <si>
    <t>TORRES JUAREZ VALERIA ALEJANDRA</t>
  </si>
  <si>
    <t>TOJV000920MGTRRLA9</t>
  </si>
  <si>
    <t>GUERRERO LOZANO ALEJANDRO RAFAEL</t>
  </si>
  <si>
    <t>GULA020226HGTRZLA2</t>
  </si>
  <si>
    <t>VAZQUEZ MATA IRIS LISVETH</t>
  </si>
  <si>
    <t>VAMI980924MGTZTR05</t>
  </si>
  <si>
    <t>RIVERA OLVERA MAYRA</t>
  </si>
  <si>
    <t>RIOM990514MGTVLY09</t>
  </si>
  <si>
    <t>LOPEZ ZUNIGA ROSA ISELA</t>
  </si>
  <si>
    <t>LOZR000518MGTPXSA3</t>
  </si>
  <si>
    <t>ROSAS CASTILLO GABRIELA</t>
  </si>
  <si>
    <t>ROCG010403MGTSSBA3</t>
  </si>
  <si>
    <t>LLAMAS MARTINEZ MANUEL EDUARDO</t>
  </si>
  <si>
    <t>LAMM951119HGTLRN01</t>
  </si>
  <si>
    <t>VELAZQUEZ GARCIA LUIS FERNANDO</t>
  </si>
  <si>
    <t>VEGL951012HGTLRS02</t>
  </si>
  <si>
    <t>RAMÍREZ VEGA ANECY MONSERRAT</t>
  </si>
  <si>
    <t>RAVA980110MGTMGN02</t>
  </si>
  <si>
    <t>COVARRUBIAS ESTRADA ABIGAIL</t>
  </si>
  <si>
    <t>COEA910413MGTVSB08</t>
  </si>
  <si>
    <t>ROCHA GONZALEZ SANDRA ISABEL</t>
  </si>
  <si>
    <t>ROGS020823MGTCNNA0</t>
  </si>
  <si>
    <t>GONZALEZ GALVAN NORMA ALEJANDRA</t>
  </si>
  <si>
    <t>GOGN020419MGTNLRA4</t>
  </si>
  <si>
    <t>BOCANEGRA RODRÍGUEZ MARÍA GUADALUPE</t>
  </si>
  <si>
    <t>BORG001126MGTCDDA3</t>
  </si>
  <si>
    <t>HERNÁNDEZ MOLINA ELVIRA GUADALUPE</t>
  </si>
  <si>
    <t>HEME001120MGTRLLA6</t>
  </si>
  <si>
    <t>MARTINEZ ROQUE MIRIAM</t>
  </si>
  <si>
    <t>MARM980808MGTRQR06</t>
  </si>
  <si>
    <t>PEREZ CANO JUAN PABLO</t>
  </si>
  <si>
    <t>PECJ990823HASRNN08</t>
  </si>
  <si>
    <t>RINCON VALTIERRA MARIA ALONDRA</t>
  </si>
  <si>
    <t>RIVA960930MGTNLL05</t>
  </si>
  <si>
    <t>VALTIERRA SUAREZ VERONICA ARLETH</t>
  </si>
  <si>
    <t>VASV010221MGTLRRA7</t>
  </si>
  <si>
    <t>GUEVARA GRANADOS MARIA SUSANA</t>
  </si>
  <si>
    <t>GUGS001029MGTVRSA4</t>
  </si>
  <si>
    <t>ROJAS MARES FABIOLA SOFÍA</t>
  </si>
  <si>
    <t>ROMF010423MGTJRBA2</t>
  </si>
  <si>
    <t>VILLANUEVA GARCIA SANDRA</t>
  </si>
  <si>
    <t>VIGS981013MGTLRN04</t>
  </si>
  <si>
    <t>MENDEZ PARRA MIRIAM GUADALUPE</t>
  </si>
  <si>
    <t>MEPM020507MGTNRRA7</t>
  </si>
  <si>
    <t>MORALES MUÑOZ GABRIELA</t>
  </si>
  <si>
    <t>MOMG011021MGTRXBA6</t>
  </si>
  <si>
    <t>MORALES MUÑOZ RUBEN SAUL</t>
  </si>
  <si>
    <t>MOMR000517HGTRXBA2</t>
  </si>
  <si>
    <t>CORREA AVALOS ARACELI SOLEDAD</t>
  </si>
  <si>
    <t>COAA970826MGTRVR00</t>
  </si>
  <si>
    <t>ZARAZUA RANGEL BERENICE</t>
  </si>
  <si>
    <t>ZARB020414MGTRNRA9</t>
  </si>
  <si>
    <t>CARBAJAL GARCIA KARINA EDITH</t>
  </si>
  <si>
    <t>CAGK910922MGTRRR08</t>
  </si>
  <si>
    <t>HERRERA ALVARADO ALAN EDUARDO</t>
  </si>
  <si>
    <t>HEAA000228HGTRLLA7</t>
  </si>
  <si>
    <t>MORENO CAMPUZANO ALEJANDRA CAROLINA</t>
  </si>
  <si>
    <t>MOCA011227MGTRMLA8</t>
  </si>
  <si>
    <t>RODRIGUEZ SANCHEZ GUADALUPE MONSSERRAT</t>
  </si>
  <si>
    <t>ROSG000617MGTDNDA4</t>
  </si>
  <si>
    <t>VAZQUEZ MATA GUSTAVO ANGEL</t>
  </si>
  <si>
    <t>VAMG990601HQTZTS02</t>
  </si>
  <si>
    <t>GUERRERO MANZANO DIANA JIMENA</t>
  </si>
  <si>
    <t>GUMD000921MGTRNNA1</t>
  </si>
  <si>
    <t>MEJIA CASAS CRISTINA</t>
  </si>
  <si>
    <t>MECC010614MGTJSRA6</t>
  </si>
  <si>
    <t>BARRIENTOS DELGADO ERENDIDA</t>
  </si>
  <si>
    <t>BADE941211MGTRLR07</t>
  </si>
  <si>
    <t>Cruz Balderas Consuelo</t>
  </si>
  <si>
    <t>CUBC980406MGTRLN02</t>
  </si>
  <si>
    <t>VAZQUEZ MATA ROSA ARACELI</t>
  </si>
  <si>
    <t>VAMR941005MDFZTS03</t>
  </si>
  <si>
    <t>GARCIA ESTRADA ALEJANDRA</t>
  </si>
  <si>
    <t>GAEA020901MGTRSLA7</t>
  </si>
  <si>
    <t>DORANTES JIMENEZ MELISSA ITZEL</t>
  </si>
  <si>
    <t>DOJM021203MGTRMLA1</t>
  </si>
  <si>
    <t>RANGEL TAVARES GERARDO</t>
  </si>
  <si>
    <t>RATG010309HGTNVRA4</t>
  </si>
  <si>
    <t>BARRON AGREDA MARIA INES</t>
  </si>
  <si>
    <t>BAAI950305MGTRGN02</t>
  </si>
  <si>
    <t>COVARRUBIAS ESTRADA NOHEMI</t>
  </si>
  <si>
    <t>COEN930406MGTVSH02</t>
  </si>
  <si>
    <t>MARTINEZ HERNANDEZ MARIA CELINA</t>
  </si>
  <si>
    <t>MAHC930427MGTRRL07</t>
  </si>
  <si>
    <t>GUTIERREZ SANTANA PAOLA GUADALUPE</t>
  </si>
  <si>
    <t>GUSP980825MGTTNL05</t>
  </si>
  <si>
    <t>GARAY TORRES MARÍA DEL ROCÍO</t>
  </si>
  <si>
    <t>GATR020828MGTRRCA0</t>
  </si>
  <si>
    <t>BECERRA MARTINEZ ANGEL FABIAN</t>
  </si>
  <si>
    <t>BEMA001115HGTCRNA5</t>
  </si>
  <si>
    <t>CAMACHO AVILES MARIA EUGENIA</t>
  </si>
  <si>
    <t>CAAE880713MGTMVG00</t>
  </si>
  <si>
    <t>CONSTANTE RANGEL LAURA ALEJANDRA</t>
  </si>
  <si>
    <t>CORL941020MQTNNR00</t>
  </si>
  <si>
    <t>HERNANDEZ CALVARIO ELEUTERIO</t>
  </si>
  <si>
    <t>HECE890901HGTRLL02</t>
  </si>
  <si>
    <t>ROJAS RODRIGUEZ NANCY LIZETH</t>
  </si>
  <si>
    <t>RORN990511MGTJDN07</t>
  </si>
  <si>
    <t>GUERRA BARRÓN PAOLA</t>
  </si>
  <si>
    <t>GUBP980821MGTRRL09</t>
  </si>
  <si>
    <t>TERAN ORDUÑA VICTOR MANUEL</t>
  </si>
  <si>
    <t>TEOV001223HGTRRCA5</t>
  </si>
  <si>
    <t>SALAZAR AYALA JUAN ANTONIO</t>
  </si>
  <si>
    <t>SAAJ000510HGTLYNA6</t>
  </si>
  <si>
    <t>APOYOS SINDICATO</t>
  </si>
  <si>
    <t>2519832144</t>
  </si>
  <si>
    <t>PRODEP SICES 19</t>
  </si>
  <si>
    <t>2520824103</t>
  </si>
  <si>
    <t>FAM INFRA SUP 20</t>
  </si>
  <si>
    <t>2520824403</t>
  </si>
  <si>
    <t>FAM EDUCATIVA SUPERIOR (VIRTUAL)</t>
  </si>
  <si>
    <t>2520832122</t>
  </si>
  <si>
    <t>S300 EXCELENCIA EDUCATIVA 2020 UP/UT</t>
  </si>
  <si>
    <t>2520832124</t>
  </si>
  <si>
    <t>SUB UT U006 2020 OPERACIÓN Y APOYO FINAN</t>
  </si>
  <si>
    <t>2520832224</t>
  </si>
  <si>
    <t>INT SUB UT U006 2020 OPERACIÓN Y APOYO</t>
  </si>
  <si>
    <t>Bienes en tránsito</t>
  </si>
  <si>
    <t>Presupuestarias</t>
  </si>
  <si>
    <t>CARGOS</t>
  </si>
  <si>
    <t>ABONOS</t>
  </si>
  <si>
    <t xml:space="preserve">  8110000001  LEY DE INGRESOS ESTIMADA</t>
  </si>
  <si>
    <t xml:space="preserve">  8120000001  LEY DE INGRESOS POR EJECUTAR</t>
  </si>
  <si>
    <t xml:space="preserve">  8130000001  MOD LEY INGRESO ESTIMADO</t>
  </si>
  <si>
    <t xml:space="preserve">  8140000001  LEY DE INGRESOS DEVENGADA</t>
  </si>
  <si>
    <t xml:space="preserve">  8150000001  LEY DE INGRESOS RECAUDADA</t>
  </si>
  <si>
    <t xml:space="preserve">  8210000001  PTTO EGRESOS APROBADO</t>
  </si>
  <si>
    <t xml:space="preserve">  8220000001  PTTO EGRESOS POR EJERCER</t>
  </si>
  <si>
    <t xml:space="preserve">  8230000001  MOD PTTO EGRESO APROBADO</t>
  </si>
  <si>
    <t xml:space="preserve">  8240000001  PTTO EGRESOS COMPROMETIDO</t>
  </si>
  <si>
    <t xml:space="preserve">  8250000001  PTTO EGRESOS DEVENGADO</t>
  </si>
  <si>
    <t xml:space="preserve">  8260000001  PTTO EGRESOS EJERCIDO</t>
  </si>
  <si>
    <t xml:space="preserve">  8270000001  PTTO EGRESOS PAGADO</t>
  </si>
  <si>
    <t xml:space="preserve">  9100000001  SUPERAVIT FINANCIERO</t>
  </si>
  <si>
    <t>* TOTAL</t>
  </si>
  <si>
    <t>SALDO</t>
  </si>
  <si>
    <t xml:space="preserve">Encargado de Rectoría </t>
  </si>
  <si>
    <t xml:space="preserve">Encargado de Secretaría Administrativa </t>
  </si>
  <si>
    <t>Encargado de Rectoría</t>
  </si>
  <si>
    <t>Encargado de Secretaría Administrativa</t>
  </si>
  <si>
    <t>6220-P13000000002</t>
  </si>
  <si>
    <t>SEGUNDA ETAPA DE TALLER DE AREA INDUSTRIAL</t>
  </si>
  <si>
    <t>UNIVERSIDAD TECNOLÓGICA DEL NORTE DE GUANAJUATO
RELACIÓN DE BIENES MUEBLES QUE COMPONEN EL PATRIMONIO
AL 31 DE DICIEMBRE DEL 2020</t>
  </si>
  <si>
    <t>5110-000010110924</t>
  </si>
  <si>
    <t>ARCHIVERO VERTICAL DE 4 GAVETAS CONTRA INCENDIO</t>
  </si>
  <si>
    <t>5110-000010110925</t>
  </si>
  <si>
    <t>5150-000010110936</t>
  </si>
  <si>
    <t>5150-000010110929</t>
  </si>
  <si>
    <t>5150-000010110926</t>
  </si>
  <si>
    <t>5150-000010110927</t>
  </si>
  <si>
    <t>5150-000010110928</t>
  </si>
  <si>
    <t>5190-000010110935</t>
  </si>
  <si>
    <t>PANTALLA LED SMART TV 50 PULGADAS</t>
  </si>
  <si>
    <t>5190-000010110934</t>
  </si>
  <si>
    <t>5190-000010110931</t>
  </si>
  <si>
    <t>5190-000010110932</t>
  </si>
  <si>
    <t>5190-000010110930</t>
  </si>
  <si>
    <t>5190-000010110933</t>
  </si>
  <si>
    <t>5660-000040101093</t>
  </si>
  <si>
    <t>INVERSOR TIPO CENTRAL PARA INTERCONEXIÓN A RED DE</t>
  </si>
  <si>
    <t>5660-000040101098</t>
  </si>
  <si>
    <t>REGULADOR DE VOLTAJE 8 CONTACTOS</t>
  </si>
  <si>
    <t>5660-000040101101</t>
  </si>
  <si>
    <t>5660-000040101102</t>
  </si>
  <si>
    <t>KIT ENTRENADOR DE NEUMATICA</t>
  </si>
  <si>
    <t>5660-000040101099</t>
  </si>
  <si>
    <t>5660-000040101096</t>
  </si>
  <si>
    <t>5660-000040101100</t>
  </si>
  <si>
    <t>5660-000040101097</t>
  </si>
  <si>
    <t>5670-000040101106</t>
  </si>
  <si>
    <t>KIT CONTROLADORES LOGICOS  PROGRAMABLE</t>
  </si>
  <si>
    <t>5670-000040101113</t>
  </si>
  <si>
    <t>MEGAOHMETRO (MEDIDOR DE AILAMIENTO)</t>
  </si>
  <si>
    <t>5670-000040101109</t>
  </si>
  <si>
    <t>5670-000040101120</t>
  </si>
  <si>
    <t>TORNO CONVENCIONAL</t>
  </si>
  <si>
    <t>5670-000040101105</t>
  </si>
  <si>
    <t>5670-000040101117</t>
  </si>
  <si>
    <t>SOLDADORA DE CA/CD  225/150</t>
  </si>
  <si>
    <t>5670-000040101103</t>
  </si>
  <si>
    <t>5670-000040101111</t>
  </si>
  <si>
    <t>5670-000040101104</t>
  </si>
  <si>
    <t>5670-000040101110</t>
  </si>
  <si>
    <t>5670-000040101108</t>
  </si>
  <si>
    <t>5670-000040101116</t>
  </si>
  <si>
    <t>5670-000040101107</t>
  </si>
  <si>
    <t>5670-000040101112</t>
  </si>
  <si>
    <t>5670-000040101115</t>
  </si>
  <si>
    <t>MEDIDOR RELACION DE TRANSFORMACION</t>
  </si>
  <si>
    <t>5670-000040101114</t>
  </si>
  <si>
    <t>5690-000040101094</t>
  </si>
  <si>
    <t>KIT SISTEMA SUMERGIBLE PARA APLICACIONES EN BOMBEO</t>
  </si>
  <si>
    <t>5690-000040101118</t>
  </si>
  <si>
    <t>MINI ROBOT</t>
  </si>
  <si>
    <t>5690-000040101095</t>
  </si>
  <si>
    <t>CALENTADOR SOLAR DE 12 TUBOS</t>
  </si>
  <si>
    <t>5690-000040101119</t>
  </si>
  <si>
    <t>Universidad Tecnológica del Norte de Guanajuato
Estado Analítico de Ingresos
DEL 01 de enero AL 31  de diciembre de 2020</t>
  </si>
  <si>
    <t>Ingresos de los Entes Públicos de los Poderes Legislativo y Judicial, de los Órganos Autónomos y del Sector Paraestatal o Paramunicipal, asi como de las Empresas Productivas del Estado</t>
  </si>
  <si>
    <t>_________________________________</t>
  </si>
  <si>
    <t>M. en C. ANDRÉS SALVADOR CASILLAS BARAJAS</t>
  </si>
  <si>
    <t>MAE. LOTH MARIANO PÉREZ CAMACHO</t>
  </si>
  <si>
    <t>ENCARGADO DE RECTORÍA</t>
  </si>
  <si>
    <t>ENCARGADO DE LA SECRETARÍA ADMINISTRATIVA</t>
  </si>
  <si>
    <t>Universidad Tecnológica del Norte de Guanajuato
Estado Analítico Complementario de Ingresos
Del 01 de enero al 31 de diciembre de 2020</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</si>
  <si>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</si>
  <si>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</si>
  <si>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</si>
  <si>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UNIVERSIDAD TECNOLOGICA DEL NORTE DE GUANAJUATO
Estado Analítico del Ejercicio del Presupuesto de Egresos
Clasificación Administrativa
Del 1 de Enero al 31 de diciembre de 2020</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</si>
  <si>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</si>
  <si>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</si>
  <si>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</si>
  <si>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</si>
  <si>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</si>
  <si>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</si>
  <si>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</si>
  <si>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UNIVERSIDAD TECNOLÓGICA DEL NORTE DE GUANAJUATO
Estado Analítico del Ejercicio del Presupuesto de Egresos
Clasificación Administrativa
Del 1 de enero al 31 de diciembre de 2020</t>
  </si>
  <si>
    <t>Poder Ejecutivo</t>
  </si>
  <si>
    <t>Poder Legislativo</t>
  </si>
  <si>
    <t>Poder Judicial</t>
  </si>
  <si>
    <t>Órganismos Autónomos</t>
  </si>
  <si>
    <t>UNIVERSIDAD TECNOLOGICA DEL NORTE DE GUANAJUATO
Estado Analítico del Ejercicio del Presupuesto de Egresos
Clasificación Administrativa (Sector Paraestatal)
Del 1 de Enero al 31 de diciembre de 2020</t>
  </si>
  <si>
    <t>Entidades Paraestatales Finanacieras No Monetarias con Participacion Estatal Mayoritaria</t>
  </si>
  <si>
    <t>___________________________________________</t>
  </si>
  <si>
    <t>M. EN C. ANDRÉS SALVADOR CASILLAS BARAJAS</t>
  </si>
  <si>
    <t>UNIVERSIDAD TECNOLOGICA DEL NORTE DE GUANAJUATO
Estado Analítico del Ejercicio del Presupuesto de Egresos
Clasificación por Objeto del Gasto (Capítulo y Concepto)
Del 1 de Enero al 31 de Diciembre de 2020</t>
  </si>
  <si>
    <t>Materiales Y Suministros</t>
  </si>
  <si>
    <t>Transferencias, Asignaciones, Subsidios Y Otras Ayudas</t>
  </si>
  <si>
    <t>Bienes Muebles, Inmuebles E Intangibles</t>
  </si>
  <si>
    <t>Inversiones Financieras Y Otras Provisiones</t>
  </si>
  <si>
    <t>Participaciones Y Aportaciones</t>
  </si>
  <si>
    <t>________________________________________</t>
  </si>
  <si>
    <t>Universidad Tecnológica del Norte de Guanajuato
Estado Analítico del Ejercicio del Presupuesto de Egresos
Clasificación Económica (por Tipo de Gasto)
Del 01 de enero al 31 de diciembre de 2020</t>
  </si>
  <si>
    <t>Universidad Tecnológica del Norte de Guanajuato
Estado Analítico del Ejercicio del Presupuesto de Egresos
Clasificación Funcional (Finalidad y Función)
Del 01 de enero al 31 de diciembre de 2020</t>
  </si>
  <si>
    <t>Coordinación de la Politica de Gobierno</t>
  </si>
  <si>
    <t>Transacciones de la Deuda Pública / Costo Financiero de la Deuda</t>
  </si>
  <si>
    <t>Transferencias, Participaciones y Aportaciones Entre Diferentes Niveles y Ordenes de Gobierno</t>
  </si>
  <si>
    <t>UNIVERSIDAD TECNOLÓGICA DEL NORTE DE GUANAJUATO</t>
  </si>
  <si>
    <t>ESTADO ANALÍTICO DEL EJERCICIO DEL PRESUPUESTO DE EGRESOS</t>
  </si>
  <si>
    <t>ENDEUDAMIENTO NETO</t>
  </si>
  <si>
    <t>Del 01 de enero al 31 de diciembre de 2020</t>
  </si>
  <si>
    <t xml:space="preserve">Endeudamiento Neto </t>
  </si>
  <si>
    <t>_____________________________________</t>
  </si>
  <si>
    <t>_____________________________</t>
  </si>
  <si>
    <t>INTERES DE LA DEUDA</t>
  </si>
  <si>
    <t>Del 01 de enero al 31 de dictiembre de 2020</t>
  </si>
  <si>
    <t>UNIVERSIDAD TECNOLOGICA DEL NORTE DE GUANAJUATO
INDICADORES DE POSTURA FISCAL
Del 1 de Enero al 31 de diciembre de 2020</t>
  </si>
  <si>
    <t>_________________________________________</t>
  </si>
  <si>
    <t>Universidad Tecnológica del Norte de Guanajuato
Gasto por Categoría Programática
Del 01 de enero al 31 de diciembre 2020</t>
  </si>
  <si>
    <t>________________________________________________________</t>
  </si>
  <si>
    <t>______________________________</t>
  </si>
  <si>
    <t>PROGRAMAS Y PROYECTOS DE INVERSIÓN</t>
  </si>
  <si>
    <t>Del 01 de enero al 31 de diciembre 2020</t>
  </si>
  <si>
    <t>Tipo de Programas y Proyectos</t>
  </si>
  <si>
    <t>Programa o Proyecto</t>
  </si>
  <si>
    <t>UR</t>
  </si>
  <si>
    <t>% Avance Financiero</t>
  </si>
  <si>
    <t>Denominación</t>
  </si>
  <si>
    <t>Comprometido</t>
  </si>
  <si>
    <t>Ejercido</t>
  </si>
  <si>
    <t>Devengado/ Aprobado</t>
  </si>
  <si>
    <t>Devengado/ Modificado</t>
  </si>
  <si>
    <t>6 = ( 3 - 5 )</t>
  </si>
  <si>
    <t>5/1</t>
  </si>
  <si>
    <t>5/3</t>
  </si>
  <si>
    <t>401</t>
  </si>
  <si>
    <t>ADMINISTRACION</t>
  </si>
  <si>
    <t>G0101</t>
  </si>
  <si>
    <t>GESTION</t>
  </si>
  <si>
    <t>0401</t>
  </si>
  <si>
    <t>EDUCACIÓN SUPERIOR</t>
  </si>
  <si>
    <t>0201</t>
  </si>
  <si>
    <t>MANDO</t>
  </si>
  <si>
    <t>G0102</t>
  </si>
  <si>
    <t>0101</t>
  </si>
  <si>
    <t>G0301</t>
  </si>
  <si>
    <t>301</t>
  </si>
  <si>
    <t>VINCULACIÓN</t>
  </si>
  <si>
    <t>0301</t>
  </si>
  <si>
    <t>G1263</t>
  </si>
  <si>
    <t>FUNCIÓN PÚBLICA</t>
  </si>
  <si>
    <t>ÓRGANO INTERNO DE CONTROL</t>
  </si>
  <si>
    <t>0701</t>
  </si>
  <si>
    <t>SECRETARIO ADMINISTRATIVO</t>
  </si>
  <si>
    <t xml:space="preserve"> UNIVERSIDAD TECNOLÓGICA DEL NORTE DE GUANAJUATO
</t>
  </si>
  <si>
    <t>INDICADORES PARA RESULTADOS</t>
  </si>
  <si>
    <t xml:space="preserve">                                                                                                                                Del 01 de enero al 31 de diciembre de 2020</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</si>
  <si>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</si>
  <si>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</si>
  <si>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</si>
  <si>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</si>
  <si>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</si>
  <si>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</si>
  <si>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</si>
  <si>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</si>
  <si>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</si>
  <si>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</si>
  <si>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</si>
  <si>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</si>
  <si>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</si>
  <si>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</si>
  <si>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</si>
  <si>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</si>
  <si>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</si>
  <si>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</si>
  <si>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</si>
  <si>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</si>
  <si>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</si>
  <si>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</si>
  <si>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</si>
  <si>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</si>
  <si>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</si>
  <si>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</si>
  <si>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</si>
  <si>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</si>
  <si>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</si>
  <si>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</si>
  <si>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</si>
  <si>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</si>
  <si>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</si>
  <si>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</si>
  <si>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</si>
  <si>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</si>
  <si>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</si>
  <si>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</si>
  <si>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</si>
  <si>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</si>
  <si>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</si>
  <si>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</si>
  <si>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</si>
  <si>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</si>
  <si>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</si>
  <si>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</si>
  <si>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</si>
  <si>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</si>
  <si>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</si>
  <si>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</si>
  <si>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</si>
  <si>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</si>
  <si>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</si>
  <si>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</si>
  <si>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</si>
  <si>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</si>
  <si>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</si>
  <si>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</si>
  <si>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</si>
  <si>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</si>
  <si>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</si>
  <si>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</si>
  <si>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</si>
  <si>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</si>
  <si>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</si>
  <si>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</si>
  <si>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</si>
  <si>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</si>
  <si>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</si>
  <si>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</si>
  <si>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</si>
  <si>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</si>
  <si>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</si>
  <si>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</si>
  <si>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</si>
  <si>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</si>
  <si>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</si>
  <si>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</si>
  <si>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</si>
  <si>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</si>
  <si>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</si>
  <si>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</si>
  <si>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</si>
  <si>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</si>
  <si>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</si>
  <si>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</si>
  <si>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</si>
  <si>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</si>
  <si>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</si>
  <si>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</si>
  <si>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</si>
  <si>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</si>
  <si>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</si>
  <si>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</si>
  <si>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</si>
  <si>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</si>
  <si>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</si>
  <si>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</si>
  <si>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</si>
  <si>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</si>
  <si>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</si>
  <si>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</si>
  <si>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</si>
  <si>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</si>
  <si>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</si>
  <si>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</si>
  <si>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</si>
  <si>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</si>
  <si>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</si>
  <si>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</si>
  <si>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</si>
  <si>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</si>
  <si>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</si>
  <si>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</si>
  <si>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</si>
  <si>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</si>
  <si>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</si>
  <si>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</si>
  <si>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</si>
  <si>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</si>
  <si>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</si>
  <si>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</si>
  <si>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</si>
  <si>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</si>
  <si>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</si>
  <si>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</si>
  <si>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</si>
  <si>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</si>
  <si>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</si>
  <si>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</si>
  <si>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</si>
  <si>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</si>
  <si>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</si>
  <si>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</si>
  <si>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</si>
  <si>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</si>
  <si>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</si>
  <si>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</si>
  <si>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</si>
  <si>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</si>
  <si>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</si>
  <si>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</si>
  <si>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</si>
  <si>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</si>
  <si>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</si>
  <si>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</si>
  <si>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</si>
  <si>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</si>
  <si>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</si>
  <si>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</si>
  <si>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</si>
  <si>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</si>
  <si>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</si>
  <si>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</si>
  <si>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</si>
  <si>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</si>
  <si>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</si>
  <si>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</si>
  <si>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</si>
  <si>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</si>
  <si>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</si>
  <si>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</si>
  <si>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</si>
  <si>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</si>
  <si>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</si>
  <si>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</si>
  <si>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</si>
  <si>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</si>
  <si>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</si>
  <si>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</si>
  <si>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</si>
  <si>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</si>
  <si>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</si>
  <si>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</si>
  <si>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</si>
  <si>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</si>
  <si>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</si>
  <si>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</si>
  <si>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</si>
  <si>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</si>
  <si>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</si>
  <si>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</si>
  <si>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</si>
  <si>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</si>
  <si>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</si>
  <si>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</si>
  <si>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</si>
  <si>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</si>
  <si>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</si>
  <si>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</si>
  <si>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</si>
  <si>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</si>
  <si>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</si>
  <si>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UNIVERSIDAD TECNOLOGICA DEL NORTE DE GUANAJUATO
Flujo de Fondos
Del 1 de Enero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</si>
</sst>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quot;$&quot;* #,##0.00_-;\-&quot;$&quot;* #,##0.00_-;_-&quot;$&quot;* &quot;-&quot;??_-;_-@_-"/>
    <numFmt numFmtId="43" formatCode="_-* #,##0.00_-;\-* #,##0.00_-;_-* &quot;-&quot;??_-;_-@_-"/>
    <numFmt numFmtId="164" formatCode="#,##0.00_ ;\-#,##0.00\ "/>
    <numFmt numFmtId="165" formatCode="_-[$€-2]* #,##0.00_-;\-[$€-2]* #,##0.00_-;_-[$€-2]* &quot;-&quot;??_-"/>
    <numFmt numFmtId="166" formatCode="0_ ;\-0\ "/>
    <numFmt numFmtId="167" formatCode="General_)"/>
    <numFmt numFmtId="168" formatCode="#,##0_ ;[Red]\-#,##0\ "/>
    <numFmt numFmtId="169" formatCode="#,##0_ ;\-#,##0\ "/>
    <numFmt numFmtId="170" formatCode="_-* #,##0_-;\-* #,##0_-;_-* &quot;-&quot;??_-;_-@_-"/>
    <numFmt numFmtId="171" formatCode="#,##0;\-#,##0;&quot; &quot;"/>
    <numFmt numFmtId="172" formatCode="_(* #,##0_);_(* \(#,##0\);_(* &quot;-&quot;??_);_(@_)"/>
    <numFmt numFmtId="173" formatCode="_(* #,##0_);_(* \(#,##0\);_(* &quot;-&quot;_);_(@_)"/>
    <numFmt numFmtId="174" formatCode="#,##0.00_-;#,##0.00\-;&quot; &quot;"/>
    <numFmt numFmtId="175" formatCode="0.0"/>
  </numFmts>
  <fonts count="85">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10"/>
      <name val="Arial"/>
      <family val="2"/>
    </font>
    <font>
      <b/>
      <sz val="11"/>
      <name val="Arial"/>
      <family val="2"/>
    </font>
    <font>
      <b/>
      <i/>
      <sz val="8"/>
      <name val="Arial"/>
      <family val="2"/>
    </font>
    <font>
      <sz val="8"/>
      <color theme="1"/>
      <name val="Arial"/>
      <family val="2"/>
    </font>
    <font>
      <sz val="8"/>
      <color theme="0"/>
      <name val="Arial"/>
      <family val="2"/>
    </font>
    <font>
      <sz val="11"/>
      <color indexed="8"/>
      <name val="Calibri"/>
      <family val="2"/>
    </font>
    <font>
      <b/>
      <sz val="9"/>
      <name val="Arial"/>
      <family val="2"/>
    </font>
    <font>
      <b/>
      <i/>
      <sz val="9"/>
      <name val="Arial"/>
      <family val="2"/>
    </font>
    <font>
      <sz val="12"/>
      <color indexed="24"/>
      <name val="Arial"/>
      <family val="2"/>
    </font>
    <font>
      <b/>
      <sz val="18"/>
      <color indexed="24"/>
      <name val="Arial"/>
      <family val="2"/>
    </font>
    <font>
      <b/>
      <sz val="14"/>
      <color indexed="24"/>
      <name val="Arial"/>
      <family val="2"/>
    </font>
    <font>
      <b/>
      <i/>
      <sz val="10"/>
      <name val="Arial"/>
      <family val="2"/>
    </font>
    <font>
      <sz val="9"/>
      <name val="Arial"/>
      <family val="2"/>
    </font>
    <font>
      <sz val="10"/>
      <color rgb="FFC00000"/>
      <name val="Arial"/>
      <family val="2"/>
    </font>
    <font>
      <b/>
      <sz val="10"/>
      <color rgb="FFC00000"/>
      <name val="Arial"/>
      <family val="2"/>
    </font>
    <font>
      <b/>
      <sz val="18"/>
      <color theme="3"/>
      <name val="Cambria"/>
      <family val="2"/>
      <scheme val="major"/>
    </font>
    <font>
      <b/>
      <sz val="11"/>
      <color theme="1"/>
      <name val="Calibri"/>
      <family val="2"/>
      <scheme val="minor"/>
    </font>
    <font>
      <i/>
      <sz val="8"/>
      <name val="Arial"/>
      <family val="2"/>
    </font>
    <font>
      <b/>
      <sz val="8"/>
      <color theme="1"/>
      <name val="Arial"/>
      <family val="2"/>
    </font>
    <font>
      <vertAlign val="superscript"/>
      <sz val="8"/>
      <name val="Arial"/>
      <family val="2"/>
    </font>
    <font>
      <vertAlign val="superscript"/>
      <sz val="8"/>
      <color rgb="FF0070C0"/>
      <name val="Arial"/>
      <family val="2"/>
    </font>
    <font>
      <sz val="10"/>
      <color indexed="8"/>
      <name val="Arial"/>
      <family val="2"/>
    </font>
    <font>
      <sz val="9"/>
      <color theme="1"/>
      <name val="Arial"/>
      <family val="2"/>
    </font>
    <font>
      <b/>
      <sz val="9"/>
      <color theme="1"/>
      <name val="Arial"/>
      <family val="2"/>
    </font>
    <font>
      <b/>
      <sz val="10"/>
      <color theme="1"/>
      <name val="Arial"/>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b/>
      <sz val="11"/>
      <color indexed="63"/>
      <name val="Calibri"/>
      <family val="2"/>
    </font>
    <font>
      <b/>
      <sz val="10"/>
      <color indexed="8"/>
      <name val="Arial"/>
      <family val="2"/>
    </font>
    <font>
      <b/>
      <sz val="10"/>
      <color indexed="9"/>
      <name val="Arial"/>
      <family val="2"/>
    </font>
    <font>
      <b/>
      <sz val="10"/>
      <color indexed="3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sz val="10"/>
      <color indexed="39"/>
      <name val="Arial"/>
      <family val="2"/>
    </font>
    <font>
      <i/>
      <sz val="12"/>
      <color indexed="8"/>
      <name val="Arial"/>
      <family val="2"/>
    </font>
    <font>
      <b/>
      <sz val="9"/>
      <name val="Tahoma"/>
      <family val="2"/>
    </font>
    <font>
      <sz val="11"/>
      <name val="Tahoma"/>
      <family val="2"/>
    </font>
    <font>
      <sz val="19"/>
      <color indexed="48"/>
      <name val="Arial"/>
      <family val="2"/>
    </font>
    <font>
      <sz val="10"/>
      <color indexed="10"/>
      <name val="Arial"/>
      <family val="2"/>
    </font>
    <font>
      <sz val="12"/>
      <color indexed="14"/>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10"/>
      <color theme="1"/>
      <name val="Times New Roman"/>
      <family val="2"/>
    </font>
    <font>
      <sz val="9"/>
      <color indexed="8"/>
      <name val="Arial"/>
      <family val="2"/>
    </font>
    <font>
      <b/>
      <vertAlign val="superscript"/>
      <sz val="8"/>
      <name val="Arial"/>
      <family val="2"/>
    </font>
    <font>
      <b/>
      <sz val="8"/>
      <color rgb="FF000000"/>
      <name val="Arial"/>
      <family val="2"/>
    </font>
    <font>
      <sz val="10"/>
      <color theme="1"/>
      <name val="Arial"/>
      <family val="2"/>
    </font>
    <font>
      <b/>
      <sz val="8"/>
      <color theme="0"/>
      <name val="Arial"/>
      <family val="2"/>
    </font>
    <font>
      <sz val="8"/>
      <color rgb="FF92D050"/>
      <name val="Arial"/>
      <family val="2"/>
    </font>
    <font>
      <b/>
      <sz val="9"/>
      <color theme="0"/>
      <name val="Arial"/>
      <family val="2"/>
    </font>
    <font>
      <u/>
      <sz val="10"/>
      <color theme="1"/>
      <name val="Arial"/>
      <family val="2"/>
    </font>
    <font>
      <i/>
      <sz val="10.5"/>
      <color rgb="FF222222"/>
      <name val="Arial"/>
      <family val="2"/>
    </font>
    <font>
      <sz val="11"/>
      <name val="Arial"/>
      <family val="2"/>
    </font>
    <font>
      <sz val="10"/>
      <color theme="0"/>
      <name val="Arial"/>
      <family val="2"/>
    </font>
    <font>
      <b/>
      <sz val="10"/>
      <color rgb="FF000000"/>
      <name val="Arial"/>
      <family val="2"/>
    </font>
    <font>
      <sz val="8"/>
      <name val="Helv"/>
    </font>
    <font>
      <sz val="10"/>
      <name val="Arial}"/>
    </font>
    <font>
      <sz val="8"/>
      <color rgb="FF000000"/>
      <name val="Arial"/>
      <family val="2"/>
    </font>
    <font>
      <b/>
      <sz val="9"/>
      <color indexed="81"/>
      <name val="Tahoma"/>
      <family val="2"/>
    </font>
    <font>
      <sz val="9"/>
      <color indexed="81"/>
      <name val="Tahoma"/>
      <family val="2"/>
    </font>
  </fonts>
  <fills count="72">
    <fill>
      <patternFill patternType="none"/>
    </fill>
    <fill>
      <patternFill patternType="gray125"/>
    </fill>
    <fill>
      <patternFill patternType="solid">
        <fgColor rgb="FFFFFFCC"/>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0"/>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45"/>
      </patternFill>
    </fill>
    <fill>
      <patternFill patternType="solid">
        <fgColor indexed="10"/>
        <bgColor indexed="64"/>
      </patternFill>
    </fill>
    <fill>
      <patternFill patternType="solid">
        <fgColor indexed="29"/>
      </patternFill>
    </fill>
    <fill>
      <patternFill patternType="solid">
        <fgColor indexed="45"/>
        <bgColor indexed="64"/>
      </patternFill>
    </fill>
    <fill>
      <patternFill patternType="solid">
        <fgColor indexed="10"/>
      </patternFill>
    </fill>
    <fill>
      <patternFill patternType="solid">
        <fgColor indexed="29"/>
        <bgColor indexed="64"/>
      </patternFill>
    </fill>
    <fill>
      <patternFill patternType="solid">
        <fgColor indexed="51"/>
      </patternFill>
    </fill>
    <fill>
      <patternFill patternType="solid">
        <fgColor indexed="42"/>
        <bgColor indexed="64"/>
      </patternFill>
    </fill>
    <fill>
      <patternFill patternType="solid">
        <fgColor indexed="52"/>
      </patternFill>
    </fill>
    <fill>
      <patternFill patternType="solid">
        <fgColor indexed="51"/>
        <bgColor indexed="64"/>
      </patternFill>
    </fill>
    <fill>
      <patternFill patternType="solid">
        <fgColor indexed="47"/>
        <bgColor indexed="64"/>
      </patternFill>
    </fill>
    <fill>
      <patternFill patternType="solid">
        <fgColor indexed="57"/>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11"/>
      </patternFill>
    </fill>
    <fill>
      <patternFill patternType="solid">
        <fgColor indexed="21"/>
        <bgColor indexed="64"/>
      </patternFill>
    </fill>
    <fill>
      <patternFill patternType="lightUp">
        <fgColor indexed="48"/>
        <bgColor indexed="41"/>
      </patternFill>
    </fill>
    <fill>
      <patternFill patternType="solid">
        <fgColor indexed="41"/>
      </patternFill>
    </fill>
    <fill>
      <patternFill patternType="mediumGray">
        <bgColor indexed="35"/>
      </patternFill>
    </fill>
    <fill>
      <patternFill patternType="solid">
        <fgColor indexed="54"/>
      </patternFill>
    </fill>
    <fill>
      <patternFill patternType="solid">
        <fgColor indexed="44"/>
        <bgColor indexed="64"/>
      </patternFill>
    </fill>
    <fill>
      <patternFill patternType="solid">
        <fgColor indexed="44"/>
      </patternFill>
    </fill>
    <fill>
      <patternFill patternType="solid">
        <fgColor indexed="26"/>
      </patternFill>
    </fill>
    <fill>
      <patternFill patternType="solid">
        <fgColor indexed="41"/>
        <bgColor indexed="64"/>
      </patternFill>
    </fill>
    <fill>
      <patternFill patternType="solid">
        <fgColor indexed="15"/>
        <bgColor indexed="13"/>
      </patternFill>
    </fill>
    <fill>
      <patternFill patternType="solid">
        <fgColor indexed="15"/>
      </patternFill>
    </fill>
    <fill>
      <patternFill patternType="solid">
        <fgColor theme="1" tint="0.499984740745262"/>
        <bgColor indexed="64"/>
      </patternFill>
    </fill>
    <fill>
      <patternFill patternType="solid">
        <fgColor rgb="FF92D050"/>
        <bgColor indexed="64"/>
      </patternFill>
    </fill>
    <fill>
      <patternFill patternType="solid">
        <fgColor indexe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61">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right/>
      <top/>
      <bottom style="hair">
        <color theme="0" tint="-0.34998626667073579"/>
      </bottom>
      <diagonal/>
    </border>
    <border>
      <left/>
      <right/>
      <top style="hair">
        <color theme="0" tint="-0.34998626667073579"/>
      </top>
      <bottom style="hair">
        <color theme="0" tint="-0.34998626667073579"/>
      </bottom>
      <diagonal/>
    </border>
    <border>
      <left/>
      <right/>
      <top style="hair">
        <color theme="0" tint="-0.34998626667073579"/>
      </top>
      <bottom/>
      <diagonal/>
    </border>
    <border>
      <left/>
      <right/>
      <top style="hair">
        <color theme="0" tint="-0.34998626667073579"/>
      </top>
      <bottom style="double">
        <color theme="0" tint="-0.34998626667073579"/>
      </bottom>
      <diagonal/>
    </border>
    <border>
      <left/>
      <right/>
      <top/>
      <bottom style="double">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bottom style="hair">
        <color theme="0" tint="-0.24994659260841701"/>
      </bottom>
      <diagonal/>
    </border>
  </borders>
  <cellStyleXfs count="836">
    <xf numFmtId="0" fontId="0" fillId="0" borderId="0"/>
    <xf numFmtId="0" fontId="8" fillId="0" borderId="0"/>
    <xf numFmtId="43" fontId="7" fillId="0" borderId="0" applyFont="0" applyFill="0" applyBorder="0" applyAlignment="0" applyProtection="0"/>
    <xf numFmtId="43" fontId="7" fillId="0" borderId="0" applyFont="0" applyFill="0" applyBorder="0" applyAlignment="0" applyProtection="0"/>
    <xf numFmtId="165"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8" fillId="0" borderId="0" applyFont="0" applyFill="0" applyBorder="0" applyAlignment="0" applyProtection="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167" fontId="8" fillId="0" borderId="0"/>
    <xf numFmtId="43" fontId="14" fillId="0" borderId="0" applyFont="0" applyFill="0" applyBorder="0" applyAlignment="0" applyProtection="0"/>
    <xf numFmtId="0" fontId="19" fillId="0" borderId="0" applyNumberFormat="0" applyFill="0" applyBorder="0" applyAlignment="0" applyProtection="0"/>
    <xf numFmtId="2" fontId="19" fillId="0" borderId="0" applyFill="0" applyBorder="0" applyAlignment="0" applyProtection="0"/>
    <xf numFmtId="0" fontId="20" fillId="0" borderId="0" applyNumberFormat="0" applyFill="0" applyBorder="0" applyAlignment="0" applyProtection="0"/>
    <xf numFmtId="0" fontId="21" fillId="0" borderId="0" applyNumberFormat="0" applyFill="0" applyBorder="0" applyProtection="0">
      <alignment horizont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14" fillId="0" borderId="0"/>
    <xf numFmtId="0" fontId="14" fillId="0" borderId="0"/>
    <xf numFmtId="0" fontId="8" fillId="0" borderId="0"/>
    <xf numFmtId="0" fontId="6" fillId="0" borderId="0"/>
    <xf numFmtId="0" fontId="14" fillId="0" borderId="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43" fontId="14" fillId="0" borderId="0" applyFont="0" applyFill="0" applyBorder="0" applyAlignment="0" applyProtection="0"/>
    <xf numFmtId="43" fontId="5" fillId="0" borderId="0" applyFont="0" applyFill="0" applyBorder="0" applyAlignment="0" applyProtection="0"/>
    <xf numFmtId="0" fontId="4" fillId="0" borderId="0"/>
    <xf numFmtId="9" fontId="8" fillId="0" borderId="0" applyFont="0" applyFill="0" applyBorder="0" applyAlignment="0" applyProtection="0"/>
    <xf numFmtId="4" fontId="32" fillId="18" borderId="19" applyNumberFormat="0" applyProtection="0">
      <alignment horizontal="left" vertical="center" indent="1"/>
    </xf>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6" fillId="19" borderId="0" applyNumberFormat="0" applyBorder="0" applyAlignment="0" applyProtection="0"/>
    <xf numFmtId="0" fontId="37" fillId="20" borderId="20" applyNumberFormat="0" applyAlignment="0" applyProtection="0"/>
    <xf numFmtId="0" fontId="38" fillId="21" borderId="21" applyNumberFormat="0" applyAlignment="0" applyProtection="0"/>
    <xf numFmtId="0" fontId="39" fillId="0" borderId="22" applyNumberFormat="0" applyFill="0" applyAlignment="0" applyProtection="0"/>
    <xf numFmtId="0" fontId="40" fillId="0" borderId="0" applyNumberFormat="0" applyFill="0" applyBorder="0" applyAlignment="0" applyProtection="0"/>
    <xf numFmtId="0" fontId="41" fillId="22" borderId="20" applyNumberFormat="0" applyAlignment="0" applyProtection="0"/>
    <xf numFmtId="0" fontId="42" fillId="2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0" fontId="43"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8" fillId="24" borderId="23" applyNumberFormat="0" applyFont="0" applyAlignment="0" applyProtection="0"/>
    <xf numFmtId="0" fontId="8" fillId="24" borderId="23"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9" fontId="8" fillId="0" borderId="0" applyFont="0" applyFill="0" applyBorder="0" applyAlignment="0" applyProtection="0"/>
    <xf numFmtId="0" fontId="44" fillId="20" borderId="24" applyNumberFormat="0" applyAlignment="0" applyProtection="0"/>
    <xf numFmtId="4" fontId="45" fillId="25" borderId="19" applyNumberFormat="0" applyProtection="0">
      <alignment vertical="center"/>
    </xf>
    <xf numFmtId="4" fontId="45" fillId="25" borderId="19" applyNumberFormat="0" applyProtection="0">
      <alignment vertical="center"/>
    </xf>
    <xf numFmtId="4" fontId="46" fillId="26" borderId="19" applyNumberFormat="0" applyProtection="0">
      <alignment horizontal="center" vertical="center" wrapText="1"/>
    </xf>
    <xf numFmtId="4" fontId="47" fillId="25" borderId="19" applyNumberFormat="0" applyProtection="0">
      <alignment vertical="center"/>
    </xf>
    <xf numFmtId="4" fontId="47" fillId="25" borderId="19" applyNumberFormat="0" applyProtection="0">
      <alignment vertical="center"/>
    </xf>
    <xf numFmtId="4" fontId="48" fillId="27" borderId="19" applyNumberFormat="0" applyProtection="0">
      <alignment horizontal="center" vertical="center" wrapText="1"/>
    </xf>
    <xf numFmtId="4" fontId="45" fillId="25" borderId="19" applyNumberFormat="0" applyProtection="0">
      <alignment horizontal="left" vertical="center" indent="1"/>
    </xf>
    <xf numFmtId="4" fontId="45" fillId="25" borderId="19" applyNumberFormat="0" applyProtection="0">
      <alignment horizontal="left" vertical="center" indent="1"/>
    </xf>
    <xf numFmtId="4" fontId="49" fillId="26" borderId="19" applyNumberFormat="0" applyProtection="0">
      <alignment horizontal="left" vertical="center" wrapText="1"/>
    </xf>
    <xf numFmtId="0" fontId="45" fillId="25" borderId="19" applyNumberFormat="0" applyProtection="0">
      <alignment horizontal="left" vertical="top" indent="1"/>
    </xf>
    <xf numFmtId="4" fontId="45" fillId="18" borderId="0" applyNumberFormat="0" applyProtection="0">
      <alignment horizontal="left" vertical="center" indent="1"/>
    </xf>
    <xf numFmtId="4" fontId="45" fillId="18" borderId="0" applyNumberFormat="0" applyProtection="0">
      <alignment horizontal="left" vertical="center" indent="1"/>
    </xf>
    <xf numFmtId="4" fontId="50" fillId="28" borderId="0" applyNumberFormat="0" applyProtection="0">
      <alignment horizontal="left" vertical="center" wrapText="1"/>
    </xf>
    <xf numFmtId="4" fontId="32" fillId="29" borderId="19" applyNumberFormat="0" applyProtection="0">
      <alignment horizontal="right" vertical="center"/>
    </xf>
    <xf numFmtId="4" fontId="32" fillId="29" borderId="19" applyNumberFormat="0" applyProtection="0">
      <alignment horizontal="right" vertical="center"/>
    </xf>
    <xf numFmtId="4" fontId="51" fillId="30" borderId="19" applyNumberFormat="0" applyProtection="0">
      <alignment horizontal="right" vertical="center"/>
    </xf>
    <xf numFmtId="4" fontId="32" fillId="31" borderId="19" applyNumberFormat="0" applyProtection="0">
      <alignment horizontal="right" vertical="center"/>
    </xf>
    <xf numFmtId="4" fontId="32" fillId="31" borderId="19" applyNumberFormat="0" applyProtection="0">
      <alignment horizontal="right" vertical="center"/>
    </xf>
    <xf numFmtId="4" fontId="51" fillId="32" borderId="19" applyNumberFormat="0" applyProtection="0">
      <alignment horizontal="right" vertical="center"/>
    </xf>
    <xf numFmtId="4" fontId="32" fillId="33" borderId="19" applyNumberFormat="0" applyProtection="0">
      <alignment horizontal="right" vertical="center"/>
    </xf>
    <xf numFmtId="4" fontId="32" fillId="33" borderId="19" applyNumberFormat="0" applyProtection="0">
      <alignment horizontal="right" vertical="center"/>
    </xf>
    <xf numFmtId="4" fontId="51" fillId="34" borderId="19" applyNumberFormat="0" applyProtection="0">
      <alignment horizontal="right" vertical="center"/>
    </xf>
    <xf numFmtId="4" fontId="32" fillId="35" borderId="19" applyNumberFormat="0" applyProtection="0">
      <alignment horizontal="right" vertical="center"/>
    </xf>
    <xf numFmtId="4" fontId="32" fillId="35" borderId="19" applyNumberFormat="0" applyProtection="0">
      <alignment horizontal="right" vertical="center"/>
    </xf>
    <xf numFmtId="4" fontId="51" fillId="36" borderId="19" applyNumberFormat="0" applyProtection="0">
      <alignment horizontal="right" vertical="center"/>
    </xf>
    <xf numFmtId="4" fontId="32" fillId="37" borderId="19" applyNumberFormat="0" applyProtection="0">
      <alignment horizontal="right" vertical="center"/>
    </xf>
    <xf numFmtId="4" fontId="32" fillId="37" borderId="19" applyNumberFormat="0" applyProtection="0">
      <alignment horizontal="right" vertical="center"/>
    </xf>
    <xf numFmtId="4" fontId="51" fillId="38" borderId="19" applyNumberFormat="0" applyProtection="0">
      <alignment horizontal="right" vertical="center"/>
    </xf>
    <xf numFmtId="4" fontId="32" fillId="26" borderId="19" applyNumberFormat="0" applyProtection="0">
      <alignment horizontal="right" vertical="center"/>
    </xf>
    <xf numFmtId="4" fontId="32" fillId="26" borderId="19" applyNumberFormat="0" applyProtection="0">
      <alignment horizontal="right" vertical="center"/>
    </xf>
    <xf numFmtId="4" fontId="51" fillId="39" borderId="19" applyNumberFormat="0" applyProtection="0">
      <alignment horizontal="right" vertical="center"/>
    </xf>
    <xf numFmtId="4" fontId="32" fillId="40" borderId="19" applyNumberFormat="0" applyProtection="0">
      <alignment horizontal="right" vertical="center"/>
    </xf>
    <xf numFmtId="4" fontId="32" fillId="40" borderId="19" applyNumberFormat="0" applyProtection="0">
      <alignment horizontal="right" vertical="center"/>
    </xf>
    <xf numFmtId="4" fontId="51" fillId="41" borderId="19" applyNumberFormat="0" applyProtection="0">
      <alignment horizontal="right" vertical="center"/>
    </xf>
    <xf numFmtId="4" fontId="32" fillId="42" borderId="19" applyNumberFormat="0" applyProtection="0">
      <alignment horizontal="right" vertical="center"/>
    </xf>
    <xf numFmtId="4" fontId="32" fillId="42" borderId="19" applyNumberFormat="0" applyProtection="0">
      <alignment horizontal="right" vertical="center"/>
    </xf>
    <xf numFmtId="4" fontId="51" fillId="43" borderId="19" applyNumberFormat="0" applyProtection="0">
      <alignment horizontal="right" vertical="center"/>
    </xf>
    <xf numFmtId="4" fontId="32" fillId="44" borderId="19" applyNumberFormat="0" applyProtection="0">
      <alignment horizontal="right" vertical="center"/>
    </xf>
    <xf numFmtId="4" fontId="32" fillId="44" borderId="19" applyNumberFormat="0" applyProtection="0">
      <alignment horizontal="right" vertical="center"/>
    </xf>
    <xf numFmtId="4" fontId="51" fillId="45" borderId="19" applyNumberFormat="0" applyProtection="0">
      <alignment horizontal="right" vertical="center"/>
    </xf>
    <xf numFmtId="4" fontId="45" fillId="46" borderId="25" applyNumberFormat="0" applyProtection="0">
      <alignment horizontal="left" vertical="center" indent="1"/>
    </xf>
    <xf numFmtId="4" fontId="45" fillId="46" borderId="25" applyNumberFormat="0" applyProtection="0">
      <alignment horizontal="left" vertical="center" indent="1"/>
    </xf>
    <xf numFmtId="4" fontId="52" fillId="46" borderId="23" applyNumberFormat="0" applyProtection="0">
      <alignment horizontal="left" vertical="center" indent="1"/>
    </xf>
    <xf numFmtId="4" fontId="32" fillId="47" borderId="0" applyNumberFormat="0" applyProtection="0">
      <alignment horizontal="left" vertical="center" indent="1"/>
    </xf>
    <xf numFmtId="4" fontId="32" fillId="47" borderId="0" applyNumberFormat="0" applyProtection="0">
      <alignment horizontal="left" vertical="center" indent="1"/>
    </xf>
    <xf numFmtId="4" fontId="52" fillId="48" borderId="0" applyNumberFormat="0" applyProtection="0">
      <alignment horizontal="left" vertical="center" indent="1"/>
    </xf>
    <xf numFmtId="4" fontId="53" fillId="49" borderId="0" applyNumberFormat="0" applyProtection="0">
      <alignment horizontal="left" vertical="center" indent="1"/>
    </xf>
    <xf numFmtId="4" fontId="53" fillId="49" borderId="0" applyNumberFormat="0" applyProtection="0">
      <alignment horizontal="left" vertical="center" indent="1"/>
    </xf>
    <xf numFmtId="4" fontId="53" fillId="49" borderId="0" applyNumberFormat="0" applyProtection="0">
      <alignment horizontal="left" vertical="center" indent="1"/>
    </xf>
    <xf numFmtId="4" fontId="53" fillId="49" borderId="0" applyNumberFormat="0" applyProtection="0">
      <alignment horizontal="left" vertical="center" indent="1"/>
    </xf>
    <xf numFmtId="4" fontId="53" fillId="49" borderId="0" applyNumberFormat="0" applyProtection="0">
      <alignment horizontal="left" vertical="center" indent="1"/>
    </xf>
    <xf numFmtId="4" fontId="32" fillId="18" borderId="19" applyNumberFormat="0" applyProtection="0">
      <alignment horizontal="right" vertical="center"/>
    </xf>
    <xf numFmtId="4" fontId="32" fillId="18" borderId="19" applyNumberFormat="0" applyProtection="0">
      <alignment horizontal="right" vertical="center"/>
    </xf>
    <xf numFmtId="4" fontId="51" fillId="50" borderId="19" applyNumberFormat="0" applyProtection="0">
      <alignment horizontal="right" vertical="center"/>
    </xf>
    <xf numFmtId="4" fontId="32" fillId="47"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32" fillId="47" borderId="0" applyNumberFormat="0" applyProtection="0">
      <alignment horizontal="left" vertical="center" indent="1"/>
    </xf>
    <xf numFmtId="4" fontId="32" fillId="47"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32" fillId="47" borderId="0" applyNumberFormat="0" applyProtection="0">
      <alignment horizontal="left" vertical="center" indent="1"/>
    </xf>
    <xf numFmtId="4" fontId="32" fillId="47"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32" fillId="47" borderId="0" applyNumberFormat="0" applyProtection="0">
      <alignment horizontal="left" vertical="center" indent="1"/>
    </xf>
    <xf numFmtId="4" fontId="32" fillId="47"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32" fillId="18"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32" fillId="18" borderId="0" applyNumberFormat="0" applyProtection="0">
      <alignment horizontal="left" vertical="center" indent="1"/>
    </xf>
    <xf numFmtId="4" fontId="32" fillId="18"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32" fillId="18" borderId="0" applyNumberFormat="0" applyProtection="0">
      <alignment horizontal="left" vertical="center" indent="1"/>
    </xf>
    <xf numFmtId="4" fontId="32" fillId="18"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32" fillId="18" borderId="0" applyNumberFormat="0" applyProtection="0">
      <alignment horizontal="left" vertical="center" indent="1"/>
    </xf>
    <xf numFmtId="4" fontId="32" fillId="18"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0" fontId="8" fillId="49" borderId="19" applyNumberFormat="0" applyProtection="0">
      <alignment horizontal="left" vertical="center" indent="1"/>
    </xf>
    <xf numFmtId="0" fontId="8" fillId="49" borderId="19" applyNumberFormat="0" applyProtection="0">
      <alignment horizontal="left" vertical="center" indent="1"/>
    </xf>
    <xf numFmtId="0" fontId="8" fillId="49" borderId="19" applyNumberFormat="0" applyProtection="0">
      <alignment horizontal="left" vertical="center" indent="1"/>
    </xf>
    <xf numFmtId="0" fontId="8" fillId="49" borderId="19" applyNumberFormat="0" applyProtection="0">
      <alignment horizontal="left" vertical="center" indent="1"/>
    </xf>
    <xf numFmtId="0" fontId="8" fillId="49" borderId="19" applyNumberFormat="0" applyProtection="0">
      <alignment horizontal="left" vertical="top" indent="1"/>
    </xf>
    <xf numFmtId="0" fontId="8" fillId="49" borderId="19" applyNumberFormat="0" applyProtection="0">
      <alignment horizontal="left" vertical="top" indent="1"/>
    </xf>
    <xf numFmtId="0" fontId="8" fillId="49" borderId="19" applyNumberFormat="0" applyProtection="0">
      <alignment horizontal="left" vertical="top" indent="1"/>
    </xf>
    <xf numFmtId="0" fontId="8" fillId="49" borderId="19" applyNumberFormat="0" applyProtection="0">
      <alignment horizontal="left" vertical="top" indent="1"/>
    </xf>
    <xf numFmtId="0" fontId="8" fillId="18" borderId="19" applyNumberFormat="0" applyProtection="0">
      <alignment horizontal="left" vertical="center" indent="1"/>
    </xf>
    <xf numFmtId="0" fontId="8" fillId="18" borderId="19" applyNumberFormat="0" applyProtection="0">
      <alignment horizontal="left" vertical="center" indent="1"/>
    </xf>
    <xf numFmtId="0" fontId="8" fillId="18" borderId="19" applyNumberFormat="0" applyProtection="0">
      <alignment horizontal="left" vertical="center" indent="1"/>
    </xf>
    <xf numFmtId="0" fontId="8" fillId="18" borderId="19" applyNumberFormat="0" applyProtection="0">
      <alignment horizontal="left" vertical="center" indent="1"/>
    </xf>
    <xf numFmtId="0" fontId="8" fillId="18" borderId="19" applyNumberFormat="0" applyProtection="0">
      <alignment horizontal="left" vertical="top" indent="1"/>
    </xf>
    <xf numFmtId="0" fontId="8" fillId="18" borderId="19" applyNumberFormat="0" applyProtection="0">
      <alignment horizontal="left" vertical="top" indent="1"/>
    </xf>
    <xf numFmtId="0" fontId="8" fillId="18" borderId="19" applyNumberFormat="0" applyProtection="0">
      <alignment horizontal="left" vertical="top" indent="1"/>
    </xf>
    <xf numFmtId="0" fontId="8" fillId="18" borderId="19" applyNumberFormat="0" applyProtection="0">
      <alignment horizontal="left" vertical="top" indent="1"/>
    </xf>
    <xf numFmtId="0" fontId="8" fillId="51" borderId="19" applyNumberFormat="0" applyProtection="0">
      <alignment horizontal="left" vertical="center" indent="1"/>
    </xf>
    <xf numFmtId="0" fontId="8" fillId="51" borderId="19" applyNumberFormat="0" applyProtection="0">
      <alignment horizontal="left" vertical="center" indent="1"/>
    </xf>
    <xf numFmtId="0" fontId="8" fillId="51" borderId="19" applyNumberFormat="0" applyProtection="0">
      <alignment horizontal="left" vertical="center" indent="1"/>
    </xf>
    <xf numFmtId="0" fontId="8" fillId="51" borderId="19" applyNumberFormat="0" applyProtection="0">
      <alignment horizontal="left" vertical="center" indent="1"/>
    </xf>
    <xf numFmtId="0" fontId="8" fillId="51" borderId="19" applyNumberFormat="0" applyProtection="0">
      <alignment horizontal="left" vertical="top" indent="1"/>
    </xf>
    <xf numFmtId="0" fontId="8" fillId="51" borderId="19" applyNumberFormat="0" applyProtection="0">
      <alignment horizontal="left" vertical="top" indent="1"/>
    </xf>
    <xf numFmtId="0" fontId="8" fillId="51" borderId="19" applyNumberFormat="0" applyProtection="0">
      <alignment horizontal="left" vertical="top" indent="1"/>
    </xf>
    <xf numFmtId="0" fontId="8" fillId="51" borderId="19" applyNumberFormat="0" applyProtection="0">
      <alignment horizontal="left" vertical="top" indent="1"/>
    </xf>
    <xf numFmtId="0" fontId="8" fillId="47" borderId="19" applyNumberFormat="0" applyProtection="0">
      <alignment horizontal="left" vertical="center" indent="1"/>
    </xf>
    <xf numFmtId="0" fontId="8" fillId="47" borderId="19" applyNumberFormat="0" applyProtection="0">
      <alignment horizontal="left" vertical="center" indent="1"/>
    </xf>
    <xf numFmtId="0" fontId="8" fillId="47" borderId="19" applyNumberFormat="0" applyProtection="0">
      <alignment horizontal="left" vertical="center" indent="1"/>
    </xf>
    <xf numFmtId="0" fontId="8" fillId="47" borderId="19" applyNumberFormat="0" applyProtection="0">
      <alignment horizontal="left" vertical="center" indent="1"/>
    </xf>
    <xf numFmtId="0" fontId="8" fillId="47" borderId="19" applyNumberFormat="0" applyProtection="0">
      <alignment horizontal="left" vertical="top" indent="1"/>
    </xf>
    <xf numFmtId="0" fontId="8" fillId="47" borderId="19" applyNumberFormat="0" applyProtection="0">
      <alignment horizontal="left" vertical="top" indent="1"/>
    </xf>
    <xf numFmtId="0" fontId="8" fillId="47" borderId="19" applyNumberFormat="0" applyProtection="0">
      <alignment horizontal="left" vertical="top" indent="1"/>
    </xf>
    <xf numFmtId="0" fontId="8" fillId="47" borderId="19" applyNumberFormat="0" applyProtection="0">
      <alignment horizontal="left" vertical="top" indent="1"/>
    </xf>
    <xf numFmtId="0" fontId="8" fillId="28" borderId="13" applyNumberFormat="0">
      <protection locked="0"/>
    </xf>
    <xf numFmtId="0" fontId="8" fillId="28" borderId="13" applyNumberFormat="0">
      <protection locked="0"/>
    </xf>
    <xf numFmtId="0" fontId="8" fillId="28" borderId="13" applyNumberFormat="0">
      <protection locked="0"/>
    </xf>
    <xf numFmtId="0" fontId="8" fillId="28" borderId="13" applyNumberFormat="0">
      <protection locked="0"/>
    </xf>
    <xf numFmtId="4" fontId="32" fillId="52" borderId="19" applyNumberFormat="0" applyProtection="0">
      <alignment vertical="center"/>
    </xf>
    <xf numFmtId="4" fontId="32" fillId="52" borderId="19" applyNumberFormat="0" applyProtection="0">
      <alignment vertical="center"/>
    </xf>
    <xf numFmtId="4" fontId="51" fillId="53" borderId="19" applyNumberFormat="0" applyProtection="0">
      <alignment vertical="center"/>
    </xf>
    <xf numFmtId="4" fontId="54" fillId="52" borderId="19" applyNumberFormat="0" applyProtection="0">
      <alignment vertical="center"/>
    </xf>
    <xf numFmtId="4" fontId="54" fillId="52" borderId="19" applyNumberFormat="0" applyProtection="0">
      <alignment vertical="center"/>
    </xf>
    <xf numFmtId="4" fontId="55" fillId="53" borderId="19" applyNumberFormat="0" applyProtection="0">
      <alignment vertical="center"/>
    </xf>
    <xf numFmtId="4" fontId="32" fillId="52" borderId="19" applyNumberFormat="0" applyProtection="0">
      <alignment horizontal="left" vertical="center" indent="1"/>
    </xf>
    <xf numFmtId="4" fontId="32" fillId="52" borderId="19" applyNumberFormat="0" applyProtection="0">
      <alignment horizontal="left" vertical="center" indent="1"/>
    </xf>
    <xf numFmtId="4" fontId="53" fillId="50" borderId="26" applyNumberFormat="0" applyProtection="0">
      <alignment horizontal="left" vertical="center" indent="1"/>
    </xf>
    <xf numFmtId="0" fontId="32" fillId="52" borderId="19" applyNumberFormat="0" applyProtection="0">
      <alignment horizontal="left" vertical="top" indent="1"/>
    </xf>
    <xf numFmtId="4" fontId="32" fillId="47" borderId="19" applyNumberFormat="0" applyProtection="0">
      <alignment horizontal="right" vertical="center"/>
    </xf>
    <xf numFmtId="4" fontId="32" fillId="47" borderId="19" applyNumberFormat="0" applyProtection="0">
      <alignment horizontal="right" vertical="center"/>
    </xf>
    <xf numFmtId="4" fontId="56" fillId="28" borderId="27" applyNumberFormat="0" applyProtection="0">
      <alignment horizontal="center" vertical="center" wrapText="1"/>
    </xf>
    <xf numFmtId="4" fontId="54" fillId="47" borderId="19" applyNumberFormat="0" applyProtection="0">
      <alignment horizontal="right" vertical="center"/>
    </xf>
    <xf numFmtId="4" fontId="54" fillId="47" borderId="19" applyNumberFormat="0" applyProtection="0">
      <alignment horizontal="right" vertical="center"/>
    </xf>
    <xf numFmtId="4" fontId="55" fillId="53" borderId="19" applyNumberFormat="0" applyProtection="0">
      <alignment horizontal="center" vertical="center" wrapText="1"/>
    </xf>
    <xf numFmtId="4" fontId="32" fillId="18" borderId="19" applyNumberFormat="0" applyProtection="0">
      <alignment horizontal="left" vertical="center" indent="1"/>
    </xf>
    <xf numFmtId="4" fontId="57" fillId="54" borderId="27" applyNumberFormat="0" applyProtection="0">
      <alignment horizontal="left" vertical="center" wrapText="1"/>
    </xf>
    <xf numFmtId="0" fontId="32" fillId="18" borderId="19" applyNumberFormat="0" applyProtection="0">
      <alignment horizontal="left" vertical="top" indent="1"/>
    </xf>
    <xf numFmtId="4" fontId="58" fillId="55" borderId="0" applyNumberFormat="0" applyProtection="0">
      <alignment horizontal="left" vertical="center" indent="1"/>
    </xf>
    <xf numFmtId="4" fontId="58" fillId="55" borderId="0" applyNumberFormat="0" applyProtection="0">
      <alignment horizontal="left" vertical="center" indent="1"/>
    </xf>
    <xf numFmtId="4" fontId="58" fillId="55" borderId="0" applyNumberFormat="0" applyProtection="0">
      <alignment horizontal="left" vertical="center" indent="1"/>
    </xf>
    <xf numFmtId="4" fontId="58" fillId="55" borderId="0" applyNumberFormat="0" applyProtection="0">
      <alignment horizontal="left" vertical="center" indent="1"/>
    </xf>
    <xf numFmtId="4" fontId="58" fillId="55" borderId="0" applyNumberFormat="0" applyProtection="0">
      <alignment horizontal="left" vertical="center" indent="1"/>
    </xf>
    <xf numFmtId="4" fontId="59" fillId="47" borderId="19" applyNumberFormat="0" applyProtection="0">
      <alignment horizontal="right" vertical="center"/>
    </xf>
    <xf numFmtId="4" fontId="59" fillId="47" borderId="19" applyNumberFormat="0" applyProtection="0">
      <alignment horizontal="right" vertical="center"/>
    </xf>
    <xf numFmtId="4" fontId="60" fillId="53" borderId="19" applyNumberFormat="0" applyProtection="0">
      <alignment horizontal="right" vertical="center"/>
    </xf>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28" applyNumberFormat="0" applyFill="0" applyAlignment="0" applyProtection="0"/>
    <xf numFmtId="0" fontId="65" fillId="0" borderId="29" applyNumberFormat="0" applyFill="0" applyAlignment="0" applyProtection="0"/>
    <xf numFmtId="0" fontId="40" fillId="0" borderId="30" applyNumberFormat="0" applyFill="0" applyAlignment="0" applyProtection="0"/>
    <xf numFmtId="0" fontId="26" fillId="0" borderId="0" applyNumberFormat="0" applyFill="0" applyBorder="0" applyAlignment="0" applyProtection="0"/>
    <xf numFmtId="0" fontId="66" fillId="0" borderId="31" applyNumberFormat="0" applyFill="0" applyAlignment="0" applyProtection="0"/>
    <xf numFmtId="0" fontId="19" fillId="0" borderId="14" applyNumberFormat="0" applyFill="0" applyAlignment="0" applyProtection="0"/>
    <xf numFmtId="0" fontId="27" fillId="0" borderId="15" applyNumberFormat="0" applyFill="0" applyAlignment="0" applyProtection="0"/>
    <xf numFmtId="0" fontId="67" fillId="0" borderId="0"/>
    <xf numFmtId="43" fontId="8" fillId="0" borderId="0" applyFont="0" applyFill="0" applyBorder="0" applyAlignment="0" applyProtection="0"/>
    <xf numFmtId="0" fontId="67" fillId="0" borderId="0"/>
    <xf numFmtId="0" fontId="4" fillId="0" borderId="0"/>
    <xf numFmtId="0" fontId="14" fillId="0" borderId="0"/>
    <xf numFmtId="0" fontId="4" fillId="0" borderId="0"/>
    <xf numFmtId="0" fontId="3" fillId="0" borderId="0"/>
    <xf numFmtId="44" fontId="14"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167" fontId="80" fillId="0" borderId="0"/>
    <xf numFmtId="0" fontId="1" fillId="0" borderId="0"/>
    <xf numFmtId="0" fontId="14" fillId="0" borderId="0"/>
    <xf numFmtId="43" fontId="14" fillId="0" borderId="0" applyFont="0" applyFill="0" applyBorder="0" applyAlignment="0" applyProtection="0"/>
    <xf numFmtId="0" fontId="14" fillId="0" borderId="0"/>
    <xf numFmtId="9" fontId="1" fillId="0" borderId="0" applyFont="0" applyFill="0" applyBorder="0" applyAlignment="0" applyProtection="0"/>
    <xf numFmtId="43" fontId="1" fillId="0" borderId="0" applyFont="0" applyFill="0" applyBorder="0" applyAlignment="0" applyProtection="0"/>
    <xf numFmtId="0" fontId="8" fillId="0" borderId="0"/>
  </cellStyleXfs>
  <cellXfs count="1007">
    <xf numFmtId="0" fontId="0" fillId="0" borderId="0" xfId="0"/>
    <xf numFmtId="0" fontId="10" fillId="0" borderId="0" xfId="1" applyFont="1" applyAlignment="1" applyProtection="1">
      <alignment vertical="top"/>
      <protection locked="0"/>
    </xf>
    <xf numFmtId="0" fontId="11" fillId="0" borderId="2" xfId="1" applyFont="1" applyFill="1" applyBorder="1" applyAlignment="1" applyProtection="1">
      <alignment horizontal="left" vertical="top" wrapText="1"/>
      <protection locked="0"/>
    </xf>
    <xf numFmtId="0" fontId="12" fillId="0" borderId="3" xfId="1" applyFont="1" applyFill="1" applyBorder="1" applyAlignment="1" applyProtection="1">
      <alignment horizontal="left" vertical="center" wrapText="1" indent="4"/>
      <protection locked="0"/>
    </xf>
    <xf numFmtId="0" fontId="9" fillId="0" borderId="3" xfId="1" applyNumberFormat="1" applyFont="1" applyFill="1" applyBorder="1" applyAlignment="1" applyProtection="1">
      <alignment horizontal="center" vertical="top"/>
      <protection locked="0"/>
    </xf>
    <xf numFmtId="0" fontId="11" fillId="0" borderId="3" xfId="1" applyFont="1" applyFill="1" applyBorder="1" applyAlignment="1" applyProtection="1">
      <alignment horizontal="left" vertical="top" wrapText="1"/>
      <protection locked="0"/>
    </xf>
    <xf numFmtId="0" fontId="12" fillId="0" borderId="4" xfId="1" applyFont="1" applyFill="1" applyBorder="1" applyAlignment="1" applyProtection="1">
      <alignment horizontal="left" vertical="center" wrapText="1" indent="4"/>
      <protection locked="0"/>
    </xf>
    <xf numFmtId="0" fontId="9" fillId="0" borderId="0" xfId="1" applyFont="1" applyAlignment="1" applyProtection="1">
      <alignment vertical="top"/>
      <protection locked="0"/>
    </xf>
    <xf numFmtId="0" fontId="9" fillId="0" borderId="5" xfId="1" applyFont="1" applyFill="1" applyBorder="1" applyAlignment="1" applyProtection="1">
      <alignment horizontal="left" vertical="top" wrapText="1"/>
      <protection locked="0"/>
    </xf>
    <xf numFmtId="0" fontId="9" fillId="0" borderId="0" xfId="1" applyFont="1" applyFill="1" applyBorder="1" applyAlignment="1" applyProtection="1">
      <alignment horizontal="center" vertical="center" wrapText="1"/>
      <protection locked="0"/>
    </xf>
    <xf numFmtId="0" fontId="9" fillId="0" borderId="0" xfId="1" applyNumberFormat="1" applyFont="1" applyFill="1" applyBorder="1" applyAlignment="1" applyProtection="1">
      <alignment horizontal="center" vertical="top"/>
      <protection locked="0"/>
    </xf>
    <xf numFmtId="0" fontId="9" fillId="0" borderId="0" xfId="1" applyFont="1" applyFill="1" applyBorder="1" applyAlignment="1" applyProtection="1">
      <alignment horizontal="left" vertical="top" wrapText="1"/>
      <protection locked="0"/>
    </xf>
    <xf numFmtId="0" fontId="9" fillId="0" borderId="6" xfId="1" applyFont="1" applyFill="1" applyBorder="1" applyAlignment="1" applyProtection="1">
      <alignment horizontal="center" vertical="center" wrapText="1"/>
      <protection locked="0"/>
    </xf>
    <xf numFmtId="0" fontId="9" fillId="0" borderId="5" xfId="1" applyFont="1" applyFill="1" applyBorder="1" applyAlignment="1" applyProtection="1">
      <alignment vertical="top" wrapText="1"/>
      <protection locked="0"/>
    </xf>
    <xf numFmtId="4" fontId="9" fillId="0" borderId="0" xfId="2" applyNumberFormat="1" applyFont="1" applyFill="1" applyBorder="1" applyAlignment="1" applyProtection="1">
      <alignment vertical="top" wrapText="1"/>
      <protection locked="0"/>
    </xf>
    <xf numFmtId="0" fontId="10" fillId="0" borderId="0" xfId="1" applyFont="1" applyFill="1" applyBorder="1" applyAlignment="1" applyProtection="1">
      <alignment vertical="top"/>
      <protection locked="0"/>
    </xf>
    <xf numFmtId="4" fontId="10" fillId="0" borderId="6" xfId="1" applyNumberFormat="1" applyFont="1" applyFill="1" applyBorder="1" applyAlignment="1" applyProtection="1">
      <alignment vertical="top"/>
      <protection locked="0"/>
    </xf>
    <xf numFmtId="0" fontId="10" fillId="0" borderId="5" xfId="1" applyFont="1" applyFill="1" applyBorder="1" applyAlignment="1" applyProtection="1">
      <alignment horizontal="left" vertical="top" wrapText="1"/>
      <protection locked="0"/>
    </xf>
    <xf numFmtId="3" fontId="10" fillId="0" borderId="0" xfId="3" applyNumberFormat="1" applyFont="1" applyFill="1" applyBorder="1" applyAlignment="1" applyProtection="1">
      <alignment vertical="top" wrapText="1"/>
      <protection locked="0"/>
    </xf>
    <xf numFmtId="0" fontId="10" fillId="0" borderId="0" xfId="1" applyNumberFormat="1" applyFont="1" applyFill="1" applyBorder="1" applyAlignment="1" applyProtection="1">
      <alignment horizontal="center" vertical="top"/>
      <protection locked="0"/>
    </xf>
    <xf numFmtId="0" fontId="10" fillId="0" borderId="0" xfId="1" applyFont="1" applyFill="1" applyBorder="1" applyAlignment="1" applyProtection="1">
      <alignment horizontal="left" vertical="top" wrapText="1"/>
      <protection locked="0"/>
    </xf>
    <xf numFmtId="0" fontId="13" fillId="0" borderId="5" xfId="1" applyFont="1" applyFill="1" applyBorder="1" applyAlignment="1" applyProtection="1">
      <alignment horizontal="left" vertical="top" wrapText="1"/>
      <protection locked="0"/>
    </xf>
    <xf numFmtId="3" fontId="9" fillId="0" borderId="0" xfId="3" applyNumberFormat="1" applyFont="1" applyFill="1" applyBorder="1" applyAlignment="1" applyProtection="1">
      <alignment vertical="top" wrapText="1"/>
      <protection locked="0"/>
    </xf>
    <xf numFmtId="3" fontId="9" fillId="0" borderId="0" xfId="2" applyNumberFormat="1" applyFont="1" applyFill="1" applyBorder="1" applyAlignment="1" applyProtection="1">
      <alignment vertical="top" wrapText="1"/>
      <protection locked="0"/>
    </xf>
    <xf numFmtId="0" fontId="13" fillId="0" borderId="0" xfId="1" applyFont="1" applyFill="1" applyBorder="1" applyAlignment="1" applyProtection="1">
      <alignment horizontal="left" vertical="top" wrapText="1"/>
      <protection locked="0"/>
    </xf>
    <xf numFmtId="3" fontId="9" fillId="0" borderId="6" xfId="1" applyNumberFormat="1" applyFont="1" applyFill="1" applyBorder="1" applyAlignment="1" applyProtection="1">
      <alignment vertical="top"/>
      <protection locked="0"/>
    </xf>
    <xf numFmtId="3" fontId="10" fillId="0" borderId="0" xfId="1" applyNumberFormat="1" applyFont="1" applyAlignment="1" applyProtection="1">
      <alignment vertical="top"/>
      <protection locked="0"/>
    </xf>
    <xf numFmtId="0" fontId="10" fillId="0" borderId="0" xfId="1" applyFont="1" applyFill="1" applyBorder="1" applyAlignment="1" applyProtection="1">
      <alignment horizontal="left" vertical="top"/>
      <protection locked="0"/>
    </xf>
    <xf numFmtId="0" fontId="11" fillId="0" borderId="0" xfId="1" applyFont="1" applyFill="1" applyBorder="1" applyAlignment="1" applyProtection="1">
      <alignment horizontal="left" vertical="top" wrapText="1"/>
      <protection locked="0"/>
    </xf>
    <xf numFmtId="3" fontId="9" fillId="0" borderId="6" xfId="2" applyNumberFormat="1" applyFont="1" applyFill="1" applyBorder="1" applyAlignment="1" applyProtection="1">
      <alignment vertical="top" wrapText="1"/>
      <protection locked="0"/>
    </xf>
    <xf numFmtId="0" fontId="10" fillId="0" borderId="5" xfId="1" applyFont="1" applyBorder="1" applyAlignment="1" applyProtection="1">
      <alignment vertical="top" wrapText="1"/>
      <protection locked="0"/>
    </xf>
    <xf numFmtId="0" fontId="10" fillId="0" borderId="0" xfId="1" applyFont="1" applyAlignment="1" applyProtection="1">
      <alignment vertical="top" wrapText="1"/>
      <protection locked="0"/>
    </xf>
    <xf numFmtId="4" fontId="10" fillId="0" borderId="0" xfId="1" applyNumberFormat="1" applyFont="1" applyAlignment="1" applyProtection="1">
      <alignment vertical="top"/>
      <protection locked="0"/>
    </xf>
    <xf numFmtId="0" fontId="10" fillId="0" borderId="5" xfId="1" applyFont="1" applyFill="1" applyBorder="1" applyAlignment="1" applyProtection="1">
      <alignment vertical="top"/>
      <protection locked="0"/>
    </xf>
    <xf numFmtId="164" fontId="10" fillId="0" borderId="0" xfId="2" applyNumberFormat="1" applyFont="1" applyFill="1" applyBorder="1" applyAlignment="1" applyProtection="1">
      <alignment vertical="top" wrapText="1"/>
      <protection locked="0"/>
    </xf>
    <xf numFmtId="164" fontId="9" fillId="0" borderId="0" xfId="2" applyNumberFormat="1" applyFont="1" applyFill="1" applyBorder="1" applyAlignment="1" applyProtection="1">
      <alignment vertical="top" wrapText="1"/>
      <protection locked="0"/>
    </xf>
    <xf numFmtId="4" fontId="10" fillId="0" borderId="0" xfId="1" applyNumberFormat="1" applyFont="1" applyBorder="1" applyAlignment="1" applyProtection="1">
      <alignment vertical="top"/>
      <protection locked="0"/>
    </xf>
    <xf numFmtId="0" fontId="10" fillId="0" borderId="0" xfId="1" applyFont="1" applyFill="1" applyBorder="1" applyAlignment="1" applyProtection="1">
      <alignment vertical="top" wrapText="1"/>
      <protection locked="0"/>
    </xf>
    <xf numFmtId="4" fontId="10" fillId="0" borderId="0" xfId="1" applyNumberFormat="1" applyFont="1" applyFill="1" applyBorder="1" applyAlignment="1" applyProtection="1">
      <alignment vertical="top"/>
      <protection locked="0"/>
    </xf>
    <xf numFmtId="0" fontId="10" fillId="0" borderId="0" xfId="1" applyFont="1" applyBorder="1" applyAlignment="1" applyProtection="1">
      <alignment vertical="top" wrapText="1"/>
      <protection locked="0"/>
    </xf>
    <xf numFmtId="0" fontId="10" fillId="0" borderId="7" xfId="1" applyFont="1" applyBorder="1" applyAlignment="1" applyProtection="1">
      <alignment vertical="top" wrapText="1"/>
      <protection locked="0"/>
    </xf>
    <xf numFmtId="0" fontId="10" fillId="0" borderId="8" xfId="1" applyFont="1" applyBorder="1" applyAlignment="1" applyProtection="1">
      <alignment vertical="top" wrapText="1"/>
      <protection locked="0"/>
    </xf>
    <xf numFmtId="4" fontId="10" fillId="0" borderId="8" xfId="1" applyNumberFormat="1" applyFont="1" applyBorder="1" applyAlignment="1" applyProtection="1">
      <alignment vertical="top"/>
      <protection locked="0"/>
    </xf>
    <xf numFmtId="4" fontId="10" fillId="0" borderId="9" xfId="1" applyNumberFormat="1" applyFont="1" applyBorder="1" applyAlignment="1" applyProtection="1">
      <alignment vertical="top"/>
      <protection locked="0"/>
    </xf>
    <xf numFmtId="0" fontId="0" fillId="0" borderId="0" xfId="0" applyFont="1"/>
    <xf numFmtId="0" fontId="10" fillId="0" borderId="5" xfId="1" applyNumberFormat="1" applyFont="1" applyFill="1" applyBorder="1" applyAlignment="1" applyProtection="1">
      <alignment horizontal="right" vertical="top"/>
      <protection locked="0"/>
    </xf>
    <xf numFmtId="0" fontId="12" fillId="0" borderId="0" xfId="1" applyFont="1" applyFill="1" applyBorder="1" applyAlignment="1" applyProtection="1">
      <alignment horizontal="left" vertical="center" indent="7"/>
      <protection locked="0"/>
    </xf>
    <xf numFmtId="0" fontId="12" fillId="0" borderId="6" xfId="1" applyFont="1" applyFill="1" applyBorder="1" applyAlignment="1" applyProtection="1">
      <alignment horizontal="left" vertical="center" indent="7"/>
      <protection locked="0"/>
    </xf>
    <xf numFmtId="0" fontId="11" fillId="0" borderId="5" xfId="1" applyFont="1" applyFill="1" applyBorder="1" applyAlignment="1" applyProtection="1">
      <alignment horizontal="left" vertical="top"/>
      <protection locked="0"/>
    </xf>
    <xf numFmtId="0" fontId="9" fillId="0" borderId="0" xfId="1" applyFont="1" applyFill="1" applyBorder="1" applyAlignment="1" applyProtection="1">
      <alignment horizontal="center" vertical="center"/>
      <protection locked="0"/>
    </xf>
    <xf numFmtId="0" fontId="9" fillId="0" borderId="6" xfId="1" applyFont="1" applyFill="1" applyBorder="1" applyAlignment="1" applyProtection="1">
      <alignment horizontal="center" vertical="center"/>
      <protection locked="0"/>
    </xf>
    <xf numFmtId="0" fontId="9" fillId="0" borderId="0"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3" fontId="9" fillId="0" borderId="0" xfId="22" applyNumberFormat="1" applyFont="1" applyFill="1" applyBorder="1" applyAlignment="1" applyProtection="1">
      <alignment vertical="top" wrapText="1"/>
      <protection locked="0"/>
    </xf>
    <xf numFmtId="3" fontId="9" fillId="0" borderId="6" xfId="22" applyNumberFormat="1" applyFont="1" applyFill="1" applyBorder="1" applyAlignment="1" applyProtection="1">
      <alignment vertical="top" wrapText="1"/>
      <protection locked="0"/>
    </xf>
    <xf numFmtId="0" fontId="10" fillId="0" borderId="5" xfId="1" applyFont="1" applyFill="1" applyBorder="1" applyAlignment="1" applyProtection="1">
      <alignment horizontal="left" vertical="center" indent="2"/>
      <protection locked="0"/>
    </xf>
    <xf numFmtId="3" fontId="10" fillId="0" borderId="0" xfId="1" applyNumberFormat="1" applyFont="1" applyFill="1" applyBorder="1" applyProtection="1">
      <protection locked="0"/>
    </xf>
    <xf numFmtId="3" fontId="10" fillId="0" borderId="6" xfId="1" applyNumberFormat="1" applyFont="1" applyFill="1" applyBorder="1" applyProtection="1">
      <protection locked="0"/>
    </xf>
    <xf numFmtId="0" fontId="10" fillId="0" borderId="5" xfId="1" applyFont="1" applyFill="1" applyBorder="1" applyAlignment="1" applyProtection="1">
      <alignment horizontal="left" vertical="top" indent="2"/>
      <protection locked="0"/>
    </xf>
    <xf numFmtId="3" fontId="10" fillId="0" borderId="0" xfId="1" applyNumberFormat="1" applyFont="1" applyFill="1" applyBorder="1" applyAlignment="1" applyProtection="1">
      <protection locked="0"/>
    </xf>
    <xf numFmtId="3" fontId="10" fillId="0" borderId="6" xfId="1" applyNumberFormat="1" applyFont="1" applyFill="1" applyBorder="1" applyAlignment="1" applyProtection="1">
      <protection locked="0"/>
    </xf>
    <xf numFmtId="0" fontId="13" fillId="0" borderId="5" xfId="1" applyFont="1" applyFill="1" applyBorder="1" applyAlignment="1" applyProtection="1">
      <alignment horizontal="left" vertical="top"/>
      <protection locked="0"/>
    </xf>
    <xf numFmtId="3" fontId="9" fillId="0" borderId="0" xfId="22" applyNumberFormat="1" applyFont="1" applyFill="1" applyBorder="1" applyAlignment="1" applyProtection="1">
      <alignment vertical="top"/>
      <protection locked="0"/>
    </xf>
    <xf numFmtId="3" fontId="9" fillId="0" borderId="0" xfId="1" applyNumberFormat="1" applyFont="1" applyFill="1" applyBorder="1" applyAlignment="1" applyProtection="1">
      <alignment horizontal="center" vertical="center"/>
      <protection locked="0"/>
    </xf>
    <xf numFmtId="3" fontId="9" fillId="0" borderId="6" xfId="1" applyNumberFormat="1" applyFont="1" applyFill="1" applyBorder="1" applyAlignment="1" applyProtection="1">
      <alignment horizontal="center" vertical="center"/>
      <protection locked="0"/>
    </xf>
    <xf numFmtId="0" fontId="9" fillId="0" borderId="7" xfId="1" applyNumberFormat="1" applyFont="1" applyFill="1" applyBorder="1" applyAlignment="1" applyProtection="1">
      <alignment horizontal="right" vertical="top"/>
      <protection locked="0"/>
    </xf>
    <xf numFmtId="4" fontId="10" fillId="0" borderId="8" xfId="1" applyNumberFormat="1" applyFont="1" applyFill="1" applyBorder="1" applyAlignment="1" applyProtection="1">
      <alignment vertical="top"/>
      <protection locked="0"/>
    </xf>
    <xf numFmtId="4" fontId="10" fillId="0" borderId="9" xfId="1" applyNumberFormat="1" applyFont="1" applyFill="1" applyBorder="1" applyAlignment="1" applyProtection="1">
      <alignment vertical="top"/>
      <protection locked="0"/>
    </xf>
    <xf numFmtId="0" fontId="10" fillId="0" borderId="0" xfId="1" applyNumberFormat="1" applyFont="1" applyFill="1" applyBorder="1" applyAlignment="1" applyProtection="1">
      <alignment horizontal="right" vertical="top"/>
      <protection locked="0"/>
    </xf>
    <xf numFmtId="3" fontId="10" fillId="0" borderId="0" xfId="22" applyNumberFormat="1" applyFont="1" applyFill="1" applyBorder="1" applyAlignment="1" applyProtection="1">
      <alignment vertical="top" wrapText="1"/>
      <protection locked="0"/>
    </xf>
    <xf numFmtId="3" fontId="10" fillId="0" borderId="0" xfId="1" applyNumberFormat="1" applyFont="1" applyFill="1" applyBorder="1" applyAlignment="1" applyProtection="1">
      <alignment vertical="top"/>
      <protection locked="0"/>
    </xf>
    <xf numFmtId="0" fontId="9" fillId="3" borderId="13" xfId="1" applyFont="1" applyFill="1" applyBorder="1" applyAlignment="1">
      <alignment horizontal="center" vertical="center" wrapText="1"/>
    </xf>
    <xf numFmtId="166" fontId="9" fillId="3" borderId="13" xfId="22" applyNumberFormat="1" applyFont="1" applyFill="1" applyBorder="1" applyAlignment="1">
      <alignment horizontal="center" vertical="center" wrapText="1"/>
    </xf>
    <xf numFmtId="0" fontId="9" fillId="0" borderId="2" xfId="1" applyFont="1" applyFill="1" applyBorder="1" applyAlignment="1">
      <alignment horizontal="center" vertical="center" wrapText="1"/>
    </xf>
    <xf numFmtId="166" fontId="9" fillId="0" borderId="3" xfId="22" applyNumberFormat="1" applyFont="1" applyFill="1" applyBorder="1" applyAlignment="1">
      <alignment horizontal="center" vertical="center" wrapText="1"/>
    </xf>
    <xf numFmtId="166" fontId="9" fillId="0" borderId="4" xfId="22" applyNumberFormat="1" applyFont="1" applyFill="1" applyBorder="1" applyAlignment="1">
      <alignment horizontal="center" vertical="center" wrapText="1"/>
    </xf>
    <xf numFmtId="0" fontId="9" fillId="0" borderId="5" xfId="1" applyFont="1" applyFill="1" applyBorder="1" applyAlignment="1">
      <alignment vertical="top" wrapText="1"/>
    </xf>
    <xf numFmtId="3" fontId="9" fillId="0" borderId="0" xfId="1" applyNumberFormat="1" applyFont="1" applyFill="1" applyBorder="1" applyProtection="1"/>
    <xf numFmtId="3" fontId="9" fillId="4" borderId="0" xfId="1" applyNumberFormat="1" applyFont="1" applyFill="1" applyBorder="1" applyProtection="1">
      <protection locked="0"/>
    </xf>
    <xf numFmtId="3" fontId="9" fillId="0" borderId="6" xfId="1" applyNumberFormat="1" applyFont="1" applyFill="1" applyBorder="1" applyProtection="1">
      <protection locked="0"/>
    </xf>
    <xf numFmtId="0" fontId="10" fillId="0" borderId="5" xfId="1" applyFont="1" applyFill="1" applyBorder="1" applyAlignment="1">
      <alignment horizontal="left" vertical="top" wrapText="1" indent="1"/>
    </xf>
    <xf numFmtId="3" fontId="10" fillId="4" borderId="0" xfId="1" applyNumberFormat="1" applyFont="1" applyFill="1" applyBorder="1" applyProtection="1">
      <protection locked="0"/>
    </xf>
    <xf numFmtId="3" fontId="10" fillId="0" borderId="6" xfId="1" applyNumberFormat="1" applyFont="1" applyFill="1" applyBorder="1" applyProtection="1"/>
    <xf numFmtId="3" fontId="9" fillId="0" borderId="0" xfId="1" applyNumberFormat="1" applyFont="1" applyFill="1" applyBorder="1" applyProtection="1">
      <protection locked="0"/>
    </xf>
    <xf numFmtId="3" fontId="9" fillId="0" borderId="6" xfId="1" applyNumberFormat="1" applyFont="1" applyFill="1" applyBorder="1" applyProtection="1"/>
    <xf numFmtId="3" fontId="10" fillId="0" borderId="0" xfId="1" applyNumberFormat="1" applyFont="1" applyFill="1" applyBorder="1" applyAlignment="1" applyProtection="1">
      <alignment horizontal="right"/>
      <protection locked="0"/>
    </xf>
    <xf numFmtId="0" fontId="11" fillId="0" borderId="5" xfId="1" applyFont="1" applyFill="1" applyBorder="1" applyAlignment="1">
      <alignment vertical="top" wrapText="1"/>
    </xf>
    <xf numFmtId="3" fontId="10" fillId="4" borderId="0" xfId="1" applyNumberFormat="1" applyFont="1" applyFill="1" applyBorder="1" applyAlignment="1" applyProtection="1">
      <alignment vertical="top"/>
      <protection locked="0"/>
    </xf>
    <xf numFmtId="0" fontId="9" fillId="0" borderId="5" xfId="1" applyFont="1" applyFill="1" applyBorder="1" applyAlignment="1">
      <alignment horizontal="left" vertical="top" wrapText="1"/>
    </xf>
    <xf numFmtId="0" fontId="11" fillId="0" borderId="7" xfId="1" applyFont="1" applyFill="1" applyBorder="1" applyAlignment="1">
      <alignment vertical="center" wrapText="1"/>
    </xf>
    <xf numFmtId="3" fontId="9" fillId="0" borderId="8" xfId="1" applyNumberFormat="1" applyFont="1" applyFill="1" applyBorder="1" applyAlignment="1" applyProtection="1">
      <alignment vertical="center"/>
    </xf>
    <xf numFmtId="3" fontId="9" fillId="0" borderId="9" xfId="1" applyNumberFormat="1" applyFont="1" applyFill="1" applyBorder="1" applyAlignment="1" applyProtection="1">
      <alignment vertical="center"/>
    </xf>
    <xf numFmtId="0" fontId="9" fillId="0" borderId="2" xfId="1" applyFont="1" applyFill="1" applyBorder="1" applyAlignment="1" applyProtection="1">
      <alignment horizontal="center" vertical="center"/>
    </xf>
    <xf numFmtId="0" fontId="11" fillId="0" borderId="3" xfId="1" applyFont="1" applyFill="1" applyBorder="1" applyAlignment="1">
      <alignment horizontal="left" vertical="center" indent="4"/>
    </xf>
    <xf numFmtId="0" fontId="11" fillId="0" borderId="4" xfId="1" applyFont="1" applyFill="1" applyBorder="1" applyAlignment="1">
      <alignment horizontal="left" vertical="center" indent="4"/>
    </xf>
    <xf numFmtId="0" fontId="10" fillId="0" borderId="0" xfId="1" applyFont="1" applyAlignment="1" applyProtection="1">
      <alignment horizontal="center" vertical="top"/>
      <protection locked="0"/>
    </xf>
    <xf numFmtId="0" fontId="9" fillId="0" borderId="5" xfId="1" applyFont="1" applyFill="1" applyBorder="1" applyAlignment="1" applyProtection="1">
      <alignment horizontal="center" vertical="center"/>
    </xf>
    <xf numFmtId="0" fontId="11" fillId="0" borderId="0" xfId="1" applyFont="1" applyFill="1" applyBorder="1" applyAlignment="1">
      <alignment horizontal="left" vertical="center" indent="4"/>
    </xf>
    <xf numFmtId="0" fontId="11" fillId="0" borderId="6" xfId="1" applyFont="1" applyFill="1" applyBorder="1" applyAlignment="1">
      <alignment horizontal="left" vertical="center" indent="4"/>
    </xf>
    <xf numFmtId="0" fontId="11" fillId="0" borderId="5" xfId="1" applyFont="1" applyFill="1" applyBorder="1" applyAlignment="1">
      <alignment vertical="center" wrapText="1"/>
    </xf>
    <xf numFmtId="168" fontId="9" fillId="0" borderId="0" xfId="1" applyNumberFormat="1" applyFont="1" applyAlignment="1" applyProtection="1">
      <alignment vertical="top"/>
      <protection locked="0"/>
    </xf>
    <xf numFmtId="0" fontId="13" fillId="0" borderId="5" xfId="1" applyFont="1" applyFill="1" applyBorder="1" applyAlignment="1">
      <alignment vertical="center" wrapText="1"/>
    </xf>
    <xf numFmtId="0" fontId="10" fillId="0" borderId="5" xfId="1" applyFont="1" applyFill="1" applyBorder="1" applyAlignment="1">
      <alignment horizontal="left" vertical="center" wrapText="1"/>
    </xf>
    <xf numFmtId="168" fontId="10" fillId="0" borderId="0" xfId="1" applyNumberFormat="1" applyFont="1" applyAlignment="1" applyProtection="1">
      <alignment vertical="top"/>
      <protection locked="0"/>
    </xf>
    <xf numFmtId="0" fontId="10" fillId="0" borderId="5" xfId="1" applyFont="1" applyFill="1" applyBorder="1" applyAlignment="1">
      <alignment vertical="center" wrapText="1"/>
    </xf>
    <xf numFmtId="0" fontId="10" fillId="0" borderId="7" xfId="1" applyFont="1" applyFill="1" applyBorder="1" applyAlignment="1">
      <alignment horizontal="left" vertical="center" wrapText="1"/>
    </xf>
    <xf numFmtId="170" fontId="10" fillId="0" borderId="0" xfId="24" applyNumberFormat="1" applyFont="1" applyAlignment="1" applyProtection="1">
      <alignment vertical="top" wrapText="1"/>
      <protection locked="0"/>
    </xf>
    <xf numFmtId="4" fontId="10" fillId="0" borderId="0" xfId="1" applyNumberFormat="1" applyFont="1" applyAlignment="1" applyProtection="1">
      <alignment vertical="top" wrapText="1"/>
      <protection locked="0"/>
    </xf>
    <xf numFmtId="0" fontId="10" fillId="0" borderId="0" xfId="1" applyFont="1" applyFill="1" applyBorder="1" applyProtection="1">
      <protection locked="0"/>
    </xf>
    <xf numFmtId="0" fontId="11" fillId="3" borderId="11" xfId="1" applyNumberFormat="1" applyFont="1" applyFill="1" applyBorder="1" applyAlignment="1">
      <alignment horizontal="left" vertical="center" wrapText="1" indent="5"/>
    </xf>
    <xf numFmtId="0" fontId="11" fillId="3" borderId="12" xfId="1" applyNumberFormat="1" applyFont="1" applyFill="1" applyBorder="1" applyAlignment="1">
      <alignment horizontal="left" vertical="center" wrapText="1" indent="5"/>
    </xf>
    <xf numFmtId="0" fontId="11" fillId="0" borderId="5" xfId="1" applyFont="1" applyFill="1" applyBorder="1" applyAlignment="1">
      <alignment horizontal="left" vertical="top"/>
    </xf>
    <xf numFmtId="0" fontId="9" fillId="0" borderId="0" xfId="1" applyFont="1" applyFill="1" applyBorder="1" applyAlignment="1">
      <alignment horizontal="left" vertical="top" wrapText="1"/>
    </xf>
    <xf numFmtId="4" fontId="9" fillId="0" borderId="0" xfId="1" applyNumberFormat="1" applyFont="1" applyFill="1" applyBorder="1" applyAlignment="1" applyProtection="1">
      <alignment horizontal="center" vertical="top" wrapText="1"/>
      <protection locked="0"/>
    </xf>
    <xf numFmtId="4" fontId="9" fillId="0" borderId="6" xfId="1" applyNumberFormat="1" applyFont="1" applyFill="1" applyBorder="1" applyAlignment="1" applyProtection="1">
      <alignment horizontal="center" vertical="top" wrapText="1"/>
      <protection locked="0"/>
    </xf>
    <xf numFmtId="0" fontId="10" fillId="0" borderId="5" xfId="1" applyFont="1" applyFill="1" applyBorder="1" applyProtection="1">
      <protection locked="0"/>
    </xf>
    <xf numFmtId="0" fontId="17" fillId="0" borderId="0" xfId="1" applyFont="1" applyFill="1" applyBorder="1" applyAlignment="1">
      <alignment horizontal="left" vertical="top"/>
    </xf>
    <xf numFmtId="0" fontId="9" fillId="0" borderId="0" xfId="1" applyFont="1" applyFill="1" applyBorder="1" applyAlignment="1">
      <alignment horizontal="left" vertical="top" wrapText="1" indent="1"/>
    </xf>
    <xf numFmtId="3" fontId="9" fillId="0" borderId="0" xfId="1" applyNumberFormat="1" applyFont="1" applyFill="1" applyBorder="1" applyAlignment="1" applyProtection="1">
      <alignment vertical="top" wrapText="1"/>
      <protection locked="0"/>
    </xf>
    <xf numFmtId="3" fontId="9" fillId="0" borderId="6" xfId="1" applyNumberFormat="1" applyFont="1" applyFill="1" applyBorder="1" applyAlignment="1" applyProtection="1">
      <alignment vertical="top" wrapText="1"/>
      <protection locked="0"/>
    </xf>
    <xf numFmtId="0" fontId="15" fillId="0" borderId="5" xfId="1" applyFont="1" applyFill="1" applyBorder="1" applyProtection="1">
      <protection locked="0"/>
    </xf>
    <xf numFmtId="0" fontId="10" fillId="0" borderId="0" xfId="1" applyFont="1" applyFill="1" applyBorder="1" applyAlignment="1">
      <alignment horizontal="left" vertical="top" wrapText="1"/>
    </xf>
    <xf numFmtId="3" fontId="10" fillId="0" borderId="0" xfId="1" applyNumberFormat="1" applyFont="1" applyFill="1" applyBorder="1" applyAlignment="1" applyProtection="1">
      <alignment vertical="top" wrapText="1"/>
      <protection locked="0"/>
    </xf>
    <xf numFmtId="3" fontId="10" fillId="0" borderId="6" xfId="1" applyNumberFormat="1" applyFont="1" applyFill="1" applyBorder="1" applyAlignment="1" applyProtection="1">
      <alignment vertical="top" wrapText="1"/>
      <protection locked="0"/>
    </xf>
    <xf numFmtId="0" fontId="18" fillId="0" borderId="5" xfId="1" applyFont="1" applyFill="1" applyBorder="1" applyAlignment="1">
      <alignment vertical="top"/>
    </xf>
    <xf numFmtId="0" fontId="9" fillId="0" borderId="0" xfId="1" applyFont="1" applyFill="1" applyBorder="1" applyAlignment="1">
      <alignment vertical="top" wrapText="1"/>
    </xf>
    <xf numFmtId="0" fontId="9" fillId="0" borderId="5" xfId="1" applyFont="1" applyFill="1" applyBorder="1" applyAlignment="1">
      <alignment vertical="top"/>
    </xf>
    <xf numFmtId="0" fontId="10" fillId="0" borderId="0" xfId="1" applyFont="1" applyFill="1" applyBorder="1" applyAlignment="1">
      <alignment horizontal="left" vertical="top" wrapText="1" indent="1"/>
    </xf>
    <xf numFmtId="0" fontId="11" fillId="0" borderId="5" xfId="1" applyFont="1" applyFill="1" applyBorder="1" applyAlignment="1">
      <alignment vertical="top"/>
    </xf>
    <xf numFmtId="0" fontId="10" fillId="0" borderId="7" xfId="1" applyFont="1" applyFill="1" applyBorder="1" applyProtection="1">
      <protection locked="0"/>
    </xf>
    <xf numFmtId="0" fontId="10" fillId="0" borderId="8" xfId="1" applyFont="1" applyFill="1" applyBorder="1" applyProtection="1">
      <protection locked="0"/>
    </xf>
    <xf numFmtId="0" fontId="10" fillId="0" borderId="8" xfId="1" applyFont="1" applyFill="1" applyBorder="1" applyAlignment="1">
      <alignment vertical="top" wrapText="1"/>
    </xf>
    <xf numFmtId="4" fontId="10" fillId="0" borderId="8" xfId="1" applyNumberFormat="1" applyFont="1" applyFill="1" applyBorder="1" applyAlignment="1">
      <alignment vertical="top" wrapText="1"/>
    </xf>
    <xf numFmtId="4" fontId="10" fillId="0" borderId="9" xfId="1" applyNumberFormat="1" applyFont="1" applyFill="1" applyBorder="1" applyAlignment="1">
      <alignment vertical="top"/>
    </xf>
    <xf numFmtId="4" fontId="10" fillId="0" borderId="0" xfId="1" applyNumberFormat="1" applyFont="1" applyFill="1" applyBorder="1" applyProtection="1">
      <protection locked="0"/>
    </xf>
    <xf numFmtId="3" fontId="9" fillId="0" borderId="0" xfId="55" applyNumberFormat="1" applyFont="1" applyFill="1" applyBorder="1" applyAlignment="1" applyProtection="1">
      <alignment vertical="top" wrapText="1"/>
      <protection locked="0"/>
    </xf>
    <xf numFmtId="3" fontId="9" fillId="0" borderId="6" xfId="55" applyNumberFormat="1" applyFont="1" applyFill="1" applyBorder="1" applyAlignment="1" applyProtection="1">
      <alignment vertical="top" wrapText="1"/>
      <protection locked="0"/>
    </xf>
    <xf numFmtId="168" fontId="9" fillId="0" borderId="0" xfId="55" applyNumberFormat="1" applyFont="1" applyFill="1" applyBorder="1" applyAlignment="1" applyProtection="1">
      <alignment vertical="top" wrapText="1"/>
    </xf>
    <xf numFmtId="168" fontId="9" fillId="0" borderId="6" xfId="55" applyNumberFormat="1" applyFont="1" applyFill="1" applyBorder="1" applyAlignment="1" applyProtection="1">
      <alignment vertical="top" wrapText="1"/>
    </xf>
    <xf numFmtId="169" fontId="10" fillId="0" borderId="0" xfId="55" applyNumberFormat="1" applyFont="1" applyBorder="1" applyAlignment="1" applyProtection="1">
      <alignment vertical="top" wrapText="1"/>
      <protection locked="0"/>
    </xf>
    <xf numFmtId="169" fontId="10" fillId="0" borderId="6" xfId="55" applyNumberFormat="1" applyFont="1" applyBorder="1" applyAlignment="1" applyProtection="1">
      <alignment vertical="top" wrapText="1"/>
      <protection locked="0"/>
    </xf>
    <xf numFmtId="168" fontId="10" fillId="0" borderId="0" xfId="55" applyNumberFormat="1" applyFont="1" applyFill="1" applyBorder="1" applyAlignment="1" applyProtection="1">
      <alignment vertical="top" wrapText="1"/>
      <protection locked="0"/>
    </xf>
    <xf numFmtId="168" fontId="10" fillId="0" borderId="6" xfId="55" applyNumberFormat="1" applyFont="1" applyFill="1" applyBorder="1" applyAlignment="1" applyProtection="1">
      <alignment vertical="top" wrapText="1"/>
      <protection locked="0"/>
    </xf>
    <xf numFmtId="168" fontId="10" fillId="0" borderId="8" xfId="55" applyNumberFormat="1" applyFont="1" applyFill="1" applyBorder="1" applyAlignment="1" applyProtection="1">
      <alignment vertical="top" wrapText="1"/>
      <protection locked="0"/>
    </xf>
    <xf numFmtId="168" fontId="10" fillId="0" borderId="9" xfId="55" applyNumberFormat="1" applyFont="1" applyFill="1" applyBorder="1" applyAlignment="1" applyProtection="1">
      <alignment vertical="top" wrapText="1"/>
      <protection locked="0"/>
    </xf>
    <xf numFmtId="0" fontId="24" fillId="0" borderId="5" xfId="1" applyFont="1" applyFill="1" applyBorder="1" applyProtection="1">
      <protection locked="0"/>
    </xf>
    <xf numFmtId="0" fontId="25" fillId="0" borderId="5" xfId="1" applyFont="1" applyFill="1" applyBorder="1" applyAlignment="1">
      <alignment vertical="top"/>
    </xf>
    <xf numFmtId="0" fontId="24" fillId="0" borderId="0" xfId="1" applyFont="1" applyFill="1" applyBorder="1" applyProtection="1">
      <protection locked="0"/>
    </xf>
    <xf numFmtId="0" fontId="8" fillId="0" borderId="5" xfId="1" applyFont="1" applyFill="1" applyBorder="1" applyAlignment="1" applyProtection="1">
      <alignment horizontal="left" vertical="top" wrapText="1"/>
      <protection locked="0"/>
    </xf>
    <xf numFmtId="0" fontId="11" fillId="0" borderId="5" xfId="1" applyFont="1" applyFill="1" applyBorder="1" applyAlignment="1" applyProtection="1">
      <alignment horizontal="left" vertical="top" wrapText="1"/>
      <protection locked="0"/>
    </xf>
    <xf numFmtId="0" fontId="8" fillId="0" borderId="5" xfId="1" applyFont="1" applyFill="1" applyBorder="1" applyAlignment="1" applyProtection="1">
      <alignment vertical="top"/>
      <protection locked="0"/>
    </xf>
    <xf numFmtId="0" fontId="8" fillId="0" borderId="5" xfId="1" applyFont="1" applyBorder="1" applyAlignment="1" applyProtection="1">
      <alignment vertical="top" wrapText="1"/>
      <protection locked="0"/>
    </xf>
    <xf numFmtId="0" fontId="10" fillId="0" borderId="0" xfId="0" applyFont="1"/>
    <xf numFmtId="0" fontId="8" fillId="0" borderId="0" xfId="1" applyFont="1" applyAlignment="1" applyProtection="1">
      <alignment vertical="top" wrapText="1"/>
      <protection locked="0"/>
    </xf>
    <xf numFmtId="0" fontId="8" fillId="0" borderId="5" xfId="1" applyFont="1" applyFill="1" applyBorder="1" applyAlignment="1" applyProtection="1">
      <alignment horizontal="left" vertical="center" indent="2"/>
      <protection locked="0"/>
    </xf>
    <xf numFmtId="0" fontId="8" fillId="0" borderId="5" xfId="1" applyFont="1" applyFill="1" applyBorder="1" applyAlignment="1" applyProtection="1">
      <alignment horizontal="left" vertical="top" indent="2"/>
      <protection locked="0"/>
    </xf>
    <xf numFmtId="0" fontId="8" fillId="0" borderId="5" xfId="1" applyNumberFormat="1" applyFont="1" applyFill="1" applyBorder="1" applyAlignment="1" applyProtection="1">
      <alignment horizontal="right" vertical="top"/>
      <protection locked="0"/>
    </xf>
    <xf numFmtId="0" fontId="10" fillId="0" borderId="0" xfId="0" applyFont="1" applyBorder="1"/>
    <xf numFmtId="0" fontId="8" fillId="0" borderId="0" xfId="1" applyNumberFormat="1" applyFont="1" applyFill="1" applyBorder="1" applyAlignment="1" applyProtection="1">
      <alignment horizontal="right" vertical="top"/>
      <protection locked="0"/>
    </xf>
    <xf numFmtId="0" fontId="8" fillId="0" borderId="5" xfId="1" applyFont="1" applyFill="1" applyBorder="1" applyAlignment="1">
      <alignment horizontal="left" vertical="top" wrapText="1" indent="1"/>
    </xf>
    <xf numFmtId="0" fontId="9" fillId="0" borderId="0" xfId="1" applyFont="1" applyFill="1" applyBorder="1" applyAlignment="1" applyProtection="1">
      <alignment horizontal="right" vertical="top" wrapText="1"/>
      <protection locked="0"/>
    </xf>
    <xf numFmtId="4" fontId="9" fillId="0" borderId="0" xfId="1" applyNumberFormat="1" applyFont="1" applyFill="1" applyBorder="1" applyAlignment="1" applyProtection="1">
      <alignment vertical="top"/>
      <protection locked="0"/>
    </xf>
    <xf numFmtId="0" fontId="8" fillId="0" borderId="0" xfId="1" applyFont="1" applyFill="1" applyBorder="1" applyAlignment="1" applyProtection="1">
      <alignment vertical="top" wrapText="1"/>
      <protection locked="0"/>
    </xf>
    <xf numFmtId="0" fontId="8" fillId="0" borderId="5" xfId="1" applyFont="1" applyFill="1" applyBorder="1" applyAlignment="1">
      <alignment horizontal="left" vertical="center" wrapText="1"/>
    </xf>
    <xf numFmtId="168" fontId="9" fillId="0" borderId="0" xfId="55" applyNumberFormat="1" applyFont="1" applyFill="1" applyBorder="1" applyAlignment="1" applyProtection="1">
      <alignment vertical="top" wrapText="1"/>
      <protection locked="0"/>
    </xf>
    <xf numFmtId="168" fontId="9" fillId="0" borderId="6" xfId="55" applyNumberFormat="1" applyFont="1" applyFill="1" applyBorder="1" applyAlignment="1" applyProtection="1">
      <alignment vertical="top" wrapText="1"/>
      <protection locked="0"/>
    </xf>
    <xf numFmtId="0" fontId="22" fillId="0" borderId="5" xfId="1" applyFont="1" applyFill="1" applyBorder="1" applyAlignment="1">
      <alignment vertical="center" wrapText="1"/>
    </xf>
    <xf numFmtId="0" fontId="9" fillId="3" borderId="10"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3" xfId="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10" fillId="0" borderId="4" xfId="1" quotePrefix="1" applyNumberFormat="1" applyFont="1" applyFill="1" applyBorder="1" applyAlignment="1">
      <alignment horizontal="center" vertical="center" wrapText="1"/>
    </xf>
    <xf numFmtId="3" fontId="17" fillId="0" borderId="0" xfId="1" applyNumberFormat="1" applyFont="1" applyFill="1" applyBorder="1" applyAlignment="1" applyProtection="1">
      <alignment vertical="top" wrapText="1"/>
      <protection locked="0"/>
    </xf>
    <xf numFmtId="3" fontId="17" fillId="0" borderId="6" xfId="1" applyNumberFormat="1" applyFont="1" applyFill="1" applyBorder="1" applyAlignment="1" applyProtection="1">
      <alignment vertical="top" wrapText="1"/>
      <protection locked="0"/>
    </xf>
    <xf numFmtId="0" fontId="10" fillId="0" borderId="5" xfId="1" applyFont="1" applyFill="1" applyBorder="1" applyAlignment="1">
      <alignment horizontal="center" vertical="top"/>
    </xf>
    <xf numFmtId="0" fontId="13" fillId="0" borderId="0" xfId="1" applyFont="1" applyFill="1" applyBorder="1" applyAlignment="1">
      <alignment vertical="top" wrapText="1"/>
    </xf>
    <xf numFmtId="3" fontId="10" fillId="0" borderId="0" xfId="1" applyNumberFormat="1" applyFont="1" applyFill="1" applyBorder="1" applyAlignment="1" applyProtection="1">
      <alignment wrapText="1"/>
      <protection locked="0"/>
    </xf>
    <xf numFmtId="3" fontId="10" fillId="0" borderId="6" xfId="1" applyNumberFormat="1" applyFont="1" applyFill="1" applyBorder="1" applyAlignment="1" applyProtection="1">
      <alignment wrapText="1"/>
      <protection locked="0"/>
    </xf>
    <xf numFmtId="0" fontId="9" fillId="3" borderId="12" xfId="1" applyFont="1" applyFill="1" applyBorder="1" applyAlignment="1">
      <alignment horizontal="center" vertical="center" wrapText="1"/>
    </xf>
    <xf numFmtId="4" fontId="9" fillId="3" borderId="13" xfId="1" applyNumberFormat="1" applyFont="1" applyFill="1" applyBorder="1" applyAlignment="1">
      <alignment horizontal="center" vertical="center" wrapText="1"/>
    </xf>
    <xf numFmtId="0" fontId="17" fillId="0" borderId="2" xfId="1" applyFont="1" applyFill="1" applyBorder="1" applyAlignment="1" applyProtection="1">
      <alignment horizontal="left" vertical="top"/>
    </xf>
    <xf numFmtId="0" fontId="9" fillId="0" borderId="3" xfId="1" applyFont="1" applyFill="1" applyBorder="1" applyAlignment="1" applyProtection="1">
      <alignment horizontal="left" vertical="top" wrapText="1"/>
    </xf>
    <xf numFmtId="4" fontId="10" fillId="0" borderId="3" xfId="1" applyNumberFormat="1" applyFont="1" applyFill="1" applyBorder="1" applyAlignment="1" applyProtection="1">
      <alignment vertical="top" wrapText="1"/>
      <protection locked="0"/>
    </xf>
    <xf numFmtId="3" fontId="9" fillId="0" borderId="3" xfId="1" applyNumberFormat="1" applyFont="1" applyFill="1" applyBorder="1" applyAlignment="1" applyProtection="1">
      <alignment vertical="top" wrapText="1"/>
      <protection locked="0"/>
    </xf>
    <xf numFmtId="3" fontId="9" fillId="0" borderId="4" xfId="1" applyNumberFormat="1" applyFont="1" applyFill="1" applyBorder="1" applyAlignment="1" applyProtection="1">
      <alignment vertical="top" wrapText="1"/>
      <protection locked="0"/>
    </xf>
    <xf numFmtId="0" fontId="9" fillId="0" borderId="0" xfId="1" applyFont="1" applyFill="1" applyBorder="1" applyProtection="1">
      <protection locked="0"/>
    </xf>
    <xf numFmtId="0" fontId="10" fillId="0" borderId="5" xfId="1" applyFont="1" applyFill="1" applyBorder="1" applyAlignment="1" applyProtection="1">
      <alignment horizontal="center" vertical="top"/>
    </xf>
    <xf numFmtId="0" fontId="9" fillId="0" borderId="0" xfId="1" applyFont="1" applyFill="1" applyBorder="1" applyAlignment="1" applyProtection="1">
      <alignment horizontal="left" vertical="top" wrapText="1" indent="5"/>
    </xf>
    <xf numFmtId="4" fontId="10" fillId="0" borderId="0" xfId="1" applyNumberFormat="1" applyFont="1" applyFill="1" applyBorder="1" applyAlignment="1" applyProtection="1">
      <alignment vertical="top" wrapText="1"/>
      <protection locked="0"/>
    </xf>
    <xf numFmtId="0" fontId="9" fillId="0" borderId="5" xfId="1" applyFont="1" applyFill="1" applyBorder="1" applyAlignment="1" applyProtection="1">
      <alignment vertical="top"/>
    </xf>
    <xf numFmtId="0" fontId="9" fillId="0" borderId="0" xfId="1" applyFont="1" applyFill="1" applyBorder="1" applyAlignment="1" applyProtection="1">
      <alignment vertical="top" wrapText="1"/>
    </xf>
    <xf numFmtId="4" fontId="9" fillId="0" borderId="0" xfId="1" applyNumberFormat="1" applyFont="1" applyFill="1" applyBorder="1" applyAlignment="1" applyProtection="1">
      <alignment vertical="top" wrapText="1"/>
      <protection locked="0"/>
    </xf>
    <xf numFmtId="4" fontId="10" fillId="0" borderId="0" xfId="1" applyNumberFormat="1" applyFont="1" applyFill="1" applyBorder="1" applyAlignment="1" applyProtection="1">
      <alignment horizontal="left" vertical="top" wrapText="1"/>
    </xf>
    <xf numFmtId="4" fontId="10" fillId="0" borderId="0" xfId="1" applyNumberFormat="1" applyFont="1" applyFill="1" applyBorder="1" applyAlignment="1" applyProtection="1">
      <alignment horizontal="center" vertical="top" wrapText="1"/>
      <protection locked="0"/>
    </xf>
    <xf numFmtId="0" fontId="10" fillId="0" borderId="5" xfId="1" applyFont="1" applyFill="1" applyBorder="1" applyAlignment="1" applyProtection="1">
      <alignment horizontal="center" vertical="top"/>
      <protection hidden="1"/>
    </xf>
    <xf numFmtId="0" fontId="28" fillId="0" borderId="0" xfId="1" applyFont="1" applyFill="1" applyBorder="1" applyAlignment="1" applyProtection="1">
      <alignment vertical="top" wrapText="1"/>
    </xf>
    <xf numFmtId="0" fontId="9" fillId="0" borderId="5" xfId="1" applyFont="1" applyFill="1" applyBorder="1" applyAlignment="1" applyProtection="1">
      <alignment horizontal="left" vertical="top"/>
    </xf>
    <xf numFmtId="0" fontId="9" fillId="0" borderId="0" xfId="1" applyFont="1" applyFill="1" applyBorder="1" applyAlignment="1" applyProtection="1">
      <alignment horizontal="left" vertical="top" wrapText="1"/>
    </xf>
    <xf numFmtId="0" fontId="10" fillId="0" borderId="7" xfId="1" applyFont="1" applyFill="1" applyBorder="1" applyAlignment="1">
      <alignment vertical="top"/>
    </xf>
    <xf numFmtId="4" fontId="10" fillId="0" borderId="9" xfId="1" applyNumberFormat="1" applyFont="1" applyFill="1" applyBorder="1" applyAlignment="1">
      <alignment vertical="top" wrapText="1"/>
    </xf>
    <xf numFmtId="0" fontId="10" fillId="0" borderId="6" xfId="1" applyFont="1" applyFill="1" applyBorder="1" applyProtection="1">
      <protection locked="0"/>
    </xf>
    <xf numFmtId="0" fontId="9" fillId="0" borderId="6" xfId="1" applyFont="1" applyFill="1" applyBorder="1" applyProtection="1">
      <protection locked="0"/>
    </xf>
    <xf numFmtId="0" fontId="10" fillId="0" borderId="6" xfId="1" applyFont="1" applyFill="1" applyBorder="1" applyAlignment="1" applyProtection="1">
      <alignment horizontal="right" vertical="center"/>
      <protection locked="0"/>
    </xf>
    <xf numFmtId="0" fontId="10" fillId="0" borderId="6" xfId="1" applyFont="1" applyFill="1" applyBorder="1" applyAlignment="1" applyProtection="1">
      <alignment vertical="center" wrapText="1"/>
      <protection locked="0"/>
    </xf>
    <xf numFmtId="0" fontId="10" fillId="0" borderId="5" xfId="1" applyFont="1" applyFill="1" applyBorder="1"/>
    <xf numFmtId="0" fontId="10" fillId="0" borderId="6" xfId="1" applyFont="1" applyFill="1" applyBorder="1" applyAlignment="1" applyProtection="1">
      <alignment wrapText="1"/>
      <protection locked="0"/>
    </xf>
    <xf numFmtId="0" fontId="10" fillId="0" borderId="9" xfId="1" applyFont="1" applyFill="1" applyBorder="1" applyProtection="1">
      <protection locked="0"/>
    </xf>
    <xf numFmtId="0" fontId="0" fillId="0" borderId="0" xfId="0" applyFont="1" applyProtection="1">
      <protection locked="0"/>
    </xf>
    <xf numFmtId="4" fontId="0" fillId="0" borderId="0" xfId="0" applyNumberFormat="1" applyFont="1" applyProtection="1">
      <protection locked="0"/>
    </xf>
    <xf numFmtId="0" fontId="9" fillId="3" borderId="3" xfId="1" applyFont="1" applyFill="1" applyBorder="1" applyAlignment="1">
      <alignment horizontal="center" vertical="center" wrapText="1"/>
    </xf>
    <xf numFmtId="0" fontId="35" fillId="0" borderId="5" xfId="0" applyFont="1" applyBorder="1" applyAlignment="1">
      <alignment vertical="center"/>
    </xf>
    <xf numFmtId="0" fontId="70" fillId="0" borderId="5" xfId="0" applyFont="1" applyBorder="1" applyAlignment="1">
      <alignment vertical="center"/>
    </xf>
    <xf numFmtId="0" fontId="14" fillId="0" borderId="5" xfId="0" applyFont="1" applyBorder="1" applyAlignment="1">
      <alignment vertical="center"/>
    </xf>
    <xf numFmtId="0" fontId="29" fillId="0" borderId="5" xfId="0" applyFont="1" applyBorder="1" applyAlignment="1">
      <alignment vertical="center"/>
    </xf>
    <xf numFmtId="0" fontId="33" fillId="0" borderId="5" xfId="0" applyFont="1" applyBorder="1" applyAlignment="1">
      <alignment vertical="center"/>
    </xf>
    <xf numFmtId="0" fontId="14" fillId="0" borderId="0" xfId="0" applyFont="1" applyProtection="1">
      <protection locked="0"/>
    </xf>
    <xf numFmtId="0" fontId="14" fillId="0" borderId="7" xfId="0" applyFont="1" applyBorder="1" applyProtection="1">
      <protection locked="0"/>
    </xf>
    <xf numFmtId="0" fontId="14" fillId="0" borderId="8" xfId="0" applyFont="1" applyBorder="1" applyProtection="1">
      <protection locked="0"/>
    </xf>
    <xf numFmtId="0" fontId="14" fillId="0" borderId="9" xfId="0" applyFont="1" applyBorder="1" applyProtection="1">
      <protection locked="0"/>
    </xf>
    <xf numFmtId="3" fontId="8" fillId="5" borderId="0" xfId="172" applyNumberFormat="1" applyFont="1" applyFill="1" applyBorder="1" applyAlignment="1">
      <alignment vertical="top"/>
    </xf>
    <xf numFmtId="3" fontId="10" fillId="0" borderId="0" xfId="1" applyNumberFormat="1" applyFont="1" applyAlignment="1" applyProtection="1">
      <alignment vertical="top" wrapText="1"/>
      <protection locked="0"/>
    </xf>
    <xf numFmtId="3" fontId="10" fillId="0" borderId="6" xfId="3" applyNumberFormat="1" applyFont="1" applyFill="1" applyBorder="1" applyAlignment="1" applyProtection="1">
      <alignment vertical="top" wrapText="1"/>
      <protection locked="0"/>
    </xf>
    <xf numFmtId="3" fontId="9" fillId="0" borderId="6" xfId="3" applyNumberFormat="1" applyFont="1" applyFill="1" applyBorder="1" applyAlignment="1" applyProtection="1">
      <alignment vertical="top" wrapText="1"/>
      <protection locked="0"/>
    </xf>
    <xf numFmtId="171" fontId="0" fillId="0" borderId="0" xfId="0" applyNumberFormat="1" applyFill="1" applyBorder="1"/>
    <xf numFmtId="171" fontId="0" fillId="0" borderId="6" xfId="0" applyNumberFormat="1" applyFill="1" applyBorder="1"/>
    <xf numFmtId="168" fontId="10" fillId="0" borderId="0" xfId="3" applyNumberFormat="1" applyFont="1" applyFill="1" applyBorder="1" applyAlignment="1" applyProtection="1">
      <alignment vertical="top" wrapText="1"/>
      <protection locked="0"/>
    </xf>
    <xf numFmtId="168" fontId="10" fillId="0" borderId="6" xfId="3" applyNumberFormat="1" applyFont="1" applyFill="1" applyBorder="1" applyAlignment="1" applyProtection="1">
      <alignment vertical="top" wrapText="1"/>
      <protection locked="0"/>
    </xf>
    <xf numFmtId="3" fontId="10" fillId="0" borderId="0" xfId="1" applyNumberFormat="1" applyFont="1" applyFill="1" applyBorder="1" applyAlignment="1" applyProtection="1">
      <alignment vertical="center" wrapText="1"/>
      <protection locked="0"/>
    </xf>
    <xf numFmtId="3" fontId="10" fillId="0" borderId="6" xfId="1" applyNumberFormat="1" applyFont="1" applyFill="1" applyBorder="1" applyAlignment="1" applyProtection="1">
      <alignment vertical="center" wrapText="1"/>
      <protection locked="0"/>
    </xf>
    <xf numFmtId="0" fontId="10" fillId="0" borderId="6" xfId="1" applyFont="1" applyFill="1" applyBorder="1" applyAlignment="1" applyProtection="1">
      <alignment horizontal="center" vertical="center"/>
      <protection locked="0"/>
    </xf>
    <xf numFmtId="0" fontId="72" fillId="56" borderId="16" xfId="1" applyFont="1" applyFill="1" applyBorder="1" applyAlignment="1">
      <alignment horizontal="center" vertical="center" wrapText="1"/>
    </xf>
    <xf numFmtId="0" fontId="73" fillId="57" borderId="18" xfId="0" applyNumberFormat="1" applyFont="1" applyFill="1" applyBorder="1" applyAlignment="1" applyProtection="1">
      <alignment horizontal="left" vertical="center" wrapText="1" indent="1"/>
      <protection locked="0"/>
    </xf>
    <xf numFmtId="0" fontId="29" fillId="57" borderId="18" xfId="0" applyNumberFormat="1" applyFont="1" applyFill="1" applyBorder="1" applyAlignment="1" applyProtection="1">
      <alignment horizontal="left" vertical="center" wrapText="1" indent="1"/>
      <protection locked="0"/>
    </xf>
    <xf numFmtId="4" fontId="29" fillId="57" borderId="18" xfId="0" applyNumberFormat="1" applyFont="1" applyFill="1" applyBorder="1" applyAlignment="1" applyProtection="1">
      <alignment horizontal="right" vertical="center" wrapText="1"/>
      <protection locked="0"/>
    </xf>
    <xf numFmtId="0" fontId="73" fillId="57" borderId="16" xfId="0" applyNumberFormat="1" applyFont="1" applyFill="1" applyBorder="1" applyAlignment="1" applyProtection="1">
      <alignment horizontal="left" vertical="center" wrapText="1" indent="1"/>
      <protection locked="0"/>
    </xf>
    <xf numFmtId="0" fontId="29" fillId="57" borderId="16" xfId="0" applyNumberFormat="1" applyFont="1" applyFill="1" applyBorder="1" applyAlignment="1" applyProtection="1">
      <alignment horizontal="left" vertical="center" wrapText="1" indent="1"/>
      <protection locked="0"/>
    </xf>
    <xf numFmtId="4" fontId="29" fillId="57" borderId="16" xfId="0" applyNumberFormat="1" applyFont="1" applyFill="1" applyBorder="1" applyAlignment="1" applyProtection="1">
      <alignment horizontal="right" vertical="center" wrapText="1"/>
      <protection locked="0"/>
    </xf>
    <xf numFmtId="0" fontId="0" fillId="0" borderId="18" xfId="0" applyBorder="1"/>
    <xf numFmtId="0" fontId="0" fillId="0" borderId="18" xfId="0" applyNumberFormat="1" applyFont="1" applyFill="1" applyBorder="1" applyAlignment="1" applyProtection="1">
      <alignment horizontal="left" vertical="top"/>
      <protection locked="0"/>
    </xf>
    <xf numFmtId="0" fontId="0" fillId="0" borderId="18" xfId="0" applyNumberFormat="1" applyFont="1" applyFill="1" applyBorder="1" applyAlignment="1" applyProtection="1">
      <alignment horizontal="left" vertical="center"/>
      <protection locked="0"/>
    </xf>
    <xf numFmtId="4" fontId="0" fillId="0" borderId="18" xfId="0" applyNumberFormat="1" applyFont="1" applyFill="1" applyBorder="1" applyAlignment="1" applyProtection="1">
      <alignment horizontal="right" vertical="top"/>
      <protection locked="0"/>
    </xf>
    <xf numFmtId="0" fontId="0" fillId="0" borderId="17" xfId="0" applyNumberFormat="1" applyFont="1" applyFill="1" applyBorder="1" applyAlignment="1" applyProtection="1">
      <alignment horizontal="left" vertical="top"/>
      <protection locked="0"/>
    </xf>
    <xf numFmtId="0" fontId="0" fillId="0" borderId="17" xfId="0" applyNumberFormat="1" applyFont="1" applyFill="1" applyBorder="1" applyAlignment="1" applyProtection="1">
      <alignment horizontal="left" vertical="center"/>
      <protection locked="0"/>
    </xf>
    <xf numFmtId="4" fontId="0" fillId="0" borderId="17"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29" fillId="0" borderId="0" xfId="0" applyNumberFormat="1" applyFont="1" applyFill="1" applyBorder="1" applyAlignment="1" applyProtection="1">
      <alignment horizontal="left" vertical="center"/>
      <protection locked="0"/>
    </xf>
    <xf numFmtId="0" fontId="0" fillId="0" borderId="0" xfId="0" applyFont="1" applyAlignment="1" applyProtection="1">
      <alignment vertical="top"/>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33" fillId="0" borderId="0" xfId="0" applyFont="1" applyProtection="1">
      <protection locked="0"/>
    </xf>
    <xf numFmtId="0" fontId="33" fillId="0" borderId="0" xfId="0" applyFont="1" applyFill="1" applyBorder="1" applyProtection="1">
      <protection locked="0"/>
    </xf>
    <xf numFmtId="0" fontId="74" fillId="56" borderId="13" xfId="1" applyFont="1" applyFill="1" applyBorder="1" applyAlignment="1">
      <alignment horizontal="center" vertical="center" wrapText="1"/>
    </xf>
    <xf numFmtId="0" fontId="74" fillId="56" borderId="16" xfId="1" applyFont="1" applyFill="1" applyBorder="1" applyAlignment="1">
      <alignment horizontal="center" vertical="center" wrapText="1"/>
    </xf>
    <xf numFmtId="0" fontId="74" fillId="56" borderId="13" xfId="1" applyFont="1" applyFill="1" applyBorder="1" applyAlignment="1">
      <alignment horizontal="left" vertical="center" wrapText="1"/>
    </xf>
    <xf numFmtId="4" fontId="74" fillId="56" borderId="13" xfId="1" applyNumberFormat="1" applyFont="1" applyFill="1" applyBorder="1" applyAlignment="1">
      <alignment horizontal="center" vertical="center" wrapText="1"/>
    </xf>
    <xf numFmtId="4" fontId="33" fillId="0" borderId="0" xfId="0" applyNumberFormat="1" applyFont="1" applyAlignment="1" applyProtection="1">
      <alignment horizontal="right" vertical="top"/>
      <protection locked="0"/>
    </xf>
    <xf numFmtId="0" fontId="33" fillId="0" borderId="0" xfId="0" applyFont="1" applyAlignment="1" applyProtection="1">
      <alignment vertical="top"/>
      <protection locked="0"/>
    </xf>
    <xf numFmtId="44" fontId="33" fillId="0" borderId="0" xfId="821" applyFont="1" applyProtection="1">
      <protection locked="0"/>
    </xf>
    <xf numFmtId="44" fontId="33" fillId="0" borderId="0" xfId="821" applyFont="1" applyAlignment="1" applyProtection="1">
      <alignment horizontal="right" vertical="top"/>
      <protection locked="0"/>
    </xf>
    <xf numFmtId="0" fontId="33" fillId="0" borderId="0" xfId="0" applyFont="1" applyAlignment="1" applyProtection="1">
      <alignment horizontal="left"/>
      <protection locked="0"/>
    </xf>
    <xf numFmtId="0" fontId="33" fillId="0" borderId="0" xfId="0" applyFont="1" applyAlignment="1" applyProtection="1">
      <alignment horizontal="center"/>
      <protection locked="0"/>
    </xf>
    <xf numFmtId="4" fontId="33" fillId="0" borderId="0" xfId="0" applyNumberFormat="1" applyFont="1" applyProtection="1">
      <protection locked="0"/>
    </xf>
    <xf numFmtId="0" fontId="71" fillId="5" borderId="0" xfId="823" applyFont="1" applyFill="1"/>
    <xf numFmtId="0" fontId="11" fillId="5" borderId="0" xfId="1" applyFont="1" applyFill="1" applyBorder="1" applyAlignment="1">
      <alignment horizontal="center"/>
    </xf>
    <xf numFmtId="0" fontId="35" fillId="4" borderId="40" xfId="823" applyFont="1" applyFill="1" applyBorder="1" applyAlignment="1">
      <alignment horizontal="center" vertical="center" wrapText="1"/>
    </xf>
    <xf numFmtId="0" fontId="35" fillId="4" borderId="41" xfId="823" applyFont="1" applyFill="1" applyBorder="1" applyAlignment="1">
      <alignment horizontal="center" vertical="center" wrapText="1"/>
    </xf>
    <xf numFmtId="0" fontId="71" fillId="5" borderId="42" xfId="0" applyFont="1" applyFill="1" applyBorder="1" applyAlignment="1">
      <alignment horizontal="center" vertical="center" wrapText="1"/>
    </xf>
    <xf numFmtId="0" fontId="71" fillId="5" borderId="32" xfId="0" applyFont="1" applyFill="1" applyBorder="1" applyAlignment="1">
      <alignment horizontal="center" vertical="center" wrapText="1"/>
    </xf>
    <xf numFmtId="0" fontId="71" fillId="5" borderId="43" xfId="0" applyFont="1" applyFill="1" applyBorder="1" applyAlignment="1">
      <alignment horizontal="center" vertical="center" wrapText="1"/>
    </xf>
    <xf numFmtId="0" fontId="71" fillId="5" borderId="0" xfId="0" applyFont="1" applyFill="1" applyBorder="1" applyAlignment="1">
      <alignment horizontal="center" vertical="center" wrapText="1"/>
    </xf>
    <xf numFmtId="0" fontId="71" fillId="5" borderId="42" xfId="823" applyFont="1" applyFill="1" applyBorder="1" applyAlignment="1">
      <alignment horizontal="center" vertical="center" wrapText="1"/>
    </xf>
    <xf numFmtId="0" fontId="71" fillId="5" borderId="0" xfId="823" applyFont="1" applyFill="1" applyBorder="1" applyAlignment="1">
      <alignment horizontal="center" vertical="center" wrapText="1"/>
    </xf>
    <xf numFmtId="0" fontId="71" fillId="5" borderId="43" xfId="823" applyFont="1" applyFill="1" applyBorder="1" applyAlignment="1">
      <alignment horizontal="center" vertical="center" wrapText="1"/>
    </xf>
    <xf numFmtId="0" fontId="71" fillId="5" borderId="42" xfId="823" applyFont="1" applyFill="1" applyBorder="1" applyAlignment="1">
      <alignment horizontal="justify" vertical="center" wrapText="1"/>
    </xf>
    <xf numFmtId="0" fontId="71" fillId="5" borderId="0" xfId="823" applyFont="1" applyFill="1" applyBorder="1" applyAlignment="1">
      <alignment horizontal="justify" vertical="center" wrapText="1"/>
    </xf>
    <xf numFmtId="0" fontId="71" fillId="5" borderId="43" xfId="823" applyFont="1" applyFill="1" applyBorder="1" applyAlignment="1">
      <alignment horizontal="justify" vertical="center" wrapText="1"/>
    </xf>
    <xf numFmtId="0" fontId="71" fillId="5" borderId="44" xfId="823" applyFont="1" applyFill="1" applyBorder="1" applyAlignment="1">
      <alignment horizontal="justify" vertical="center" wrapText="1"/>
    </xf>
    <xf numFmtId="0" fontId="71" fillId="5" borderId="45" xfId="823" applyFont="1" applyFill="1" applyBorder="1" applyAlignment="1">
      <alignment horizontal="justify" vertical="center" wrapText="1"/>
    </xf>
    <xf numFmtId="0" fontId="71" fillId="5" borderId="46" xfId="823" applyFont="1" applyFill="1" applyBorder="1" applyAlignment="1">
      <alignment horizontal="justify" vertical="center" wrapText="1"/>
    </xf>
    <xf numFmtId="0" fontId="14" fillId="5" borderId="0" xfId="823" applyFont="1" applyFill="1"/>
    <xf numFmtId="0" fontId="71" fillId="0" borderId="0" xfId="823" applyFont="1"/>
    <xf numFmtId="0" fontId="71" fillId="0" borderId="0" xfId="823" applyFont="1" applyBorder="1"/>
    <xf numFmtId="0" fontId="71" fillId="0" borderId="0" xfId="823" applyFont="1" applyAlignment="1">
      <alignment horizontal="center"/>
    </xf>
    <xf numFmtId="0" fontId="71" fillId="0" borderId="0" xfId="823" applyFont="1" applyAlignment="1">
      <alignment horizontal="center" vertical="distributed"/>
    </xf>
    <xf numFmtId="49" fontId="72" fillId="56" borderId="13" xfId="1" applyNumberFormat="1" applyFont="1" applyFill="1" applyBorder="1" applyAlignment="1">
      <alignment horizontal="center" vertical="center" wrapText="1"/>
    </xf>
    <xf numFmtId="4" fontId="72" fillId="56" borderId="13" xfId="1" applyNumberFormat="1" applyFont="1" applyFill="1" applyBorder="1" applyAlignment="1">
      <alignment horizontal="center" vertical="center" wrapText="1"/>
    </xf>
    <xf numFmtId="4" fontId="72" fillId="56" borderId="13" xfId="1" applyNumberFormat="1" applyFont="1" applyFill="1" applyBorder="1" applyAlignment="1">
      <alignment horizontal="center" vertical="center"/>
    </xf>
    <xf numFmtId="49" fontId="0" fillId="0" borderId="2" xfId="0" applyNumberFormat="1" applyFont="1" applyBorder="1" applyAlignment="1" applyProtection="1">
      <alignment horizontal="left" vertical="top"/>
      <protection locked="0"/>
    </xf>
    <xf numFmtId="49" fontId="0" fillId="0" borderId="3" xfId="0" applyNumberFormat="1" applyFont="1" applyBorder="1" applyAlignment="1" applyProtection="1">
      <alignment horizontal="left" vertical="top"/>
      <protection locked="0"/>
    </xf>
    <xf numFmtId="4" fontId="0" fillId="0" borderId="3" xfId="0" applyNumberFormat="1" applyFont="1" applyBorder="1" applyAlignment="1" applyProtection="1">
      <alignment horizontal="right" vertical="top"/>
      <protection locked="0"/>
    </xf>
    <xf numFmtId="4" fontId="0" fillId="0" borderId="4" xfId="0" applyNumberFormat="1" applyFont="1" applyBorder="1" applyAlignment="1" applyProtection="1">
      <alignment horizontal="right" vertical="top"/>
      <protection locked="0"/>
    </xf>
    <xf numFmtId="49" fontId="0" fillId="0" borderId="5" xfId="0" applyNumberFormat="1" applyFont="1" applyBorder="1" applyAlignment="1" applyProtection="1">
      <alignment horizontal="left" vertical="top"/>
      <protection locked="0"/>
    </xf>
    <xf numFmtId="49" fontId="0" fillId="0" borderId="0" xfId="0" applyNumberFormat="1" applyFont="1" applyBorder="1" applyAlignment="1" applyProtection="1">
      <alignment horizontal="left" vertical="top"/>
      <protection locked="0"/>
    </xf>
    <xf numFmtId="4" fontId="0" fillId="0" borderId="0" xfId="0" applyNumberFormat="1" applyFont="1" applyBorder="1" applyAlignment="1" applyProtection="1">
      <alignment horizontal="right" vertical="top"/>
      <protection locked="0"/>
    </xf>
    <xf numFmtId="4" fontId="0" fillId="0" borderId="6" xfId="0" applyNumberFormat="1" applyFont="1" applyBorder="1" applyAlignment="1" applyProtection="1">
      <alignment horizontal="right" vertical="top"/>
      <protection locked="0"/>
    </xf>
    <xf numFmtId="49" fontId="0" fillId="0" borderId="7" xfId="0" applyNumberFormat="1" applyFont="1" applyBorder="1" applyAlignment="1" applyProtection="1">
      <alignment horizontal="left" vertical="top"/>
      <protection locked="0"/>
    </xf>
    <xf numFmtId="49" fontId="0" fillId="0" borderId="8" xfId="0" applyNumberFormat="1" applyFont="1" applyBorder="1" applyAlignment="1" applyProtection="1">
      <alignment horizontal="left" vertical="top"/>
      <protection locked="0"/>
    </xf>
    <xf numFmtId="4" fontId="0" fillId="0" borderId="8" xfId="0" applyNumberFormat="1" applyFont="1" applyBorder="1" applyAlignment="1" applyProtection="1">
      <alignment horizontal="right" vertical="top"/>
      <protection locked="0"/>
    </xf>
    <xf numFmtId="4" fontId="0" fillId="0" borderId="9" xfId="0" applyNumberFormat="1" applyFont="1" applyBorder="1" applyAlignment="1" applyProtection="1">
      <alignment horizontal="right" vertical="top"/>
      <protection locked="0"/>
    </xf>
    <xf numFmtId="49" fontId="0" fillId="0" borderId="0" xfId="0" applyNumberFormat="1" applyFont="1" applyAlignment="1" applyProtection="1">
      <alignment horizontal="left" vertical="top"/>
      <protection locked="0"/>
    </xf>
    <xf numFmtId="4" fontId="0" fillId="0" borderId="0" xfId="0" applyNumberFormat="1" applyFont="1" applyAlignment="1" applyProtection="1">
      <alignment horizontal="right" vertical="top"/>
      <protection locked="0"/>
    </xf>
    <xf numFmtId="0" fontId="14" fillId="0" borderId="0" xfId="1" applyFont="1" applyFill="1" applyBorder="1" applyAlignment="1" applyProtection="1">
      <alignment vertical="top"/>
      <protection locked="0"/>
    </xf>
    <xf numFmtId="49" fontId="0" fillId="0" borderId="0" xfId="0" applyNumberFormat="1" applyFont="1" applyProtection="1">
      <protection locked="0"/>
    </xf>
    <xf numFmtId="0" fontId="71" fillId="0" borderId="0" xfId="823" applyFont="1" applyAlignment="1">
      <alignment vertical="distributed"/>
    </xf>
    <xf numFmtId="0" fontId="71" fillId="60" borderId="0" xfId="822" applyFont="1" applyFill="1" applyBorder="1" applyProtection="1"/>
    <xf numFmtId="0" fontId="71" fillId="5" borderId="0" xfId="822" applyFont="1" applyFill="1" applyBorder="1" applyProtection="1"/>
    <xf numFmtId="0" fontId="71" fillId="5" borderId="0" xfId="822" applyFont="1" applyFill="1" applyProtection="1"/>
    <xf numFmtId="0" fontId="11" fillId="5" borderId="0" xfId="88" applyFont="1" applyFill="1" applyBorder="1" applyAlignment="1" applyProtection="1">
      <alignment horizontal="center"/>
      <protection locked="0"/>
    </xf>
    <xf numFmtId="0" fontId="11" fillId="5" borderId="0" xfId="822" applyFont="1" applyFill="1" applyBorder="1" applyAlignment="1" applyProtection="1">
      <alignment horizontal="right"/>
      <protection locked="0"/>
    </xf>
    <xf numFmtId="0" fontId="11" fillId="5" borderId="8" xfId="822" applyNumberFormat="1" applyFont="1" applyFill="1" applyBorder="1" applyAlignment="1" applyProtection="1">
      <alignment horizontal="center"/>
      <protection locked="0"/>
    </xf>
    <xf numFmtId="0" fontId="11" fillId="5" borderId="8" xfId="822" applyNumberFormat="1" applyFont="1" applyFill="1" applyBorder="1" applyAlignment="1" applyProtection="1">
      <protection locked="0"/>
    </xf>
    <xf numFmtId="0" fontId="8" fillId="5" borderId="8" xfId="822" applyNumberFormat="1" applyFont="1" applyFill="1" applyBorder="1" applyAlignment="1" applyProtection="1">
      <protection locked="0"/>
    </xf>
    <xf numFmtId="0" fontId="8" fillId="5" borderId="0" xfId="822" applyNumberFormat="1" applyFont="1" applyFill="1" applyBorder="1" applyAlignment="1" applyProtection="1">
      <protection locked="0"/>
    </xf>
    <xf numFmtId="0" fontId="71" fillId="5" borderId="0" xfId="822" applyFont="1" applyFill="1" applyProtection="1">
      <protection locked="0"/>
    </xf>
    <xf numFmtId="0" fontId="35" fillId="5" borderId="0" xfId="822" applyFont="1" applyFill="1" applyBorder="1" applyAlignment="1" applyProtection="1">
      <alignment horizontal="centerContinuous"/>
      <protection locked="0"/>
    </xf>
    <xf numFmtId="0" fontId="11" fillId="5" borderId="0" xfId="88" applyFont="1" applyFill="1" applyBorder="1" applyAlignment="1" applyProtection="1">
      <alignment horizontal="centerContinuous"/>
      <protection locked="0"/>
    </xf>
    <xf numFmtId="0" fontId="35" fillId="5" borderId="0" xfId="822" applyFont="1" applyFill="1" applyBorder="1" applyAlignment="1" applyProtection="1">
      <alignment horizontal="center"/>
      <protection locked="0"/>
    </xf>
    <xf numFmtId="0" fontId="8" fillId="5" borderId="0" xfId="88" applyFont="1" applyFill="1" applyBorder="1" applyAlignment="1" applyProtection="1">
      <alignment horizontal="center" vertical="center"/>
      <protection locked="0"/>
    </xf>
    <xf numFmtId="0" fontId="71" fillId="5" borderId="0" xfId="822" applyFont="1" applyFill="1" applyBorder="1" applyAlignment="1" applyProtection="1">
      <alignment horizontal="center"/>
      <protection locked="0"/>
    </xf>
    <xf numFmtId="0" fontId="71" fillId="5" borderId="0" xfId="822" applyFont="1" applyFill="1" applyBorder="1" applyProtection="1">
      <protection locked="0"/>
    </xf>
    <xf numFmtId="0" fontId="35" fillId="60" borderId="11" xfId="88" applyFont="1" applyFill="1" applyBorder="1" applyAlignment="1" applyProtection="1">
      <alignment horizontal="center" vertical="center"/>
    </xf>
    <xf numFmtId="0" fontId="35" fillId="60" borderId="12" xfId="88" applyFont="1" applyFill="1" applyBorder="1" applyAlignment="1" applyProtection="1">
      <alignment horizontal="center" vertical="center"/>
    </xf>
    <xf numFmtId="0" fontId="71" fillId="5" borderId="5" xfId="822" applyFont="1" applyFill="1" applyBorder="1" applyAlignment="1" applyProtection="1">
      <protection locked="0"/>
    </xf>
    <xf numFmtId="0" fontId="11" fillId="5" borderId="0" xfId="88" applyFont="1" applyFill="1" applyBorder="1" applyAlignment="1" applyProtection="1">
      <alignment vertical="center"/>
      <protection locked="0"/>
    </xf>
    <xf numFmtId="0" fontId="71" fillId="0" borderId="6" xfId="822" applyFont="1" applyFill="1" applyBorder="1" applyAlignment="1" applyProtection="1">
      <protection locked="0"/>
    </xf>
    <xf numFmtId="0" fontId="8" fillId="5" borderId="5" xfId="822" applyFont="1" applyFill="1" applyBorder="1" applyAlignment="1" applyProtection="1">
      <alignment vertical="top"/>
      <protection locked="0"/>
    </xf>
    <xf numFmtId="0" fontId="8" fillId="5" borderId="0" xfId="822" applyFont="1" applyFill="1" applyBorder="1" applyAlignment="1" applyProtection="1">
      <alignment vertical="top"/>
      <protection locked="0"/>
    </xf>
    <xf numFmtId="0" fontId="8" fillId="5" borderId="18" xfId="822" applyFont="1" applyFill="1" applyBorder="1" applyAlignment="1" applyProtection="1">
      <alignment horizontal="left" vertical="top" wrapText="1"/>
      <protection locked="0"/>
    </xf>
    <xf numFmtId="3" fontId="8" fillId="5" borderId="0" xfId="824" applyNumberFormat="1" applyFont="1" applyFill="1" applyBorder="1" applyAlignment="1" applyProtection="1">
      <alignment horizontal="right" vertical="top"/>
      <protection locked="0"/>
    </xf>
    <xf numFmtId="0" fontId="71" fillId="5" borderId="6" xfId="822" applyFont="1" applyFill="1" applyBorder="1" applyAlignment="1" applyProtection="1">
      <alignment vertical="top"/>
      <protection locked="0"/>
    </xf>
    <xf numFmtId="0" fontId="8" fillId="5" borderId="5" xfId="822" applyFont="1" applyFill="1" applyBorder="1" applyAlignment="1" applyProtection="1">
      <alignment horizontal="center" vertical="top"/>
      <protection locked="0"/>
    </xf>
    <xf numFmtId="0" fontId="8" fillId="5" borderId="0" xfId="822" applyFont="1" applyFill="1" applyBorder="1" applyAlignment="1" applyProtection="1">
      <alignment horizontal="center" vertical="top"/>
      <protection locked="0"/>
    </xf>
    <xf numFmtId="0" fontId="11" fillId="5" borderId="7" xfId="822" applyFont="1" applyFill="1" applyBorder="1" applyAlignment="1" applyProtection="1">
      <alignment vertical="top"/>
      <protection locked="0"/>
    </xf>
    <xf numFmtId="0" fontId="11" fillId="5" borderId="8" xfId="822" applyFont="1" applyFill="1" applyBorder="1" applyAlignment="1" applyProtection="1">
      <alignment vertical="top"/>
      <protection locked="0"/>
    </xf>
    <xf numFmtId="0" fontId="11" fillId="5" borderId="17" xfId="822" applyFont="1" applyFill="1" applyBorder="1" applyAlignment="1" applyProtection="1">
      <alignment horizontal="left" vertical="top"/>
      <protection locked="0"/>
    </xf>
    <xf numFmtId="3" fontId="11" fillId="5" borderId="8" xfId="822" applyNumberFormat="1" applyFont="1" applyFill="1" applyBorder="1" applyAlignment="1" applyProtection="1">
      <alignment horizontal="right" vertical="top"/>
      <protection locked="0"/>
    </xf>
    <xf numFmtId="3" fontId="8" fillId="5" borderId="9" xfId="822" applyNumberFormat="1" applyFont="1" applyFill="1" applyBorder="1" applyAlignment="1" applyProtection="1">
      <alignment vertical="top"/>
      <protection locked="0"/>
    </xf>
    <xf numFmtId="0" fontId="8" fillId="5" borderId="0" xfId="822" applyFont="1" applyFill="1" applyAlignment="1" applyProtection="1">
      <alignment vertical="center"/>
      <protection locked="0"/>
    </xf>
    <xf numFmtId="0" fontId="8" fillId="5" borderId="0" xfId="822" applyFont="1" applyFill="1" applyAlignment="1" applyProtection="1">
      <alignment horizontal="right" vertical="top"/>
      <protection locked="0"/>
    </xf>
    <xf numFmtId="0" fontId="14" fillId="5" borderId="0" xfId="822" applyFont="1" applyFill="1"/>
    <xf numFmtId="0" fontId="71" fillId="5" borderId="0" xfId="822" applyFont="1" applyFill="1" applyBorder="1" applyAlignment="1" applyProtection="1">
      <protection locked="0"/>
    </xf>
    <xf numFmtId="0" fontId="8" fillId="5" borderId="0" xfId="822" applyFont="1" applyFill="1" applyBorder="1" applyAlignment="1" applyProtection="1">
      <alignment vertical="top" wrapText="1"/>
      <protection locked="0"/>
    </xf>
    <xf numFmtId="0" fontId="71" fillId="5" borderId="0" xfId="822" applyFont="1" applyFill="1" applyAlignment="1" applyProtection="1">
      <alignment vertical="distributed"/>
      <protection locked="0"/>
    </xf>
    <xf numFmtId="0" fontId="8" fillId="0" borderId="0" xfId="825" applyFont="1" applyAlignment="1">
      <alignment vertical="center"/>
    </xf>
    <xf numFmtId="0" fontId="8" fillId="58" borderId="0" xfId="825" applyFont="1" applyFill="1" applyBorder="1" applyAlignment="1">
      <alignment horizontal="center" vertical="center"/>
    </xf>
    <xf numFmtId="0" fontId="12" fillId="58" borderId="0" xfId="825" applyFont="1" applyFill="1" applyBorder="1" applyAlignment="1">
      <alignment vertical="center"/>
    </xf>
    <xf numFmtId="0" fontId="77" fillId="0" borderId="0" xfId="825" applyFont="1" applyAlignment="1">
      <alignment vertical="center"/>
    </xf>
    <xf numFmtId="0" fontId="77" fillId="0" borderId="0" xfId="825" applyFont="1" applyAlignment="1">
      <alignment horizontal="center" vertical="center"/>
    </xf>
    <xf numFmtId="0" fontId="77" fillId="58" borderId="0" xfId="825" applyFont="1" applyFill="1" applyBorder="1" applyAlignment="1">
      <alignment vertical="center"/>
    </xf>
    <xf numFmtId="0" fontId="8" fillId="0" borderId="0" xfId="825" applyFont="1" applyFill="1" applyAlignment="1">
      <alignment vertical="center"/>
    </xf>
    <xf numFmtId="0" fontId="11" fillId="4" borderId="0" xfId="825" applyFont="1" applyFill="1" applyBorder="1" applyAlignment="1">
      <alignment horizontal="left" vertical="center"/>
    </xf>
    <xf numFmtId="0" fontId="78" fillId="0" borderId="0" xfId="825" applyFont="1" applyAlignment="1">
      <alignment vertical="center"/>
    </xf>
    <xf numFmtId="0" fontId="8" fillId="0" borderId="0" xfId="825" applyFont="1" applyAlignment="1">
      <alignment horizontal="center" vertical="center"/>
    </xf>
    <xf numFmtId="0" fontId="11" fillId="60" borderId="0" xfId="825" applyFont="1" applyFill="1" applyAlignment="1">
      <alignment horizontal="center" vertical="center" wrapText="1"/>
    </xf>
    <xf numFmtId="0" fontId="11" fillId="60" borderId="0" xfId="825" applyFont="1" applyFill="1" applyBorder="1" applyAlignment="1">
      <alignment horizontal="center" vertical="center" wrapText="1"/>
    </xf>
    <xf numFmtId="0" fontId="8" fillId="0" borderId="54" xfId="825" applyFont="1" applyBorder="1" applyAlignment="1">
      <alignment horizontal="center" vertical="center"/>
    </xf>
    <xf numFmtId="169" fontId="8" fillId="5" borderId="54" xfId="826" applyNumberFormat="1" applyFont="1" applyFill="1" applyBorder="1" applyAlignment="1">
      <alignment horizontal="right" vertical="center" wrapText="1"/>
    </xf>
    <xf numFmtId="0" fontId="8" fillId="0" borderId="0" xfId="825" applyFont="1" applyBorder="1" applyAlignment="1">
      <alignment vertical="center"/>
    </xf>
    <xf numFmtId="169" fontId="11" fillId="0" borderId="56" xfId="826" applyNumberFormat="1" applyFont="1" applyFill="1" applyBorder="1" applyAlignment="1">
      <alignment horizontal="right" vertical="center" wrapText="1"/>
    </xf>
    <xf numFmtId="0" fontId="11" fillId="0" borderId="0" xfId="825" applyFont="1" applyFill="1" applyBorder="1" applyAlignment="1">
      <alignment horizontal="center" vertical="center" wrapText="1"/>
    </xf>
    <xf numFmtId="0" fontId="11" fillId="0" borderId="0" xfId="825" applyFont="1" applyFill="1" applyBorder="1" applyAlignment="1">
      <alignment horizontal="left" vertical="center" wrapText="1"/>
    </xf>
    <xf numFmtId="169" fontId="11" fillId="0" borderId="0" xfId="826" applyNumberFormat="1" applyFont="1" applyFill="1" applyBorder="1" applyAlignment="1">
      <alignment horizontal="right" vertical="center" wrapText="1"/>
    </xf>
    <xf numFmtId="170" fontId="8" fillId="0" borderId="0" xfId="826" applyNumberFormat="1" applyFont="1" applyBorder="1" applyAlignment="1">
      <alignment vertical="center"/>
    </xf>
    <xf numFmtId="170" fontId="8" fillId="0" borderId="0" xfId="826" applyNumberFormat="1" applyFont="1" applyAlignment="1">
      <alignment vertical="center"/>
    </xf>
    <xf numFmtId="0" fontId="78" fillId="0" borderId="0" xfId="825" applyFont="1" applyBorder="1" applyAlignment="1">
      <alignment vertical="center"/>
    </xf>
    <xf numFmtId="0" fontId="8" fillId="0" borderId="55" xfId="825" applyFont="1" applyBorder="1" applyAlignment="1">
      <alignment horizontal="left" vertical="center"/>
    </xf>
    <xf numFmtId="169" fontId="8" fillId="5" borderId="55" xfId="826" applyNumberFormat="1" applyFont="1" applyFill="1" applyBorder="1" applyAlignment="1">
      <alignment horizontal="right" vertical="center" wrapText="1"/>
    </xf>
    <xf numFmtId="0" fontId="8" fillId="0" borderId="0" xfId="825" applyFont="1" applyBorder="1" applyAlignment="1">
      <alignment horizontal="center" vertical="center"/>
    </xf>
    <xf numFmtId="0" fontId="11" fillId="0" borderId="0" xfId="825" applyFont="1" applyFill="1" applyBorder="1" applyAlignment="1">
      <alignment horizontal="left" vertical="center" indent="2"/>
    </xf>
    <xf numFmtId="0" fontId="8" fillId="0" borderId="0" xfId="825" applyFont="1" applyFill="1" applyBorder="1" applyAlignment="1">
      <alignment vertical="center"/>
    </xf>
    <xf numFmtId="0" fontId="11" fillId="0" borderId="0" xfId="825" applyFont="1" applyFill="1" applyBorder="1" applyAlignment="1">
      <alignment vertical="center"/>
    </xf>
    <xf numFmtId="0" fontId="11" fillId="0" borderId="0" xfId="825" applyFont="1" applyAlignment="1">
      <alignment vertical="center"/>
    </xf>
    <xf numFmtId="0" fontId="8" fillId="0" borderId="0" xfId="826" quotePrefix="1" applyNumberFormat="1" applyFont="1" applyFill="1" applyBorder="1" applyAlignment="1">
      <alignment horizontal="left" vertical="center" wrapText="1"/>
    </xf>
    <xf numFmtId="170" fontId="11" fillId="0" borderId="0" xfId="826" applyNumberFormat="1" applyFont="1" applyFill="1" applyBorder="1" applyAlignment="1">
      <alignment horizontal="right" vertical="center" wrapText="1"/>
    </xf>
    <xf numFmtId="170" fontId="78" fillId="0" borderId="0" xfId="826" applyNumberFormat="1" applyFont="1" applyAlignment="1">
      <alignment vertical="center"/>
    </xf>
    <xf numFmtId="0" fontId="11" fillId="0" borderId="0" xfId="825" applyFont="1" applyAlignment="1">
      <alignment horizontal="center" vertical="center"/>
    </xf>
    <xf numFmtId="169" fontId="8" fillId="0" borderId="0" xfId="825" applyNumberFormat="1" applyFont="1" applyAlignment="1">
      <alignment vertical="center"/>
    </xf>
    <xf numFmtId="0" fontId="11" fillId="0" borderId="0" xfId="1" applyFont="1" applyFill="1" applyBorder="1" applyAlignment="1">
      <alignment horizontal="left" vertical="center" wrapText="1"/>
    </xf>
    <xf numFmtId="0" fontId="8" fillId="0" borderId="54" xfId="825" applyFont="1" applyBorder="1" applyAlignment="1">
      <alignment horizontal="left" vertical="center"/>
    </xf>
    <xf numFmtId="172" fontId="11" fillId="0" borderId="0" xfId="826" applyNumberFormat="1" applyFont="1" applyFill="1" applyBorder="1" applyAlignment="1">
      <alignment horizontal="right" vertical="center" wrapText="1"/>
    </xf>
    <xf numFmtId="164" fontId="8" fillId="0" borderId="0" xfId="825" applyNumberFormat="1" applyFont="1" applyAlignment="1">
      <alignment vertical="center"/>
    </xf>
    <xf numFmtId="0" fontId="11" fillId="4" borderId="0" xfId="825" applyFont="1" applyFill="1" applyBorder="1" applyAlignment="1">
      <alignment vertical="center"/>
    </xf>
    <xf numFmtId="0" fontId="11" fillId="60" borderId="53" xfId="825" applyFont="1" applyFill="1" applyBorder="1" applyAlignment="1">
      <alignment horizontal="center" vertical="center"/>
    </xf>
    <xf numFmtId="0" fontId="11" fillId="0" borderId="54" xfId="825" applyFont="1" applyBorder="1" applyAlignment="1">
      <alignment horizontal="center" vertical="center"/>
    </xf>
    <xf numFmtId="0" fontId="11" fillId="0" borderId="54" xfId="825" applyFont="1" applyBorder="1" applyAlignment="1">
      <alignment vertical="center"/>
    </xf>
    <xf numFmtId="3" fontId="8" fillId="0" borderId="54" xfId="826" applyNumberFormat="1" applyFont="1" applyBorder="1" applyAlignment="1">
      <alignment horizontal="center" vertical="center"/>
    </xf>
    <xf numFmtId="3" fontId="11" fillId="0" borderId="54" xfId="826" applyNumberFormat="1" applyFont="1" applyFill="1" applyBorder="1" applyAlignment="1">
      <alignment horizontal="right" vertical="center" wrapText="1"/>
    </xf>
    <xf numFmtId="0" fontId="8" fillId="0" borderId="54" xfId="825" applyFont="1" applyBorder="1" applyAlignment="1">
      <alignment vertical="center"/>
    </xf>
    <xf numFmtId="3" fontId="8" fillId="0" borderId="54" xfId="826" applyNumberFormat="1" applyFont="1" applyFill="1" applyBorder="1" applyAlignment="1">
      <alignment horizontal="right" vertical="center" wrapText="1"/>
    </xf>
    <xf numFmtId="170" fontId="8" fillId="0" borderId="54" xfId="826" applyNumberFormat="1" applyFont="1" applyBorder="1" applyAlignment="1">
      <alignment vertical="center"/>
    </xf>
    <xf numFmtId="0" fontId="8" fillId="0" borderId="54" xfId="825" applyFont="1" applyBorder="1" applyAlignment="1">
      <alignment horizontal="center" vertical="center" wrapText="1"/>
    </xf>
    <xf numFmtId="3" fontId="8" fillId="0" borderId="0" xfId="826" applyNumberFormat="1" applyFont="1" applyBorder="1" applyAlignment="1">
      <alignment horizontal="center" vertical="center"/>
    </xf>
    <xf numFmtId="3" fontId="8" fillId="0" borderId="0" xfId="825" applyNumberFormat="1" applyFont="1" applyAlignment="1">
      <alignment vertical="center"/>
    </xf>
    <xf numFmtId="3" fontId="11" fillId="0" borderId="57" xfId="826" applyNumberFormat="1" applyFont="1" applyFill="1" applyBorder="1" applyAlignment="1">
      <alignment horizontal="right" vertical="center" wrapText="1"/>
    </xf>
    <xf numFmtId="3" fontId="8" fillId="0" borderId="0" xfId="826" applyNumberFormat="1" applyFont="1" applyFill="1" applyBorder="1" applyAlignment="1">
      <alignment horizontal="right" vertical="center" wrapText="1"/>
    </xf>
    <xf numFmtId="3" fontId="8" fillId="0" borderId="0" xfId="826" applyNumberFormat="1" applyFont="1" applyAlignment="1">
      <alignment horizontal="center" vertical="center"/>
    </xf>
    <xf numFmtId="3" fontId="8" fillId="0" borderId="0" xfId="826" applyNumberFormat="1" applyFont="1" applyAlignment="1">
      <alignment vertical="center"/>
    </xf>
    <xf numFmtId="3" fontId="8" fillId="0" borderId="54" xfId="826" applyNumberFormat="1" applyFont="1" applyBorder="1" applyAlignment="1">
      <alignment vertical="center"/>
    </xf>
    <xf numFmtId="4" fontId="8" fillId="0" borderId="0" xfId="825" applyNumberFormat="1" applyFont="1" applyAlignment="1">
      <alignment vertical="center"/>
    </xf>
    <xf numFmtId="0" fontId="11" fillId="0" borderId="0" xfId="825" applyFont="1" applyBorder="1" applyAlignment="1">
      <alignment horizontal="left" vertical="center"/>
    </xf>
    <xf numFmtId="3" fontId="11" fillId="0" borderId="0" xfId="826" applyNumberFormat="1" applyFont="1" applyFill="1" applyBorder="1" applyAlignment="1">
      <alignment horizontal="right" vertical="center" wrapText="1"/>
    </xf>
    <xf numFmtId="3" fontId="8" fillId="0" borderId="54" xfId="825" applyNumberFormat="1" applyFont="1" applyBorder="1" applyAlignment="1">
      <alignment vertical="center"/>
    </xf>
    <xf numFmtId="172" fontId="11" fillId="0" borderId="54" xfId="826" applyNumberFormat="1" applyFont="1" applyFill="1" applyBorder="1" applyAlignment="1">
      <alignment horizontal="right" vertical="center" wrapText="1"/>
    </xf>
    <xf numFmtId="173" fontId="11" fillId="0" borderId="0" xfId="826" applyNumberFormat="1" applyFont="1" applyFill="1" applyAlignment="1">
      <alignment vertical="center"/>
    </xf>
    <xf numFmtId="0" fontId="8" fillId="0" borderId="54" xfId="825" applyNumberFormat="1" applyFont="1" applyBorder="1" applyAlignment="1">
      <alignment horizontal="center" vertical="center"/>
    </xf>
    <xf numFmtId="0" fontId="11" fillId="0" borderId="0" xfId="825" applyFont="1" applyBorder="1" applyAlignment="1">
      <alignment vertical="center"/>
    </xf>
    <xf numFmtId="0" fontId="11" fillId="0" borderId="54" xfId="825" applyFont="1" applyBorder="1" applyAlignment="1">
      <alignment horizontal="left" vertical="center"/>
    </xf>
    <xf numFmtId="0" fontId="11" fillId="60" borderId="0" xfId="825" applyFont="1" applyFill="1" applyAlignment="1">
      <alignment vertical="center"/>
    </xf>
    <xf numFmtId="0" fontId="11" fillId="0" borderId="58" xfId="825" applyFont="1" applyBorder="1" applyAlignment="1">
      <alignment horizontal="center" vertical="center"/>
    </xf>
    <xf numFmtId="0" fontId="11" fillId="0" borderId="58" xfId="825" applyFont="1" applyBorder="1" applyAlignment="1">
      <alignment horizontal="left" vertical="center"/>
    </xf>
    <xf numFmtId="170" fontId="8" fillId="0" borderId="58" xfId="826" applyNumberFormat="1" applyFont="1" applyBorder="1" applyAlignment="1">
      <alignment vertical="center"/>
    </xf>
    <xf numFmtId="169" fontId="11" fillId="5" borderId="58" xfId="826" applyNumberFormat="1" applyFont="1" applyFill="1" applyBorder="1" applyAlignment="1">
      <alignment horizontal="right" vertical="center" wrapText="1"/>
    </xf>
    <xf numFmtId="0" fontId="8" fillId="0" borderId="58" xfId="825" applyFont="1" applyBorder="1" applyAlignment="1">
      <alignment horizontal="center" vertical="center"/>
    </xf>
    <xf numFmtId="0" fontId="8" fillId="0" borderId="58" xfId="825" applyFont="1" applyBorder="1" applyAlignment="1">
      <alignment horizontal="left" vertical="center"/>
    </xf>
    <xf numFmtId="169" fontId="8" fillId="5" borderId="58" xfId="826" applyNumberFormat="1" applyFont="1" applyFill="1" applyBorder="1" applyAlignment="1">
      <alignment horizontal="right" vertical="center" wrapText="1"/>
    </xf>
    <xf numFmtId="0" fontId="11" fillId="0" borderId="59" xfId="825" applyFont="1" applyBorder="1" applyAlignment="1">
      <alignment vertical="center"/>
    </xf>
    <xf numFmtId="43" fontId="11" fillId="60" borderId="0" xfId="826" applyFont="1" applyFill="1" applyBorder="1" applyAlignment="1">
      <alignment horizontal="center" vertical="center"/>
    </xf>
    <xf numFmtId="0" fontId="8" fillId="0" borderId="0" xfId="825" applyFont="1" applyFill="1" applyBorder="1" applyAlignment="1">
      <alignment horizontal="center" vertical="center"/>
    </xf>
    <xf numFmtId="0" fontId="11" fillId="0" borderId="0" xfId="825" applyFont="1" applyFill="1" applyAlignment="1">
      <alignment horizontal="left" vertical="center"/>
    </xf>
    <xf numFmtId="0" fontId="11" fillId="0" borderId="54" xfId="825" applyFont="1" applyFill="1" applyBorder="1" applyAlignment="1">
      <alignment horizontal="left" vertical="center"/>
    </xf>
    <xf numFmtId="0" fontId="11" fillId="0" borderId="54" xfId="825" applyFont="1" applyFill="1" applyBorder="1" applyAlignment="1">
      <alignment horizontal="center" vertical="center"/>
    </xf>
    <xf numFmtId="0" fontId="8" fillId="0" borderId="54" xfId="825" applyFont="1" applyFill="1" applyBorder="1" applyAlignment="1">
      <alignment vertical="center"/>
    </xf>
    <xf numFmtId="169" fontId="11" fillId="0" borderId="54" xfId="826" applyNumberFormat="1" applyFont="1" applyFill="1" applyBorder="1" applyAlignment="1">
      <alignment horizontal="right" vertical="center"/>
    </xf>
    <xf numFmtId="0" fontId="8" fillId="0" borderId="0" xfId="825" applyFont="1" applyFill="1" applyAlignment="1">
      <alignment horizontal="center" vertical="center"/>
    </xf>
    <xf numFmtId="0" fontId="8" fillId="0" borderId="54" xfId="825" applyFont="1" applyFill="1" applyBorder="1" applyAlignment="1">
      <alignment horizontal="left" vertical="center"/>
    </xf>
    <xf numFmtId="169" fontId="8" fillId="0" borderId="54" xfId="826" applyNumberFormat="1" applyFont="1" applyFill="1" applyBorder="1" applyAlignment="1">
      <alignment horizontal="right" vertical="center"/>
    </xf>
    <xf numFmtId="0" fontId="8" fillId="0" borderId="54" xfId="825" applyNumberFormat="1" applyFont="1" applyFill="1" applyBorder="1" applyAlignment="1">
      <alignment horizontal="center" vertical="center"/>
    </xf>
    <xf numFmtId="0" fontId="8" fillId="0" borderId="0" xfId="825" applyFont="1" applyFill="1" applyBorder="1" applyAlignment="1">
      <alignment horizontal="left" vertical="center"/>
    </xf>
    <xf numFmtId="0" fontId="8" fillId="0" borderId="54" xfId="825" applyFont="1" applyFill="1" applyBorder="1" applyAlignment="1">
      <alignment horizontal="center" vertical="center"/>
    </xf>
    <xf numFmtId="0" fontId="11" fillId="0" borderId="0" xfId="825" applyFont="1" applyFill="1" applyAlignment="1">
      <alignment vertical="center"/>
    </xf>
    <xf numFmtId="170" fontId="8" fillId="0" borderId="0" xfId="825" applyNumberFormat="1" applyFont="1" applyFill="1" applyBorder="1" applyAlignment="1">
      <alignment vertical="center"/>
    </xf>
    <xf numFmtId="170" fontId="8" fillId="0" borderId="54" xfId="826" applyNumberFormat="1" applyFont="1" applyFill="1" applyBorder="1" applyAlignment="1">
      <alignment horizontal="right" vertical="center"/>
    </xf>
    <xf numFmtId="1" fontId="8" fillId="0" borderId="54" xfId="826" applyNumberFormat="1" applyFont="1" applyFill="1" applyBorder="1" applyAlignment="1">
      <alignment horizontal="right" vertical="center"/>
    </xf>
    <xf numFmtId="1" fontId="11" fillId="0" borderId="54" xfId="826" applyNumberFormat="1" applyFont="1" applyFill="1" applyBorder="1" applyAlignment="1">
      <alignment horizontal="right" vertical="center"/>
    </xf>
    <xf numFmtId="49" fontId="8" fillId="0" borderId="54" xfId="827" applyNumberFormat="1" applyFont="1" applyFill="1" applyBorder="1" applyAlignment="1">
      <alignment horizontal="center"/>
    </xf>
    <xf numFmtId="0" fontId="8" fillId="0" borderId="54" xfId="827" applyFont="1" applyFill="1" applyBorder="1" applyAlignment="1">
      <alignment vertical="center"/>
    </xf>
    <xf numFmtId="1" fontId="35" fillId="0" borderId="54" xfId="826" applyNumberFormat="1" applyFont="1" applyFill="1" applyBorder="1" applyAlignment="1">
      <alignment horizontal="right"/>
    </xf>
    <xf numFmtId="0" fontId="11" fillId="0" borderId="54" xfId="827" applyFont="1" applyFill="1" applyBorder="1" applyAlignment="1">
      <alignment vertical="center"/>
    </xf>
    <xf numFmtId="0" fontId="8" fillId="0" borderId="54" xfId="827" applyNumberFormat="1" applyFont="1" applyFill="1" applyBorder="1" applyAlignment="1">
      <alignment horizontal="center" vertical="center"/>
    </xf>
    <xf numFmtId="0" fontId="79" fillId="0" borderId="54" xfId="827" applyFont="1" applyFill="1" applyBorder="1" applyAlignment="1">
      <alignment vertical="center"/>
    </xf>
    <xf numFmtId="170" fontId="8" fillId="0" borderId="0" xfId="826" applyNumberFormat="1" applyFont="1" applyFill="1" applyAlignment="1">
      <alignment vertical="center"/>
    </xf>
    <xf numFmtId="0" fontId="11" fillId="0" borderId="0" xfId="825" applyFont="1" applyBorder="1" applyAlignment="1">
      <alignment horizontal="center" vertical="center"/>
    </xf>
    <xf numFmtId="0" fontId="33" fillId="0" borderId="16" xfId="822" applyNumberFormat="1" applyFont="1" applyFill="1" applyBorder="1" applyAlignment="1" applyProtection="1">
      <alignment horizontal="center" vertical="center" wrapText="1"/>
      <protection locked="0"/>
    </xf>
    <xf numFmtId="0" fontId="33" fillId="0" borderId="16" xfId="822" applyNumberFormat="1" applyFont="1" applyFill="1" applyBorder="1" applyAlignment="1" applyProtection="1">
      <alignment horizontal="left" vertical="center" wrapText="1"/>
      <protection locked="0"/>
    </xf>
    <xf numFmtId="44" fontId="33" fillId="0" borderId="16" xfId="821" applyFont="1" applyFill="1" applyBorder="1" applyAlignment="1" applyProtection="1">
      <alignment vertical="center"/>
      <protection locked="0"/>
    </xf>
    <xf numFmtId="0" fontId="33" fillId="0" borderId="18" xfId="822" applyNumberFormat="1" applyFont="1" applyFill="1" applyBorder="1" applyAlignment="1" applyProtection="1">
      <alignment horizontal="center" vertical="center" wrapText="1"/>
      <protection locked="0"/>
    </xf>
    <xf numFmtId="0" fontId="33" fillId="0" borderId="18" xfId="822" applyNumberFormat="1" applyFont="1" applyFill="1" applyBorder="1" applyAlignment="1" applyProtection="1">
      <alignment horizontal="left" vertical="center" wrapText="1"/>
      <protection locked="0"/>
    </xf>
    <xf numFmtId="0" fontId="23" fillId="0" borderId="18" xfId="1" applyFont="1" applyFill="1" applyBorder="1" applyAlignment="1" applyProtection="1">
      <alignment horizontal="left" vertical="center" wrapText="1"/>
      <protection locked="0"/>
    </xf>
    <xf numFmtId="0" fontId="68" fillId="0" borderId="18" xfId="1" applyFont="1" applyFill="1" applyBorder="1" applyAlignment="1" applyProtection="1">
      <alignment horizontal="center" vertical="center" wrapText="1"/>
      <protection locked="0"/>
    </xf>
    <xf numFmtId="44" fontId="33" fillId="0" borderId="18" xfId="821" applyFont="1" applyFill="1" applyBorder="1" applyAlignment="1" applyProtection="1">
      <alignment vertical="center"/>
      <protection locked="0"/>
    </xf>
    <xf numFmtId="0" fontId="68" fillId="58" borderId="18" xfId="1" applyFont="1" applyFill="1" applyBorder="1" applyAlignment="1" applyProtection="1">
      <alignment horizontal="center" vertical="center" wrapText="1"/>
      <protection locked="0"/>
    </xf>
    <xf numFmtId="0" fontId="68" fillId="0" borderId="18" xfId="1" applyFont="1" applyFill="1" applyBorder="1" applyAlignment="1" applyProtection="1">
      <alignment horizontal="left" vertical="center" wrapText="1"/>
      <protection locked="0"/>
    </xf>
    <xf numFmtId="0" fontId="68" fillId="0" borderId="18" xfId="1" applyFont="1" applyFill="1" applyBorder="1" applyAlignment="1" applyProtection="1">
      <alignment vertical="center" wrapText="1"/>
      <protection locked="0"/>
    </xf>
    <xf numFmtId="44" fontId="33" fillId="0" borderId="18" xfId="821" applyFont="1" applyFill="1" applyBorder="1" applyAlignment="1" applyProtection="1">
      <alignment horizontal="center" vertical="center" wrapText="1"/>
      <protection locked="0"/>
    </xf>
    <xf numFmtId="0" fontId="23" fillId="0" borderId="18" xfId="1" applyFont="1" applyFill="1" applyBorder="1" applyAlignment="1" applyProtection="1">
      <alignment vertical="center" wrapText="1"/>
      <protection locked="0"/>
    </xf>
    <xf numFmtId="0" fontId="23" fillId="0" borderId="18" xfId="1" applyFont="1" applyFill="1" applyBorder="1" applyAlignment="1" applyProtection="1">
      <alignment horizontal="center" vertical="center" wrapText="1"/>
      <protection locked="0"/>
    </xf>
    <xf numFmtId="0" fontId="68" fillId="0" borderId="18" xfId="0" applyFont="1" applyFill="1" applyBorder="1" applyAlignment="1" applyProtection="1">
      <alignment horizontal="left" vertical="center" wrapText="1"/>
      <protection locked="0"/>
    </xf>
    <xf numFmtId="0" fontId="68" fillId="0" borderId="18" xfId="0" applyFont="1" applyFill="1" applyBorder="1" applyAlignment="1" applyProtection="1">
      <alignment horizontal="center" vertical="center" wrapText="1"/>
      <protection locked="0"/>
    </xf>
    <xf numFmtId="44" fontId="68" fillId="0" borderId="18" xfId="821" applyFont="1" applyFill="1" applyBorder="1" applyAlignment="1" applyProtection="1">
      <alignment horizontal="center" vertical="center" wrapText="1"/>
      <protection locked="0"/>
    </xf>
    <xf numFmtId="44" fontId="33" fillId="0" borderId="18" xfId="821" applyFont="1" applyBorder="1" applyAlignment="1" applyProtection="1">
      <alignment vertical="center"/>
      <protection locked="0"/>
    </xf>
    <xf numFmtId="0" fontId="33" fillId="0" borderId="17" xfId="822" applyNumberFormat="1" applyFont="1" applyFill="1" applyBorder="1" applyAlignment="1" applyProtection="1">
      <alignment horizontal="center" vertical="center" wrapText="1"/>
      <protection locked="0"/>
    </xf>
    <xf numFmtId="0" fontId="33" fillId="0" borderId="17" xfId="822" applyNumberFormat="1" applyFont="1" applyFill="1" applyBorder="1" applyAlignment="1" applyProtection="1">
      <alignment horizontal="left" vertical="center" wrapText="1"/>
      <protection locked="0"/>
    </xf>
    <xf numFmtId="0" fontId="68" fillId="0" borderId="17" xfId="0" applyFont="1" applyFill="1" applyBorder="1" applyAlignment="1" applyProtection="1">
      <alignment horizontal="left" vertical="center" wrapText="1"/>
      <protection locked="0"/>
    </xf>
    <xf numFmtId="0" fontId="14" fillId="5" borderId="0" xfId="822" applyFont="1" applyFill="1" applyProtection="1">
      <protection locked="0"/>
    </xf>
    <xf numFmtId="0" fontId="71" fillId="5" borderId="0" xfId="822" applyFont="1" applyFill="1" applyAlignment="1" applyProtection="1">
      <protection locked="0"/>
    </xf>
    <xf numFmtId="0" fontId="71" fillId="0" borderId="0" xfId="0" applyFont="1" applyAlignment="1" applyProtection="1">
      <alignment horizontal="center"/>
      <protection locked="0"/>
    </xf>
    <xf numFmtId="0" fontId="71" fillId="0" borderId="0" xfId="823" applyFont="1" applyAlignment="1">
      <alignment horizontal="center" vertical="distributed"/>
    </xf>
    <xf numFmtId="49" fontId="12" fillId="0" borderId="0" xfId="0" applyNumberFormat="1" applyFont="1" applyFill="1" applyBorder="1" applyAlignment="1">
      <alignment horizontal="left"/>
    </xf>
    <xf numFmtId="49" fontId="12" fillId="0" borderId="0" xfId="0" applyNumberFormat="1" applyFont="1" applyFill="1" applyBorder="1" applyAlignment="1">
      <alignment horizontal="center"/>
    </xf>
    <xf numFmtId="49" fontId="0" fillId="0" borderId="0" xfId="0" applyNumberFormat="1" applyFill="1" applyBorder="1" applyAlignment="1">
      <alignment horizontal="left"/>
    </xf>
    <xf numFmtId="174" fontId="0" fillId="0" borderId="0" xfId="0" applyNumberFormat="1" applyFill="1" applyBorder="1"/>
    <xf numFmtId="49" fontId="11" fillId="0" borderId="0" xfId="0" applyNumberFormat="1" applyFont="1" applyFill="1" applyBorder="1" applyAlignment="1">
      <alignment horizontal="left"/>
    </xf>
    <xf numFmtId="174" fontId="11" fillId="0" borderId="0" xfId="0" applyNumberFormat="1" applyFont="1" applyFill="1" applyBorder="1"/>
    <xf numFmtId="0" fontId="11" fillId="60" borderId="60" xfId="825" applyFont="1" applyFill="1" applyBorder="1" applyAlignment="1">
      <alignment horizontal="center" vertical="center" wrapText="1"/>
    </xf>
    <xf numFmtId="0" fontId="11" fillId="60" borderId="60" xfId="825" applyFont="1" applyFill="1" applyBorder="1" applyAlignment="1">
      <alignment horizontal="center" vertical="center"/>
    </xf>
    <xf numFmtId="49" fontId="0" fillId="0" borderId="58" xfId="0" applyNumberFormat="1" applyFill="1" applyBorder="1" applyAlignment="1">
      <alignment horizontal="left"/>
    </xf>
    <xf numFmtId="174" fontId="0" fillId="0" borderId="58" xfId="0" applyNumberFormat="1" applyFill="1" applyBorder="1"/>
    <xf numFmtId="0" fontId="33" fillId="0" borderId="16" xfId="0" applyFont="1" applyBorder="1" applyAlignment="1" applyProtection="1">
      <alignment vertical="top" wrapText="1"/>
      <protection locked="0"/>
    </xf>
    <xf numFmtId="0" fontId="33" fillId="0" borderId="18" xfId="0" applyFont="1" applyBorder="1" applyAlignment="1" applyProtection="1">
      <alignment vertical="top" wrapText="1"/>
      <protection locked="0"/>
    </xf>
    <xf numFmtId="0" fontId="33" fillId="0" borderId="17" xfId="0" applyFont="1" applyBorder="1" applyAlignment="1" applyProtection="1">
      <alignment vertical="top" wrapText="1"/>
      <protection locked="0"/>
    </xf>
    <xf numFmtId="0" fontId="33" fillId="59" borderId="7" xfId="0" applyFont="1" applyFill="1" applyBorder="1" applyProtection="1">
      <protection locked="0"/>
    </xf>
    <xf numFmtId="0" fontId="33" fillId="59" borderId="8" xfId="0" applyFont="1" applyFill="1" applyBorder="1" applyProtection="1">
      <protection locked="0"/>
    </xf>
    <xf numFmtId="0" fontId="33" fillId="59" borderId="8" xfId="0" applyFont="1" applyFill="1" applyBorder="1" applyAlignment="1" applyProtection="1">
      <alignment horizontal="left"/>
      <protection locked="0"/>
    </xf>
    <xf numFmtId="0" fontId="34" fillId="59" borderId="8" xfId="0" applyFont="1" applyFill="1" applyBorder="1" applyProtection="1">
      <protection locked="0"/>
    </xf>
    <xf numFmtId="44" fontId="34" fillId="59" borderId="13" xfId="821" applyFont="1" applyFill="1" applyBorder="1" applyAlignment="1" applyProtection="1">
      <alignment horizontal="center"/>
      <protection locked="0"/>
    </xf>
    <xf numFmtId="0" fontId="68" fillId="0" borderId="17" xfId="1" applyFont="1" applyFill="1" applyBorder="1" applyAlignment="1" applyProtection="1">
      <alignment horizontal="left" vertical="center" wrapText="1"/>
      <protection locked="0"/>
    </xf>
    <xf numFmtId="0" fontId="68" fillId="0" borderId="17" xfId="1" applyFont="1" applyFill="1" applyBorder="1" applyAlignment="1" applyProtection="1">
      <alignment horizontal="center" vertical="center" wrapText="1"/>
      <protection locked="0"/>
    </xf>
    <xf numFmtId="44" fontId="33" fillId="0" borderId="17" xfId="821" applyFont="1" applyFill="1" applyBorder="1" applyAlignment="1" applyProtection="1">
      <alignment vertical="center"/>
      <protection locked="0"/>
    </xf>
    <xf numFmtId="0" fontId="68" fillId="0" borderId="16" xfId="1" applyFont="1" applyFill="1" applyBorder="1" applyAlignment="1" applyProtection="1">
      <alignment horizontal="left" vertical="center" wrapText="1"/>
      <protection locked="0"/>
    </xf>
    <xf numFmtId="0" fontId="68" fillId="0" borderId="16" xfId="1" applyFont="1" applyFill="1" applyBorder="1" applyAlignment="1" applyProtection="1">
      <alignment horizontal="center" vertical="center" wrapText="1"/>
      <protection locked="0"/>
    </xf>
    <xf numFmtId="0" fontId="68" fillId="0" borderId="17" xfId="1" applyFont="1" applyFill="1" applyBorder="1" applyAlignment="1" applyProtection="1">
      <alignment vertical="center" wrapText="1"/>
      <protection locked="0"/>
    </xf>
    <xf numFmtId="44" fontId="33" fillId="0" borderId="17" xfId="821" applyFont="1" applyFill="1" applyBorder="1" applyAlignment="1" applyProtection="1">
      <alignment horizontal="center" vertical="center" wrapText="1"/>
      <protection locked="0"/>
    </xf>
    <xf numFmtId="0" fontId="68" fillId="0" borderId="16" xfId="1" applyFont="1" applyFill="1" applyBorder="1" applyAlignment="1" applyProtection="1">
      <alignment vertical="center" wrapText="1"/>
      <protection locked="0"/>
    </xf>
    <xf numFmtId="44" fontId="33" fillId="0" borderId="16" xfId="821" applyFont="1" applyFill="1" applyBorder="1" applyAlignment="1" applyProtection="1">
      <alignment horizontal="center" vertical="center" wrapText="1"/>
      <protection locked="0"/>
    </xf>
    <xf numFmtId="0" fontId="71" fillId="0" borderId="0" xfId="823" applyFont="1" applyAlignment="1">
      <alignment vertical="top"/>
    </xf>
    <xf numFmtId="0" fontId="71" fillId="0" borderId="0" xfId="823" applyFont="1" applyAlignment="1">
      <alignment horizontal="center" vertical="top"/>
    </xf>
    <xf numFmtId="0" fontId="71" fillId="0" borderId="0" xfId="823" applyFont="1" applyBorder="1" applyAlignment="1">
      <alignment horizontal="center"/>
    </xf>
    <xf numFmtId="0" fontId="71" fillId="5" borderId="0" xfId="823" applyFont="1" applyFill="1" applyBorder="1"/>
    <xf numFmtId="0" fontId="75" fillId="0" borderId="0" xfId="823" applyFont="1" applyBorder="1"/>
    <xf numFmtId="0" fontId="0" fillId="5" borderId="0" xfId="823" applyFont="1" applyFill="1"/>
    <xf numFmtId="43" fontId="0" fillId="0" borderId="18" xfId="0" applyNumberFormat="1" applyBorder="1"/>
    <xf numFmtId="0" fontId="0" fillId="0" borderId="16" xfId="0" applyBorder="1"/>
    <xf numFmtId="0" fontId="0" fillId="0" borderId="17" xfId="0" applyBorder="1"/>
    <xf numFmtId="0" fontId="14" fillId="0" borderId="0" xfId="829" applyFont="1" applyAlignment="1" applyProtection="1">
      <alignment vertical="top"/>
      <protection locked="0"/>
    </xf>
    <xf numFmtId="0" fontId="29" fillId="0" borderId="0" xfId="829" applyFont="1" applyAlignment="1" applyProtection="1">
      <alignment vertical="top"/>
      <protection locked="0"/>
    </xf>
    <xf numFmtId="0" fontId="9" fillId="3" borderId="12" xfId="829" applyFont="1" applyFill="1" applyBorder="1" applyAlignment="1">
      <alignment horizontal="center" vertical="center" wrapText="1"/>
    </xf>
    <xf numFmtId="0" fontId="9" fillId="3" borderId="13" xfId="829" applyFont="1" applyFill="1" applyBorder="1" applyAlignment="1">
      <alignment horizontal="center" vertical="center" wrapText="1"/>
    </xf>
    <xf numFmtId="0" fontId="9" fillId="3" borderId="10" xfId="829" applyFont="1" applyFill="1" applyBorder="1" applyAlignment="1">
      <alignment horizontal="center" vertical="center" wrapText="1"/>
    </xf>
    <xf numFmtId="0" fontId="14" fillId="0" borderId="0" xfId="829" applyFont="1" applyAlignment="1" applyProtection="1">
      <alignment horizontal="center" vertical="top"/>
      <protection locked="0"/>
    </xf>
    <xf numFmtId="0" fontId="9" fillId="3" borderId="12" xfId="829" quotePrefix="1" applyFont="1" applyFill="1" applyBorder="1" applyAlignment="1">
      <alignment horizontal="center" vertical="center" wrapText="1"/>
    </xf>
    <xf numFmtId="0" fontId="9" fillId="3" borderId="13" xfId="829" quotePrefix="1" applyFont="1" applyFill="1" applyBorder="1" applyAlignment="1">
      <alignment horizontal="center" vertical="center" wrapText="1"/>
    </xf>
    <xf numFmtId="0" fontId="14" fillId="0" borderId="5" xfId="829" applyFont="1" applyBorder="1" applyAlignment="1" applyProtection="1">
      <alignment vertical="top"/>
      <protection locked="0"/>
    </xf>
    <xf numFmtId="0" fontId="14" fillId="0" borderId="0" xfId="829" applyFont="1" applyAlignment="1" applyProtection="1">
      <alignment vertical="top" wrapText="1"/>
      <protection locked="0"/>
    </xf>
    <xf numFmtId="4" fontId="14" fillId="0" borderId="16" xfId="829" applyNumberFormat="1" applyFont="1" applyBorder="1" applyAlignment="1" applyProtection="1">
      <alignment vertical="top"/>
      <protection locked="0"/>
    </xf>
    <xf numFmtId="0" fontId="10" fillId="0" borderId="5" xfId="829" applyFont="1" applyBorder="1" applyAlignment="1" applyProtection="1">
      <alignment vertical="top"/>
      <protection locked="0"/>
    </xf>
    <xf numFmtId="0" fontId="10" fillId="0" borderId="0" xfId="829" applyFont="1" applyAlignment="1" applyProtection="1">
      <alignment vertical="top" wrapText="1"/>
      <protection locked="0"/>
    </xf>
    <xf numFmtId="4" fontId="14" fillId="0" borderId="18" xfId="829" applyNumberFormat="1" applyFont="1" applyBorder="1" applyAlignment="1" applyProtection="1">
      <alignment vertical="top"/>
      <protection locked="0"/>
    </xf>
    <xf numFmtId="0" fontId="0" fillId="0" borderId="5" xfId="829" applyFont="1" applyBorder="1" applyAlignment="1" applyProtection="1">
      <alignment vertical="top"/>
      <protection locked="0"/>
    </xf>
    <xf numFmtId="4" fontId="14" fillId="0" borderId="18" xfId="449" applyNumberFormat="1" applyFont="1" applyFill="1" applyBorder="1" applyAlignment="1" applyProtection="1">
      <alignment vertical="top"/>
      <protection locked="0"/>
    </xf>
    <xf numFmtId="4" fontId="14" fillId="0" borderId="18" xfId="829" applyNumberFormat="1" applyFont="1" applyFill="1" applyBorder="1" applyAlignment="1" applyProtection="1">
      <alignment vertical="top"/>
      <protection locked="0"/>
    </xf>
    <xf numFmtId="4" fontId="14" fillId="0" borderId="17" xfId="829" applyNumberFormat="1" applyFont="1" applyBorder="1" applyAlignment="1" applyProtection="1">
      <alignment vertical="top"/>
      <protection locked="0"/>
    </xf>
    <xf numFmtId="0" fontId="10" fillId="0" borderId="10" xfId="829" quotePrefix="1" applyFont="1" applyBorder="1" applyAlignment="1" applyProtection="1">
      <alignment horizontal="center" vertical="top"/>
      <protection locked="0"/>
    </xf>
    <xf numFmtId="0" fontId="9" fillId="0" borderId="11" xfId="829" applyFont="1" applyBorder="1" applyAlignment="1" applyProtection="1">
      <alignment horizontal="left" vertical="top" indent="3"/>
      <protection locked="0"/>
    </xf>
    <xf numFmtId="4" fontId="10" fillId="0" borderId="13" xfId="829" applyNumberFormat="1" applyFont="1" applyBorder="1" applyAlignment="1" applyProtection="1">
      <alignment vertical="top"/>
      <protection locked="0"/>
    </xf>
    <xf numFmtId="4" fontId="10" fillId="0" borderId="11" xfId="829" applyNumberFormat="1" applyFont="1" applyBorder="1" applyAlignment="1" applyProtection="1">
      <alignment vertical="top"/>
      <protection locked="0"/>
    </xf>
    <xf numFmtId="4" fontId="10" fillId="0" borderId="16" xfId="829" applyNumberFormat="1" applyFont="1" applyBorder="1" applyAlignment="1" applyProtection="1">
      <alignment vertical="top"/>
      <protection locked="0"/>
    </xf>
    <xf numFmtId="0" fontId="10" fillId="0" borderId="2" xfId="829" quotePrefix="1" applyFont="1" applyBorder="1" applyAlignment="1" applyProtection="1">
      <alignment horizontal="center" vertical="top"/>
      <protection locked="0"/>
    </xf>
    <xf numFmtId="0" fontId="10" fillId="0" borderId="3" xfId="829" applyFont="1" applyBorder="1" applyAlignment="1" applyProtection="1">
      <alignment vertical="top"/>
      <protection locked="0"/>
    </xf>
    <xf numFmtId="4" fontId="10" fillId="0" borderId="3" xfId="829" applyNumberFormat="1" applyFont="1" applyBorder="1" applyAlignment="1" applyProtection="1">
      <alignment vertical="top"/>
      <protection locked="0"/>
    </xf>
    <xf numFmtId="4" fontId="10" fillId="0" borderId="4" xfId="829" applyNumberFormat="1" applyFont="1" applyBorder="1" applyAlignment="1" applyProtection="1">
      <alignment vertical="top"/>
      <protection locked="0"/>
    </xf>
    <xf numFmtId="4" fontId="9" fillId="0" borderId="10" xfId="829" applyNumberFormat="1" applyFont="1" applyBorder="1" applyAlignment="1" applyProtection="1">
      <alignment vertical="top"/>
      <protection locked="0"/>
    </xf>
    <xf numFmtId="4" fontId="9" fillId="0" borderId="11" xfId="829" applyNumberFormat="1" applyFont="1" applyBorder="1" applyAlignment="1" applyProtection="1">
      <alignment vertical="top"/>
      <protection locked="0"/>
    </xf>
    <xf numFmtId="4" fontId="10" fillId="0" borderId="17" xfId="829" applyNumberFormat="1" applyFont="1" applyBorder="1" applyAlignment="1" applyProtection="1">
      <alignment vertical="top"/>
      <protection locked="0"/>
    </xf>
    <xf numFmtId="0" fontId="9" fillId="0" borderId="5" xfId="829" applyFont="1" applyBorder="1" applyAlignment="1">
      <alignment horizontal="left" vertical="top"/>
    </xf>
    <xf numFmtId="0" fontId="9" fillId="0" borderId="0" xfId="829" applyFont="1" applyAlignment="1">
      <alignment horizontal="justify" vertical="top" wrapText="1"/>
    </xf>
    <xf numFmtId="4" fontId="9" fillId="0" borderId="16" xfId="829" applyNumberFormat="1" applyFont="1" applyBorder="1" applyAlignment="1" applyProtection="1">
      <alignment vertical="top"/>
      <protection locked="0"/>
    </xf>
    <xf numFmtId="0" fontId="10" fillId="0" borderId="5" xfId="829" applyFont="1" applyBorder="1" applyAlignment="1">
      <alignment horizontal="center" vertical="top"/>
    </xf>
    <xf numFmtId="0" fontId="10" fillId="0" borderId="0" xfId="829" applyFont="1" applyAlignment="1">
      <alignment horizontal="left" vertical="top" wrapText="1"/>
    </xf>
    <xf numFmtId="4" fontId="10" fillId="0" borderId="18" xfId="829" applyNumberFormat="1" applyFont="1" applyBorder="1" applyAlignment="1" applyProtection="1">
      <alignment vertical="top"/>
      <protection locked="0"/>
    </xf>
    <xf numFmtId="4" fontId="9" fillId="0" borderId="18" xfId="829" applyNumberFormat="1" applyFont="1" applyBorder="1" applyAlignment="1" applyProtection="1">
      <alignment vertical="top"/>
      <protection locked="0"/>
    </xf>
    <xf numFmtId="4" fontId="10" fillId="0" borderId="18" xfId="829" applyNumberFormat="1" applyFont="1" applyFill="1" applyBorder="1" applyAlignment="1" applyProtection="1">
      <alignment vertical="top"/>
      <protection locked="0"/>
    </xf>
    <xf numFmtId="4" fontId="10" fillId="0" borderId="18" xfId="449" applyNumberFormat="1" applyFont="1" applyFill="1" applyBorder="1" applyAlignment="1" applyProtection="1">
      <alignment vertical="top"/>
      <protection locked="0"/>
    </xf>
    <xf numFmtId="0" fontId="9" fillId="0" borderId="5" xfId="829" applyFont="1" applyBorder="1" applyAlignment="1">
      <alignment vertical="top"/>
    </xf>
    <xf numFmtId="0" fontId="9" fillId="0" borderId="0" xfId="829" applyFont="1" applyAlignment="1">
      <alignment vertical="top"/>
    </xf>
    <xf numFmtId="0" fontId="9" fillId="0" borderId="5" xfId="449" applyFont="1" applyBorder="1" applyAlignment="1">
      <alignment horizontal="center" vertical="top"/>
    </xf>
    <xf numFmtId="0" fontId="10" fillId="0" borderId="10" xfId="829" quotePrefix="1" applyFont="1" applyBorder="1" applyAlignment="1">
      <alignment horizontal="center" vertical="top"/>
    </xf>
    <xf numFmtId="0" fontId="9" fillId="0" borderId="11" xfId="829" applyFont="1" applyBorder="1" applyAlignment="1">
      <alignment horizontal="center" vertical="top" wrapText="1"/>
    </xf>
    <xf numFmtId="0" fontId="10" fillId="0" borderId="3" xfId="829" quotePrefix="1" applyFont="1" applyBorder="1" applyAlignment="1" applyProtection="1">
      <alignment horizontal="center" vertical="top"/>
      <protection locked="0"/>
    </xf>
    <xf numFmtId="4" fontId="9" fillId="0" borderId="12" xfId="829" applyNumberFormat="1" applyFont="1" applyBorder="1" applyAlignment="1" applyProtection="1">
      <alignment vertical="top"/>
      <protection locked="0"/>
    </xf>
    <xf numFmtId="0" fontId="14" fillId="0" borderId="0" xfId="449" applyFont="1" applyFill="1" applyBorder="1" applyAlignment="1" applyProtection="1">
      <alignment vertical="top"/>
      <protection locked="0"/>
    </xf>
    <xf numFmtId="0" fontId="0" fillId="0" borderId="0" xfId="829" applyFont="1" applyAlignment="1" applyProtection="1">
      <alignment vertical="top" wrapText="1"/>
      <protection locked="0"/>
    </xf>
    <xf numFmtId="0" fontId="0" fillId="0" borderId="0" xfId="829" applyFont="1" applyAlignment="1" applyProtection="1">
      <alignment vertical="top"/>
      <protection locked="0"/>
    </xf>
    <xf numFmtId="0" fontId="1" fillId="0" borderId="0" xfId="829"/>
    <xf numFmtId="4" fontId="14" fillId="0" borderId="16" xfId="829" applyNumberFormat="1" applyFont="1" applyFill="1" applyBorder="1" applyAlignment="1" applyProtection="1">
      <alignment vertical="top"/>
      <protection locked="0"/>
    </xf>
    <xf numFmtId="0" fontId="15" fillId="0" borderId="5" xfId="829" applyFont="1" applyFill="1" applyBorder="1" applyAlignment="1" applyProtection="1">
      <alignment horizontal="center" vertical="top"/>
      <protection locked="0"/>
    </xf>
    <xf numFmtId="0" fontId="14" fillId="0" borderId="0" xfId="829" applyFont="1" applyFill="1" applyBorder="1" applyAlignment="1" applyProtection="1">
      <alignment horizontal="left" vertical="top" wrapText="1"/>
      <protection locked="0"/>
    </xf>
    <xf numFmtId="0" fontId="14" fillId="0" borderId="5" xfId="829" applyFont="1" applyFill="1" applyBorder="1" applyAlignment="1" applyProtection="1">
      <alignment vertical="top"/>
      <protection locked="0"/>
    </xf>
    <xf numFmtId="0" fontId="14" fillId="0" borderId="0" xfId="829" applyFont="1" applyFill="1" applyBorder="1" applyAlignment="1" applyProtection="1">
      <alignment vertical="top"/>
      <protection locked="0"/>
    </xf>
    <xf numFmtId="0" fontId="14" fillId="0" borderId="7" xfId="829" applyFont="1" applyFill="1" applyBorder="1" applyAlignment="1" applyProtection="1">
      <alignment vertical="top"/>
      <protection locked="0"/>
    </xf>
    <xf numFmtId="4" fontId="14" fillId="0" borderId="17" xfId="829" applyNumberFormat="1" applyFont="1" applyFill="1" applyBorder="1" applyAlignment="1" applyProtection="1">
      <alignment vertical="top"/>
      <protection locked="0"/>
    </xf>
    <xf numFmtId="0" fontId="10" fillId="0" borderId="10" xfId="829" quotePrefix="1" applyFont="1" applyFill="1" applyBorder="1" applyAlignment="1" applyProtection="1">
      <alignment horizontal="center" vertical="top"/>
      <protection locked="0"/>
    </xf>
    <xf numFmtId="0" fontId="9" fillId="0" borderId="11" xfId="829" applyFont="1" applyFill="1" applyBorder="1" applyAlignment="1" applyProtection="1">
      <alignment horizontal="left" vertical="top" indent="3"/>
      <protection locked="0"/>
    </xf>
    <xf numFmtId="43" fontId="82" fillId="5" borderId="18" xfId="831" applyFont="1" applyFill="1" applyBorder="1" applyAlignment="1">
      <alignment vertical="center" wrapText="1"/>
    </xf>
    <xf numFmtId="4" fontId="10" fillId="0" borderId="16" xfId="829" applyNumberFormat="1" applyFont="1" applyFill="1" applyBorder="1" applyAlignment="1" applyProtection="1">
      <alignment vertical="top"/>
      <protection locked="0"/>
    </xf>
    <xf numFmtId="0" fontId="14" fillId="0" borderId="3" xfId="829" quotePrefix="1" applyFont="1" applyFill="1" applyBorder="1" applyAlignment="1" applyProtection="1">
      <alignment horizontal="center" vertical="top"/>
      <protection locked="0"/>
    </xf>
    <xf numFmtId="0" fontId="14" fillId="0" borderId="3" xfId="829" applyFont="1" applyFill="1" applyBorder="1" applyAlignment="1" applyProtection="1">
      <alignment vertical="top"/>
      <protection locked="0"/>
    </xf>
    <xf numFmtId="4" fontId="14" fillId="0" borderId="3" xfId="829" applyNumberFormat="1" applyFont="1" applyFill="1" applyBorder="1" applyAlignment="1" applyProtection="1">
      <alignment vertical="top"/>
      <protection locked="0"/>
    </xf>
    <xf numFmtId="4" fontId="14" fillId="0" borderId="4" xfId="829" applyNumberFormat="1" applyFont="1" applyFill="1" applyBorder="1" applyAlignment="1" applyProtection="1">
      <alignment vertical="top"/>
      <protection locked="0"/>
    </xf>
    <xf numFmtId="4" fontId="29" fillId="0" borderId="10" xfId="829" applyNumberFormat="1" applyFont="1" applyFill="1" applyBorder="1" applyAlignment="1" applyProtection="1">
      <alignment vertical="top"/>
      <protection locked="0"/>
    </xf>
    <xf numFmtId="4" fontId="29" fillId="0" borderId="11" xfId="829" applyNumberFormat="1" applyFont="1" applyFill="1" applyBorder="1" applyAlignment="1" applyProtection="1">
      <alignment vertical="top"/>
      <protection locked="0"/>
    </xf>
    <xf numFmtId="0" fontId="14" fillId="0" borderId="0" xfId="830" applyProtection="1">
      <protection locked="0"/>
    </xf>
    <xf numFmtId="4" fontId="9" fillId="3" borderId="13" xfId="814" applyNumberFormat="1" applyFont="1" applyFill="1" applyBorder="1" applyAlignment="1">
      <alignment horizontal="center" vertical="center" wrapText="1"/>
    </xf>
    <xf numFmtId="0" fontId="9" fillId="3" borderId="13" xfId="814" applyNumberFormat="1" applyFont="1" applyFill="1" applyBorder="1" applyAlignment="1">
      <alignment horizontal="center" vertical="center" wrapText="1"/>
    </xf>
    <xf numFmtId="0" fontId="14" fillId="0" borderId="2" xfId="830" applyBorder="1" applyProtection="1">
      <protection locked="0"/>
    </xf>
    <xf numFmtId="0" fontId="10" fillId="0" borderId="4" xfId="814" applyFont="1" applyFill="1" applyBorder="1" applyAlignment="1">
      <alignment horizontal="center" vertical="center"/>
    </xf>
    <xf numFmtId="4" fontId="10" fillId="0" borderId="16" xfId="814" applyNumberFormat="1" applyFont="1" applyFill="1" applyBorder="1" applyAlignment="1">
      <alignment horizontal="center" vertical="center" wrapText="1"/>
    </xf>
    <xf numFmtId="0" fontId="14" fillId="0" borderId="5" xfId="830" applyBorder="1" applyProtection="1">
      <protection locked="0"/>
    </xf>
    <xf numFmtId="0" fontId="10" fillId="0" borderId="6" xfId="830" applyFont="1" applyFill="1" applyBorder="1" applyProtection="1">
      <protection locked="0"/>
    </xf>
    <xf numFmtId="4" fontId="10" fillId="0" borderId="18" xfId="830" applyNumberFormat="1" applyFont="1" applyFill="1" applyBorder="1" applyProtection="1">
      <protection locked="0"/>
    </xf>
    <xf numFmtId="4" fontId="10" fillId="0" borderId="18" xfId="832" applyNumberFormat="1" applyFont="1" applyFill="1" applyBorder="1" applyProtection="1">
      <protection locked="0"/>
    </xf>
    <xf numFmtId="0" fontId="14" fillId="0" borderId="10" xfId="830" applyBorder="1" applyProtection="1">
      <protection locked="0"/>
    </xf>
    <xf numFmtId="0" fontId="9" fillId="0" borderId="11" xfId="830" applyFont="1" applyFill="1" applyBorder="1" applyAlignment="1" applyProtection="1">
      <alignment horizontal="center"/>
      <protection locked="0"/>
    </xf>
    <xf numFmtId="4" fontId="9" fillId="0" borderId="13" xfId="830" applyNumberFormat="1" applyFont="1" applyFill="1" applyBorder="1" applyProtection="1">
      <protection locked="0"/>
    </xf>
    <xf numFmtId="0" fontId="14" fillId="0" borderId="0" xfId="830" applyBorder="1" applyProtection="1">
      <protection locked="0"/>
    </xf>
    <xf numFmtId="0" fontId="14" fillId="0" borderId="0" xfId="830" applyBorder="1" applyAlignment="1" applyProtection="1">
      <alignment wrapText="1"/>
      <protection locked="0"/>
    </xf>
    <xf numFmtId="0" fontId="14" fillId="0" borderId="0" xfId="830" applyAlignment="1" applyProtection="1">
      <protection locked="0"/>
    </xf>
    <xf numFmtId="0" fontId="9" fillId="0" borderId="5" xfId="832" applyFont="1" applyFill="1" applyBorder="1" applyAlignment="1" applyProtection="1">
      <alignment horizontal="left"/>
    </xf>
    <xf numFmtId="0" fontId="9" fillId="0" borderId="0" xfId="832" applyFont="1" applyFill="1" applyBorder="1" applyProtection="1"/>
    <xf numFmtId="4" fontId="9" fillId="0" borderId="16" xfId="832" applyNumberFormat="1" applyFont="1" applyFill="1" applyBorder="1" applyProtection="1">
      <protection locked="0"/>
    </xf>
    <xf numFmtId="0" fontId="15" fillId="0" borderId="5" xfId="832" applyFont="1" applyBorder="1" applyAlignment="1">
      <alignment horizontal="center" vertical="center" wrapText="1"/>
    </xf>
    <xf numFmtId="0" fontId="10" fillId="0" borderId="0" xfId="832" applyFont="1" applyFill="1" applyBorder="1" applyAlignment="1" applyProtection="1">
      <alignment horizontal="left"/>
    </xf>
    <xf numFmtId="4" fontId="9" fillId="0" borderId="18" xfId="832" applyNumberFormat="1" applyFont="1" applyFill="1" applyBorder="1" applyProtection="1">
      <protection locked="0"/>
    </xf>
    <xf numFmtId="0" fontId="15" fillId="0" borderId="7" xfId="832" applyFont="1" applyBorder="1" applyAlignment="1">
      <alignment horizontal="center" vertical="center" wrapText="1"/>
    </xf>
    <xf numFmtId="0" fontId="10" fillId="0" borderId="8" xfId="832" applyFont="1" applyFill="1" applyBorder="1" applyAlignment="1" applyProtection="1">
      <alignment horizontal="left"/>
    </xf>
    <xf numFmtId="4" fontId="10" fillId="0" borderId="17" xfId="832" applyNumberFormat="1" applyFont="1" applyFill="1" applyBorder="1" applyProtection="1">
      <protection locked="0"/>
    </xf>
    <xf numFmtId="0" fontId="10" fillId="0" borderId="7" xfId="832" applyFont="1" applyFill="1" applyBorder="1" applyProtection="1">
      <protection locked="0"/>
    </xf>
    <xf numFmtId="0" fontId="9" fillId="0" borderId="8" xfId="832" applyFont="1" applyFill="1" applyBorder="1" applyAlignment="1" applyProtection="1">
      <alignment horizontal="center"/>
      <protection locked="0"/>
    </xf>
    <xf numFmtId="4" fontId="9" fillId="0" borderId="17" xfId="832" applyNumberFormat="1" applyFont="1" applyFill="1" applyBorder="1" applyProtection="1">
      <protection locked="0"/>
    </xf>
    <xf numFmtId="0" fontId="14" fillId="0" borderId="0" xfId="832" applyProtection="1">
      <protection locked="0"/>
    </xf>
    <xf numFmtId="0" fontId="14" fillId="0" borderId="0" xfId="832"/>
    <xf numFmtId="0" fontId="8" fillId="0" borderId="0" xfId="15" applyAlignment="1" applyProtection="1">
      <alignment horizontal="right" wrapText="1"/>
      <protection locked="0"/>
    </xf>
    <xf numFmtId="0" fontId="8" fillId="0" borderId="0" xfId="15" applyProtection="1">
      <protection locked="0"/>
    </xf>
    <xf numFmtId="0" fontId="8" fillId="0" borderId="8" xfId="15" applyBorder="1" applyProtection="1">
      <protection locked="0"/>
    </xf>
    <xf numFmtId="0" fontId="1" fillId="0" borderId="0" xfId="829" applyProtection="1">
      <protection locked="0"/>
    </xf>
    <xf numFmtId="0" fontId="10" fillId="0" borderId="5" xfId="830" applyFont="1" applyFill="1" applyBorder="1" applyAlignment="1" applyProtection="1">
      <alignment horizontal="center"/>
    </xf>
    <xf numFmtId="0" fontId="10" fillId="0" borderId="0" xfId="830" applyFont="1" applyBorder="1" applyProtection="1"/>
    <xf numFmtId="0" fontId="10" fillId="0" borderId="16" xfId="830" applyFont="1" applyBorder="1" applyProtection="1">
      <protection locked="0"/>
    </xf>
    <xf numFmtId="4" fontId="10" fillId="0" borderId="18" xfId="830" applyNumberFormat="1" applyFont="1" applyBorder="1" applyProtection="1">
      <protection locked="0"/>
    </xf>
    <xf numFmtId="4" fontId="10" fillId="0" borderId="18" xfId="832" applyNumberFormat="1" applyFont="1" applyBorder="1" applyProtection="1">
      <protection locked="0"/>
    </xf>
    <xf numFmtId="4" fontId="10" fillId="0" borderId="18" xfId="829" applyNumberFormat="1" applyFont="1" applyBorder="1" applyProtection="1">
      <protection locked="0"/>
    </xf>
    <xf numFmtId="0" fontId="10" fillId="0" borderId="7" xfId="830" applyFont="1" applyFill="1" applyBorder="1" applyAlignment="1" applyProtection="1">
      <alignment horizontal="center"/>
    </xf>
    <xf numFmtId="0" fontId="10" fillId="0" borderId="8" xfId="830" applyFont="1" applyBorder="1" applyProtection="1"/>
    <xf numFmtId="4" fontId="10" fillId="0" borderId="17" xfId="830" applyNumberFormat="1" applyFont="1" applyBorder="1" applyProtection="1">
      <protection locked="0"/>
    </xf>
    <xf numFmtId="0" fontId="9" fillId="0" borderId="7" xfId="830" applyFont="1" applyFill="1" applyBorder="1" applyProtection="1">
      <protection locked="0"/>
    </xf>
    <xf numFmtId="0" fontId="9" fillId="0" borderId="8" xfId="830" applyFont="1" applyFill="1" applyBorder="1" applyAlignment="1" applyProtection="1">
      <alignment horizontal="left"/>
      <protection locked="0"/>
    </xf>
    <xf numFmtId="4" fontId="9" fillId="0" borderId="17" xfId="830" applyNumberFormat="1" applyFont="1" applyFill="1" applyBorder="1" applyProtection="1">
      <protection locked="0"/>
    </xf>
    <xf numFmtId="0" fontId="14" fillId="0" borderId="0" xfId="830" applyFont="1" applyFill="1" applyProtection="1">
      <protection locked="0"/>
    </xf>
    <xf numFmtId="0" fontId="14" fillId="0" borderId="0" xfId="830" applyAlignment="1" applyProtection="1">
      <alignment horizontal="center"/>
      <protection locked="0"/>
    </xf>
    <xf numFmtId="0" fontId="14" fillId="0" borderId="0" xfId="830" applyBorder="1" applyAlignment="1" applyProtection="1">
      <alignment horizontal="center" vertical="center"/>
      <protection locked="0"/>
    </xf>
    <xf numFmtId="0" fontId="10" fillId="0" borderId="0" xfId="15" applyFont="1" applyAlignment="1" applyProtection="1">
      <protection locked="0"/>
    </xf>
    <xf numFmtId="0" fontId="14" fillId="0" borderId="0" xfId="830" applyFont="1" applyProtection="1">
      <protection locked="0"/>
    </xf>
    <xf numFmtId="0" fontId="10" fillId="0" borderId="5" xfId="830" applyFont="1" applyFill="1" applyBorder="1" applyAlignment="1">
      <alignment horizontal="left" vertical="center"/>
    </xf>
    <xf numFmtId="0" fontId="10" fillId="0" borderId="0" xfId="830" applyFont="1" applyFill="1" applyBorder="1" applyAlignment="1">
      <alignment wrapText="1"/>
    </xf>
    <xf numFmtId="4" fontId="9" fillId="0" borderId="16" xfId="830" applyNumberFormat="1" applyFont="1" applyFill="1" applyBorder="1" applyProtection="1">
      <protection locked="0"/>
    </xf>
    <xf numFmtId="0" fontId="9" fillId="0" borderId="5" xfId="830" applyFont="1" applyFill="1" applyBorder="1" applyAlignment="1">
      <alignment horizontal="left" vertical="center"/>
    </xf>
    <xf numFmtId="0" fontId="9" fillId="0" borderId="0" xfId="830" applyFont="1" applyFill="1" applyBorder="1" applyAlignment="1">
      <alignment wrapText="1"/>
    </xf>
    <xf numFmtId="0" fontId="9" fillId="0" borderId="5" xfId="830" applyFont="1" applyFill="1" applyBorder="1" applyAlignment="1">
      <alignment horizontal="center" vertical="center"/>
    </xf>
    <xf numFmtId="0" fontId="10" fillId="0" borderId="0" xfId="830" applyFont="1" applyFill="1" applyBorder="1" applyAlignment="1">
      <alignment horizontal="left" wrapText="1"/>
    </xf>
    <xf numFmtId="0" fontId="10" fillId="0" borderId="5" xfId="830" applyFont="1" applyFill="1" applyBorder="1" applyAlignment="1">
      <alignment horizontal="center" vertical="center"/>
    </xf>
    <xf numFmtId="0" fontId="9" fillId="0" borderId="0" xfId="830" applyFont="1" applyFill="1" applyBorder="1" applyAlignment="1">
      <alignment horizontal="left" wrapText="1"/>
    </xf>
    <xf numFmtId="4" fontId="9" fillId="0" borderId="18" xfId="830" applyNumberFormat="1" applyFont="1" applyFill="1" applyBorder="1" applyProtection="1">
      <protection locked="0"/>
    </xf>
    <xf numFmtId="170" fontId="10" fillId="0" borderId="18" xfId="830" applyNumberFormat="1" applyFont="1" applyFill="1" applyBorder="1" applyProtection="1">
      <protection locked="0"/>
    </xf>
    <xf numFmtId="170" fontId="8" fillId="0" borderId="18" xfId="830" applyNumberFormat="1" applyFont="1" applyFill="1" applyBorder="1" applyProtection="1">
      <protection locked="0"/>
    </xf>
    <xf numFmtId="0" fontId="9" fillId="0" borderId="10" xfId="830" applyFont="1" applyFill="1" applyBorder="1" applyProtection="1">
      <protection locked="0"/>
    </xf>
    <xf numFmtId="0" fontId="9" fillId="0" borderId="11" xfId="830" applyFont="1" applyFill="1" applyBorder="1" applyAlignment="1" applyProtection="1">
      <alignment horizontal="left"/>
      <protection locked="0"/>
    </xf>
    <xf numFmtId="43" fontId="71" fillId="5" borderId="13" xfId="831" applyNumberFormat="1" applyFont="1" applyFill="1" applyBorder="1" applyAlignment="1">
      <alignment horizontal="right" vertical="top" wrapText="1"/>
    </xf>
    <xf numFmtId="0" fontId="71" fillId="0" borderId="0" xfId="829" applyFont="1"/>
    <xf numFmtId="0" fontId="71" fillId="5" borderId="0" xfId="829" applyFont="1" applyFill="1"/>
    <xf numFmtId="0" fontId="14" fillId="5" borderId="0" xfId="829" applyFont="1" applyFill="1"/>
    <xf numFmtId="0" fontId="33" fillId="0" borderId="0" xfId="829" applyFont="1" applyBorder="1" applyAlignment="1"/>
    <xf numFmtId="0" fontId="33" fillId="0" borderId="0" xfId="829" applyFont="1" applyAlignment="1">
      <alignment horizontal="center"/>
    </xf>
    <xf numFmtId="0" fontId="33" fillId="0" borderId="0" xfId="829" applyFont="1" applyAlignment="1"/>
    <xf numFmtId="0" fontId="71" fillId="0" borderId="8" xfId="829" applyFont="1" applyBorder="1"/>
    <xf numFmtId="0" fontId="9" fillId="0" borderId="11" xfId="829" applyFont="1" applyFill="1" applyBorder="1" applyAlignment="1" applyProtection="1">
      <alignment horizontal="center" vertical="center" wrapText="1"/>
      <protection locked="0"/>
    </xf>
    <xf numFmtId="0" fontId="10" fillId="0" borderId="2" xfId="829" applyFont="1" applyFill="1" applyBorder="1" applyAlignment="1">
      <alignment horizontal="center" vertical="center"/>
    </xf>
    <xf numFmtId="0" fontId="10" fillId="0" borderId="4" xfId="829" applyFont="1" applyFill="1" applyBorder="1" applyAlignment="1">
      <alignment horizontal="center" vertical="center"/>
    </xf>
    <xf numFmtId="0" fontId="10" fillId="0" borderId="16" xfId="829" applyFont="1" applyFill="1" applyBorder="1" applyAlignment="1">
      <alignment horizontal="center" vertical="center" wrapText="1"/>
    </xf>
    <xf numFmtId="0" fontId="9" fillId="0" borderId="35" xfId="829" applyFont="1" applyFill="1" applyBorder="1" applyAlignment="1" applyProtection="1">
      <alignment horizontal="left" vertical="center"/>
      <protection hidden="1"/>
    </xf>
    <xf numFmtId="0" fontId="9" fillId="0" borderId="34" xfId="829" applyFont="1" applyFill="1" applyBorder="1" applyAlignment="1" applyProtection="1">
      <alignment horizontal="left" vertical="center" wrapText="1"/>
    </xf>
    <xf numFmtId="4" fontId="9" fillId="0" borderId="33" xfId="829" applyNumberFormat="1" applyFont="1" applyFill="1" applyBorder="1" applyAlignment="1" applyProtection="1">
      <alignment horizontal="right" vertical="center" wrapText="1"/>
      <protection locked="0"/>
    </xf>
    <xf numFmtId="0" fontId="9" fillId="0" borderId="7" xfId="829" applyFont="1" applyFill="1" applyBorder="1" applyAlignment="1" applyProtection="1">
      <alignment vertical="center"/>
      <protection hidden="1"/>
    </xf>
    <xf numFmtId="0" fontId="9" fillId="0" borderId="9" xfId="829" applyFont="1" applyFill="1" applyBorder="1" applyAlignment="1">
      <alignment horizontal="left" vertical="center" wrapText="1"/>
    </xf>
    <xf numFmtId="4" fontId="10" fillId="0" borderId="17" xfId="829" applyNumberFormat="1" applyFont="1" applyFill="1" applyBorder="1" applyAlignment="1" applyProtection="1">
      <alignment horizontal="right" vertical="center" wrapText="1"/>
      <protection locked="0"/>
    </xf>
    <xf numFmtId="0" fontId="9" fillId="0" borderId="10" xfId="829" applyFont="1" applyFill="1" applyBorder="1" applyAlignment="1" applyProtection="1">
      <alignment vertical="center"/>
      <protection hidden="1"/>
    </xf>
    <xf numFmtId="0" fontId="9" fillId="0" borderId="12" xfId="829" applyFont="1" applyFill="1" applyBorder="1" applyAlignment="1">
      <alignment horizontal="left" vertical="center" wrapText="1"/>
    </xf>
    <xf numFmtId="4" fontId="10" fillId="0" borderId="13" xfId="829" applyNumberFormat="1" applyFont="1" applyFill="1" applyBorder="1" applyAlignment="1" applyProtection="1">
      <alignment horizontal="right" vertical="center" wrapText="1"/>
      <protection locked="0"/>
    </xf>
    <xf numFmtId="0" fontId="9" fillId="0" borderId="2" xfId="829" applyFont="1" applyFill="1" applyBorder="1" applyAlignment="1" applyProtection="1">
      <alignment vertical="center"/>
      <protection hidden="1"/>
    </xf>
    <xf numFmtId="0" fontId="10" fillId="0" borderId="4" xfId="829" applyFont="1" applyFill="1" applyBorder="1" applyAlignment="1">
      <alignment horizontal="left" vertical="center" wrapText="1"/>
    </xf>
    <xf numFmtId="4" fontId="10" fillId="0" borderId="16" xfId="829" applyNumberFormat="1" applyFont="1" applyFill="1" applyBorder="1" applyAlignment="1" applyProtection="1">
      <alignment horizontal="right" vertical="center" wrapText="1"/>
      <protection locked="0"/>
    </xf>
    <xf numFmtId="0" fontId="9" fillId="0" borderId="34" xfId="829" applyFont="1" applyFill="1" applyBorder="1" applyAlignment="1">
      <alignment horizontal="left" vertical="center" wrapText="1"/>
    </xf>
    <xf numFmtId="0" fontId="9" fillId="0" borderId="8" xfId="829" applyFont="1" applyFill="1" applyBorder="1" applyAlignment="1" applyProtection="1">
      <alignment vertical="center"/>
      <protection hidden="1"/>
    </xf>
    <xf numFmtId="0" fontId="9" fillId="0" borderId="8" xfId="829" applyFont="1" applyFill="1" applyBorder="1" applyAlignment="1">
      <alignment horizontal="left" vertical="center" wrapText="1"/>
    </xf>
    <xf numFmtId="4" fontId="9" fillId="0" borderId="8" xfId="829" applyNumberFormat="1" applyFont="1" applyFill="1" applyBorder="1" applyAlignment="1" applyProtection="1">
      <alignment horizontal="right" vertical="center" wrapText="1"/>
      <protection locked="0"/>
    </xf>
    <xf numFmtId="4" fontId="9" fillId="0" borderId="13" xfId="829" applyNumberFormat="1" applyFont="1" applyFill="1" applyBorder="1" applyAlignment="1" applyProtection="1">
      <alignment horizontal="right" vertical="center" wrapText="1"/>
      <protection locked="0"/>
    </xf>
    <xf numFmtId="4" fontId="1" fillId="0" borderId="0" xfId="829" applyNumberFormat="1"/>
    <xf numFmtId="0" fontId="9" fillId="0" borderId="10" xfId="829" applyFont="1" applyFill="1" applyBorder="1" applyAlignment="1" applyProtection="1">
      <alignment horizontal="left" vertical="center"/>
      <protection hidden="1"/>
    </xf>
    <xf numFmtId="0" fontId="9" fillId="0" borderId="4" xfId="829" applyFont="1" applyFill="1" applyBorder="1" applyAlignment="1">
      <alignment horizontal="left" vertical="center" wrapText="1"/>
    </xf>
    <xf numFmtId="0" fontId="71" fillId="0" borderId="0" xfId="829" applyFont="1" applyBorder="1"/>
    <xf numFmtId="0" fontId="71" fillId="0" borderId="0" xfId="829" applyFont="1" applyBorder="1" applyAlignment="1">
      <alignment horizontal="center"/>
    </xf>
    <xf numFmtId="0" fontId="33" fillId="0" borderId="0" xfId="829" applyFont="1" applyAlignment="1">
      <alignment horizontal="center" vertical="center"/>
    </xf>
    <xf numFmtId="0" fontId="14" fillId="0" borderId="0" xfId="829" applyFont="1" applyProtection="1">
      <protection locked="0"/>
    </xf>
    <xf numFmtId="4" fontId="9" fillId="3" borderId="12" xfId="814" applyNumberFormat="1" applyFont="1" applyFill="1" applyBorder="1" applyAlignment="1">
      <alignment horizontal="center" vertical="center" wrapText="1"/>
    </xf>
    <xf numFmtId="4" fontId="9" fillId="3" borderId="10" xfId="814" applyNumberFormat="1" applyFont="1" applyFill="1" applyBorder="1" applyAlignment="1">
      <alignment horizontal="center" vertical="center" wrapText="1"/>
    </xf>
    <xf numFmtId="0" fontId="14" fillId="0" borderId="2" xfId="829" applyFont="1" applyBorder="1" applyProtection="1">
      <protection locked="0"/>
    </xf>
    <xf numFmtId="0" fontId="9" fillId="0" borderId="3" xfId="814" applyFont="1" applyFill="1" applyBorder="1" applyAlignment="1">
      <alignment horizontal="center" vertical="center"/>
    </xf>
    <xf numFmtId="0" fontId="9" fillId="0" borderId="16" xfId="814" applyNumberFormat="1" applyFont="1" applyFill="1" applyBorder="1" applyAlignment="1">
      <alignment horizontal="center" vertical="center" wrapText="1"/>
    </xf>
    <xf numFmtId="0" fontId="10" fillId="0" borderId="0" xfId="814" applyFont="1" applyFill="1" applyBorder="1" applyAlignment="1" applyProtection="1"/>
    <xf numFmtId="0" fontId="9" fillId="0" borderId="0" xfId="449" applyFont="1" applyFill="1" applyBorder="1" applyAlignment="1" applyProtection="1">
      <alignment horizontal="center" vertical="top"/>
      <protection hidden="1"/>
    </xf>
    <xf numFmtId="4" fontId="9" fillId="0" borderId="18" xfId="829" applyNumberFormat="1" applyFont="1" applyFill="1" applyBorder="1" applyAlignment="1" applyProtection="1">
      <alignment horizontal="right"/>
      <protection locked="0"/>
    </xf>
    <xf numFmtId="0" fontId="14" fillId="0" borderId="5" xfId="829" applyFont="1" applyBorder="1" applyProtection="1">
      <protection locked="0"/>
    </xf>
    <xf numFmtId="0" fontId="10" fillId="0" borderId="0" xfId="449" applyFont="1" applyFill="1" applyBorder="1" applyAlignment="1" applyProtection="1">
      <alignment horizontal="left" vertical="top"/>
      <protection hidden="1"/>
    </xf>
    <xf numFmtId="0" fontId="9" fillId="0" borderId="0" xfId="829" applyFont="1" applyFill="1" applyBorder="1" applyAlignment="1" applyProtection="1">
      <alignment horizontal="left"/>
    </xf>
    <xf numFmtId="4" fontId="9" fillId="0" borderId="18" xfId="829" applyNumberFormat="1" applyFont="1" applyFill="1" applyBorder="1" applyProtection="1">
      <protection locked="0"/>
    </xf>
    <xf numFmtId="0" fontId="10" fillId="0" borderId="0" xfId="829" applyFont="1" applyFill="1" applyBorder="1" applyAlignment="1" applyProtection="1">
      <alignment horizontal="center"/>
    </xf>
    <xf numFmtId="0" fontId="10" fillId="0" borderId="0" xfId="829" applyFont="1" applyFill="1" applyBorder="1" applyAlignment="1" applyProtection="1">
      <alignment horizontal="left"/>
    </xf>
    <xf numFmtId="4" fontId="10" fillId="0" borderId="18" xfId="829" applyNumberFormat="1" applyFont="1" applyFill="1" applyBorder="1" applyProtection="1">
      <protection locked="0"/>
    </xf>
    <xf numFmtId="4" fontId="14" fillId="5" borderId="18" xfId="829" applyNumberFormat="1" applyFont="1" applyFill="1" applyBorder="1" applyAlignment="1">
      <alignment horizontal="right" vertical="top"/>
    </xf>
    <xf numFmtId="0" fontId="14" fillId="0" borderId="7" xfId="829" applyFont="1" applyBorder="1" applyProtection="1">
      <protection locked="0"/>
    </xf>
    <xf numFmtId="0" fontId="10" fillId="0" borderId="8" xfId="829" applyFont="1" applyFill="1" applyBorder="1" applyAlignment="1" applyProtection="1">
      <alignment horizontal="center"/>
    </xf>
    <xf numFmtId="0" fontId="10" fillId="0" borderId="8" xfId="829" applyFont="1" applyFill="1" applyBorder="1" applyAlignment="1" applyProtection="1">
      <alignment horizontal="left"/>
    </xf>
    <xf numFmtId="4" fontId="10" fillId="0" borderId="17" xfId="829" applyNumberFormat="1" applyFont="1" applyFill="1" applyBorder="1" applyProtection="1">
      <protection locked="0"/>
    </xf>
    <xf numFmtId="0" fontId="14" fillId="0" borderId="10" xfId="829" applyFont="1" applyBorder="1" applyProtection="1">
      <protection locked="0"/>
    </xf>
    <xf numFmtId="0" fontId="9" fillId="0" borderId="8" xfId="829" applyFont="1" applyFill="1" applyBorder="1" applyProtection="1">
      <protection locked="0"/>
    </xf>
    <xf numFmtId="0" fontId="9" fillId="0" borderId="8" xfId="829" applyFont="1" applyFill="1" applyBorder="1" applyAlignment="1" applyProtection="1">
      <alignment horizontal="left" indent="1"/>
      <protection locked="0"/>
    </xf>
    <xf numFmtId="4" fontId="9" fillId="0" borderId="17" xfId="829" applyNumberFormat="1" applyFont="1" applyFill="1" applyBorder="1" applyProtection="1">
      <protection locked="0"/>
    </xf>
    <xf numFmtId="0" fontId="14" fillId="0" borderId="0" xfId="829" applyFont="1" applyBorder="1" applyProtection="1">
      <protection locked="0"/>
    </xf>
    <xf numFmtId="0" fontId="9" fillId="0" borderId="0" xfId="829" applyFont="1" applyFill="1" applyBorder="1" applyProtection="1">
      <protection locked="0"/>
    </xf>
    <xf numFmtId="0" fontId="9" fillId="0" borderId="0" xfId="829" applyFont="1" applyFill="1" applyBorder="1" applyAlignment="1" applyProtection="1">
      <alignment horizontal="left" indent="1"/>
      <protection locked="0"/>
    </xf>
    <xf numFmtId="4" fontId="9" fillId="0" borderId="0" xfId="829" applyNumberFormat="1" applyFont="1" applyFill="1" applyBorder="1" applyProtection="1">
      <protection locked="0"/>
    </xf>
    <xf numFmtId="4" fontId="14" fillId="0" borderId="0" xfId="829" applyNumberFormat="1" applyFont="1" applyProtection="1">
      <protection locked="0"/>
    </xf>
    <xf numFmtId="0" fontId="71" fillId="0" borderId="0" xfId="829" applyFont="1" applyBorder="1" applyAlignment="1"/>
    <xf numFmtId="0" fontId="14" fillId="0" borderId="0" xfId="829" applyFont="1" applyBorder="1" applyAlignment="1"/>
    <xf numFmtId="0" fontId="8" fillId="5" borderId="0" xfId="829" applyFont="1" applyFill="1"/>
    <xf numFmtId="0" fontId="11" fillId="60" borderId="16" xfId="829" applyFont="1" applyFill="1" applyBorder="1" applyAlignment="1">
      <alignment horizontal="center" vertical="center" wrapText="1"/>
    </xf>
    <xf numFmtId="0" fontId="11" fillId="60" borderId="18" xfId="829" applyFont="1" applyFill="1" applyBorder="1" applyAlignment="1">
      <alignment horizontal="center" vertical="center" wrapText="1"/>
    </xf>
    <xf numFmtId="0" fontId="11" fillId="60" borderId="13" xfId="829" applyFont="1" applyFill="1" applyBorder="1" applyAlignment="1">
      <alignment horizontal="center" vertical="center" wrapText="1"/>
    </xf>
    <xf numFmtId="0" fontId="35" fillId="60" borderId="13" xfId="829" applyFont="1" applyFill="1" applyBorder="1" applyAlignment="1">
      <alignment horizontal="center" wrapText="1"/>
    </xf>
    <xf numFmtId="0" fontId="11" fillId="60" borderId="17" xfId="829" applyFont="1" applyFill="1" applyBorder="1" applyAlignment="1">
      <alignment horizontal="center" vertical="center" wrapText="1"/>
    </xf>
    <xf numFmtId="49" fontId="11" fillId="60" borderId="13" xfId="829" applyNumberFormat="1" applyFont="1" applyFill="1" applyBorder="1" applyAlignment="1">
      <alignment horizontal="center" vertical="center" wrapText="1"/>
    </xf>
    <xf numFmtId="0" fontId="71" fillId="5" borderId="6" xfId="829" applyFont="1" applyFill="1" applyBorder="1" applyAlignment="1">
      <alignment horizontal="right" vertical="center" wrapText="1"/>
    </xf>
    <xf numFmtId="0" fontId="71" fillId="5" borderId="18" xfId="829" applyFont="1" applyFill="1" applyBorder="1" applyAlignment="1">
      <alignment horizontal="right" vertical="center" wrapText="1"/>
    </xf>
    <xf numFmtId="0" fontId="71" fillId="5" borderId="18" xfId="829" applyFont="1" applyFill="1" applyBorder="1"/>
    <xf numFmtId="0" fontId="71" fillId="0" borderId="18" xfId="829" applyFont="1" applyBorder="1"/>
    <xf numFmtId="0" fontId="71" fillId="5" borderId="5" xfId="829" applyFont="1" applyFill="1" applyBorder="1" applyAlignment="1">
      <alignment horizontal="justify" vertical="center" wrapText="1"/>
    </xf>
    <xf numFmtId="0" fontId="35" fillId="5" borderId="6" xfId="829" applyFont="1" applyFill="1" applyBorder="1" applyAlignment="1">
      <alignment horizontal="right" vertical="center" wrapText="1"/>
    </xf>
    <xf numFmtId="49" fontId="35" fillId="5" borderId="6" xfId="829" applyNumberFormat="1" applyFont="1" applyFill="1" applyBorder="1" applyAlignment="1">
      <alignment horizontal="right" vertical="center" wrapText="1"/>
    </xf>
    <xf numFmtId="4" fontId="35" fillId="5" borderId="18" xfId="829" applyNumberFormat="1" applyFont="1" applyFill="1" applyBorder="1" applyAlignment="1">
      <alignment horizontal="right" vertical="center" wrapText="1"/>
    </xf>
    <xf numFmtId="9" fontId="71" fillId="5" borderId="18" xfId="833" applyFont="1" applyFill="1" applyBorder="1"/>
    <xf numFmtId="9" fontId="71" fillId="0" borderId="18" xfId="833" applyFont="1" applyBorder="1"/>
    <xf numFmtId="4" fontId="71" fillId="0" borderId="0" xfId="829" applyNumberFormat="1" applyFont="1"/>
    <xf numFmtId="0" fontId="71" fillId="5" borderId="0" xfId="829" applyFont="1" applyFill="1" applyBorder="1" applyAlignment="1">
      <alignment horizontal="justify" vertical="center" wrapText="1"/>
    </xf>
    <xf numFmtId="0" fontId="71" fillId="5" borderId="6" xfId="829" applyFont="1" applyFill="1" applyBorder="1" applyAlignment="1">
      <alignment horizontal="justify" vertical="center" wrapText="1"/>
    </xf>
    <xf numFmtId="49" fontId="71" fillId="5" borderId="18" xfId="829" applyNumberFormat="1" applyFont="1" applyFill="1" applyBorder="1" applyAlignment="1">
      <alignment horizontal="right" vertical="center" wrapText="1"/>
    </xf>
    <xf numFmtId="4" fontId="71" fillId="5" borderId="18" xfId="834" applyNumberFormat="1" applyFont="1" applyFill="1" applyBorder="1" applyAlignment="1">
      <alignment horizontal="right" vertical="top" wrapText="1"/>
    </xf>
    <xf numFmtId="4" fontId="71" fillId="5" borderId="18" xfId="829" applyNumberFormat="1" applyFont="1" applyFill="1" applyBorder="1" applyAlignment="1">
      <alignment horizontal="right" vertical="center" wrapText="1"/>
    </xf>
    <xf numFmtId="4" fontId="35" fillId="5" borderId="6" xfId="829" applyNumberFormat="1" applyFont="1" applyFill="1" applyBorder="1" applyAlignment="1">
      <alignment horizontal="right" vertical="center" wrapText="1"/>
    </xf>
    <xf numFmtId="0" fontId="71" fillId="5" borderId="0" xfId="829" applyFont="1" applyFill="1" applyBorder="1" applyAlignment="1">
      <alignment vertical="center" wrapText="1"/>
    </xf>
    <xf numFmtId="0" fontId="71" fillId="5" borderId="0" xfId="829" applyFont="1" applyFill="1" applyBorder="1" applyAlignment="1">
      <alignment horizontal="right" vertical="center" wrapText="1"/>
    </xf>
    <xf numFmtId="0" fontId="35" fillId="5" borderId="18" xfId="829" applyFont="1" applyFill="1" applyBorder="1" applyAlignment="1">
      <alignment horizontal="right" vertical="center" wrapText="1"/>
    </xf>
    <xf numFmtId="0" fontId="71" fillId="5" borderId="7" xfId="829" applyFont="1" applyFill="1" applyBorder="1" applyAlignment="1">
      <alignment horizontal="justify" vertical="center" wrapText="1"/>
    </xf>
    <xf numFmtId="0" fontId="71" fillId="5" borderId="8" xfId="829" applyFont="1" applyFill="1" applyBorder="1" applyAlignment="1">
      <alignment horizontal="justify" vertical="center" wrapText="1"/>
    </xf>
    <xf numFmtId="0" fontId="71" fillId="5" borderId="9" xfId="829" applyFont="1" applyFill="1" applyBorder="1" applyAlignment="1">
      <alignment horizontal="justify" vertical="center" wrapText="1"/>
    </xf>
    <xf numFmtId="0" fontId="71" fillId="5" borderId="9" xfId="829" applyFont="1" applyFill="1" applyBorder="1" applyAlignment="1">
      <alignment horizontal="right" vertical="center" wrapText="1"/>
    </xf>
    <xf numFmtId="0" fontId="71" fillId="5" borderId="17" xfId="829" applyFont="1" applyFill="1" applyBorder="1" applyAlignment="1">
      <alignment horizontal="right" vertical="center" wrapText="1"/>
    </xf>
    <xf numFmtId="0" fontId="35" fillId="5" borderId="0" xfId="829" applyFont="1" applyFill="1"/>
    <xf numFmtId="0" fontId="35" fillId="5" borderId="10" xfId="829" applyFont="1" applyFill="1" applyBorder="1" applyAlignment="1">
      <alignment horizontal="justify" vertical="center" wrapText="1"/>
    </xf>
    <xf numFmtId="0" fontId="35" fillId="5" borderId="17" xfId="829" applyFont="1" applyFill="1" applyBorder="1" applyAlignment="1">
      <alignment horizontal="right" vertical="center" wrapText="1"/>
    </xf>
    <xf numFmtId="43" fontId="35" fillId="5" borderId="17" xfId="829" applyNumberFormat="1" applyFont="1" applyFill="1" applyBorder="1" applyAlignment="1">
      <alignment horizontal="right" vertical="center" wrapText="1"/>
    </xf>
    <xf numFmtId="0" fontId="35" fillId="0" borderId="0" xfId="829" applyFont="1"/>
    <xf numFmtId="4" fontId="35" fillId="0" borderId="0" xfId="829" applyNumberFormat="1" applyFont="1"/>
    <xf numFmtId="43" fontId="71" fillId="0" borderId="0" xfId="829" applyNumberFormat="1" applyFont="1"/>
    <xf numFmtId="4" fontId="71" fillId="0" borderId="0" xfId="829" applyNumberFormat="1" applyFont="1" applyBorder="1"/>
    <xf numFmtId="4" fontId="71" fillId="0" borderId="0" xfId="829" applyNumberFormat="1" applyFont="1" applyBorder="1" applyAlignment="1"/>
    <xf numFmtId="4" fontId="71" fillId="0" borderId="0" xfId="829" applyNumberFormat="1" applyFont="1" applyAlignment="1"/>
    <xf numFmtId="0" fontId="71" fillId="0" borderId="0" xfId="829" applyFont="1" applyAlignment="1"/>
    <xf numFmtId="0" fontId="1" fillId="0" borderId="0" xfId="829" applyFont="1" applyProtection="1"/>
    <xf numFmtId="0" fontId="9" fillId="3" borderId="8" xfId="829" applyFont="1" applyFill="1" applyBorder="1" applyAlignment="1">
      <alignment horizontal="center"/>
    </xf>
    <xf numFmtId="0" fontId="9" fillId="3" borderId="9" xfId="829" applyFont="1" applyFill="1" applyBorder="1" applyAlignment="1">
      <alignment horizontal="center"/>
    </xf>
    <xf numFmtId="0" fontId="1" fillId="0" borderId="0" xfId="829" applyFont="1"/>
    <xf numFmtId="0" fontId="72" fillId="3" borderId="16" xfId="829" applyFont="1" applyFill="1" applyBorder="1" applyAlignment="1">
      <alignment horizontal="center" vertical="center" wrapText="1"/>
    </xf>
    <xf numFmtId="0" fontId="72" fillId="3" borderId="16" xfId="835" applyFont="1" applyFill="1" applyBorder="1" applyAlignment="1">
      <alignment horizontal="center" vertical="center" wrapText="1"/>
    </xf>
    <xf numFmtId="0" fontId="72" fillId="3" borderId="2" xfId="835" applyFont="1" applyFill="1" applyBorder="1" applyAlignment="1">
      <alignment horizontal="center" vertical="center" wrapText="1"/>
    </xf>
    <xf numFmtId="0" fontId="72" fillId="3" borderId="4" xfId="835" applyFont="1" applyFill="1" applyBorder="1" applyAlignment="1">
      <alignment horizontal="center" vertical="center" wrapText="1"/>
    </xf>
    <xf numFmtId="4" fontId="72" fillId="3" borderId="4" xfId="835" applyNumberFormat="1" applyFont="1" applyFill="1" applyBorder="1" applyAlignment="1">
      <alignment horizontal="center" vertical="center" wrapText="1"/>
    </xf>
    <xf numFmtId="0" fontId="1" fillId="0" borderId="10" xfId="829" applyFont="1" applyBorder="1" applyAlignment="1" applyProtection="1">
      <alignment horizontal="left" vertical="top" wrapText="1"/>
      <protection locked="0"/>
    </xf>
    <xf numFmtId="0" fontId="72" fillId="56" borderId="13" xfId="829" applyFont="1" applyFill="1" applyBorder="1" applyAlignment="1">
      <alignment horizontal="center" vertical="center" wrapText="1"/>
    </xf>
    <xf numFmtId="0" fontId="1" fillId="0" borderId="11" xfId="829" applyFont="1" applyBorder="1" applyAlignment="1" applyProtection="1">
      <alignment vertical="top" wrapText="1"/>
      <protection locked="0"/>
    </xf>
    <xf numFmtId="0" fontId="1" fillId="0" borderId="11" xfId="829" applyFont="1" applyBorder="1" applyProtection="1">
      <protection locked="0"/>
    </xf>
    <xf numFmtId="0" fontId="1" fillId="0" borderId="11" xfId="829" applyFont="1" applyFill="1" applyBorder="1" applyProtection="1">
      <protection locked="0"/>
    </xf>
    <xf numFmtId="0" fontId="1" fillId="0" borderId="11" xfId="829" applyFont="1" applyBorder="1" applyAlignment="1" applyProtection="1">
      <alignment wrapText="1"/>
      <protection locked="0"/>
    </xf>
    <xf numFmtId="4" fontId="1" fillId="0" borderId="11" xfId="829" applyNumberFormat="1" applyFont="1" applyBorder="1" applyAlignment="1" applyProtection="1">
      <alignment vertical="top" wrapText="1"/>
      <protection locked="0"/>
    </xf>
    <xf numFmtId="0" fontId="1" fillId="0" borderId="12" xfId="829" applyFont="1" applyBorder="1" applyAlignment="1" applyProtection="1">
      <alignment vertical="top" wrapText="1"/>
      <protection locked="0"/>
    </xf>
    <xf numFmtId="0" fontId="1" fillId="0" borderId="11" xfId="829" applyBorder="1" applyProtection="1">
      <protection locked="0"/>
    </xf>
    <xf numFmtId="4" fontId="1" fillId="0" borderId="11" xfId="829" applyNumberFormat="1" applyFont="1" applyBorder="1" applyProtection="1">
      <protection locked="0"/>
    </xf>
    <xf numFmtId="0" fontId="1" fillId="0" borderId="12" xfId="829" applyFont="1" applyBorder="1" applyProtection="1">
      <protection locked="0"/>
    </xf>
    <xf numFmtId="0" fontId="72" fillId="56" borderId="16" xfId="829" applyFont="1" applyFill="1" applyBorder="1" applyAlignment="1">
      <alignment horizontal="center" vertical="center" wrapText="1"/>
    </xf>
    <xf numFmtId="0" fontId="1" fillId="62" borderId="11" xfId="829" applyFont="1" applyFill="1" applyBorder="1" applyAlignment="1" applyProtection="1">
      <alignment vertical="top" wrapText="1"/>
      <protection locked="0"/>
    </xf>
    <xf numFmtId="1" fontId="1" fillId="0" borderId="11" xfId="829" applyNumberFormat="1" applyFont="1" applyBorder="1" applyProtection="1">
      <protection locked="0"/>
    </xf>
    <xf numFmtId="0" fontId="72" fillId="56" borderId="18" xfId="829" applyFont="1" applyFill="1" applyBorder="1" applyAlignment="1">
      <alignment horizontal="center" vertical="center" wrapText="1"/>
    </xf>
    <xf numFmtId="0" fontId="1" fillId="63" borderId="11" xfId="829" applyFont="1" applyFill="1" applyBorder="1" applyAlignment="1" applyProtection="1">
      <alignment vertical="top" wrapText="1"/>
      <protection locked="0"/>
    </xf>
    <xf numFmtId="0" fontId="72" fillId="56" borderId="17" xfId="829" quotePrefix="1" applyFont="1" applyFill="1" applyBorder="1" applyAlignment="1">
      <alignment horizontal="center" vertical="center" wrapText="1"/>
    </xf>
    <xf numFmtId="0" fontId="1" fillId="64" borderId="11" xfId="829" applyFont="1" applyFill="1" applyBorder="1" applyAlignment="1" applyProtection="1">
      <alignment vertical="top" wrapText="1"/>
      <protection locked="0"/>
    </xf>
    <xf numFmtId="0" fontId="1" fillId="0" borderId="0" xfId="829" applyFont="1" applyProtection="1">
      <protection locked="0"/>
    </xf>
    <xf numFmtId="0" fontId="1" fillId="0" borderId="0" xfId="829" applyFont="1" applyFill="1" applyProtection="1">
      <protection locked="0"/>
    </xf>
    <xf numFmtId="4" fontId="1" fillId="0" borderId="0" xfId="829" applyNumberFormat="1" applyFont="1" applyProtection="1">
      <protection locked="0"/>
    </xf>
    <xf numFmtId="0" fontId="72" fillId="56" borderId="13" xfId="829" applyFont="1" applyFill="1" applyBorder="1" applyAlignment="1" applyProtection="1">
      <alignment horizontal="center" vertical="center" wrapText="1"/>
      <protection locked="0"/>
    </xf>
    <xf numFmtId="0" fontId="72" fillId="56" borderId="16" xfId="829" applyFont="1" applyFill="1" applyBorder="1" applyAlignment="1" applyProtection="1">
      <alignment horizontal="center" vertical="center" wrapText="1"/>
      <protection locked="0"/>
    </xf>
    <xf numFmtId="0" fontId="1" fillId="65" borderId="11" xfId="829" applyFont="1" applyFill="1" applyBorder="1" applyAlignment="1" applyProtection="1">
      <alignment vertical="top" wrapText="1"/>
      <protection locked="0"/>
    </xf>
    <xf numFmtId="0" fontId="72" fillId="56" borderId="18" xfId="829" applyFont="1" applyFill="1" applyBorder="1" applyAlignment="1" applyProtection="1">
      <alignment horizontal="center" vertical="center" wrapText="1"/>
      <protection locked="0"/>
    </xf>
    <xf numFmtId="0" fontId="1" fillId="66" borderId="11" xfId="829" applyFont="1" applyFill="1" applyBorder="1" applyAlignment="1" applyProtection="1">
      <alignment vertical="top" wrapText="1"/>
      <protection locked="0"/>
    </xf>
    <xf numFmtId="0" fontId="72" fillId="56" borderId="17" xfId="829" quotePrefix="1" applyFont="1" applyFill="1" applyBorder="1" applyAlignment="1" applyProtection="1">
      <alignment horizontal="center" vertical="center" wrapText="1"/>
      <protection locked="0"/>
    </xf>
    <xf numFmtId="0" fontId="1" fillId="0" borderId="6" xfId="829" applyFont="1" applyBorder="1" applyProtection="1"/>
    <xf numFmtId="0" fontId="1" fillId="67" borderId="11" xfId="829" applyFont="1" applyFill="1" applyBorder="1" applyAlignment="1" applyProtection="1">
      <alignment vertical="top" wrapText="1"/>
      <protection locked="0"/>
    </xf>
    <xf numFmtId="0" fontId="1" fillId="68" borderId="11" xfId="829" applyFont="1" applyFill="1" applyBorder="1" applyAlignment="1" applyProtection="1">
      <alignment vertical="top" wrapText="1"/>
      <protection locked="0"/>
    </xf>
    <xf numFmtId="175" fontId="1" fillId="0" borderId="11" xfId="829" applyNumberFormat="1" applyFont="1" applyBorder="1" applyProtection="1">
      <protection locked="0"/>
    </xf>
    <xf numFmtId="0" fontId="1" fillId="69" borderId="11" xfId="829" applyFont="1" applyFill="1" applyBorder="1" applyAlignment="1" applyProtection="1">
      <alignment vertical="top" wrapText="1"/>
      <protection locked="0"/>
    </xf>
    <xf numFmtId="0" fontId="72" fillId="56" borderId="18" xfId="829" quotePrefix="1" applyFont="1" applyFill="1" applyBorder="1" applyAlignment="1" applyProtection="1">
      <alignment horizontal="center" vertical="center" wrapText="1"/>
      <protection locked="0"/>
    </xf>
    <xf numFmtId="0" fontId="1" fillId="60" borderId="11" xfId="829" applyFont="1" applyFill="1" applyBorder="1" applyAlignment="1" applyProtection="1">
      <alignment vertical="top" wrapText="1"/>
      <protection locked="0"/>
    </xf>
    <xf numFmtId="0" fontId="1" fillId="70" borderId="11" xfId="829" applyFont="1" applyFill="1" applyBorder="1" applyAlignment="1" applyProtection="1">
      <alignment vertical="top" wrapText="1"/>
      <protection locked="0"/>
    </xf>
    <xf numFmtId="0" fontId="1" fillId="71" borderId="11" xfId="829" applyFont="1" applyFill="1" applyBorder="1" applyAlignment="1" applyProtection="1">
      <alignment vertical="top" wrapText="1"/>
      <protection locked="0"/>
    </xf>
    <xf numFmtId="0" fontId="1" fillId="0" borderId="0" xfId="829" applyFont="1" applyAlignment="1" applyProtection="1">
      <alignment horizontal="right"/>
      <protection locked="0"/>
    </xf>
    <xf numFmtId="0" fontId="14" fillId="0" borderId="0" xfId="829" applyFont="1"/>
    <xf numFmtId="0" fontId="9" fillId="0" borderId="2" xfId="829" applyFont="1" applyFill="1" applyBorder="1" applyAlignment="1">
      <alignment vertical="center"/>
    </xf>
    <xf numFmtId="0" fontId="9" fillId="0" borderId="3" xfId="829" applyFont="1" applyFill="1" applyBorder="1" applyAlignment="1">
      <alignment vertical="center"/>
    </xf>
    <xf numFmtId="4" fontId="9" fillId="0" borderId="3" xfId="829" applyNumberFormat="1" applyFont="1" applyFill="1" applyBorder="1" applyAlignment="1">
      <alignment vertical="center" wrapText="1"/>
    </xf>
    <xf numFmtId="4" fontId="9" fillId="0" borderId="4" xfId="829" applyNumberFormat="1" applyFont="1" applyFill="1" applyBorder="1" applyAlignment="1">
      <alignment vertical="center" wrapText="1"/>
    </xf>
    <xf numFmtId="0" fontId="10" fillId="0" borderId="5" xfId="829" applyFont="1" applyFill="1" applyBorder="1" applyAlignment="1">
      <alignment horizontal="center" vertical="center"/>
    </xf>
    <xf numFmtId="0" fontId="10" fillId="0" borderId="0" xfId="829" applyFont="1" applyFill="1" applyBorder="1" applyAlignment="1">
      <alignment horizontal="left" vertical="center"/>
    </xf>
    <xf numFmtId="4" fontId="10" fillId="0" borderId="0" xfId="829" applyNumberFormat="1" applyFont="1" applyFill="1" applyBorder="1" applyAlignment="1">
      <alignment vertical="center" wrapText="1"/>
    </xf>
    <xf numFmtId="4" fontId="10" fillId="0" borderId="6" xfId="829" applyNumberFormat="1" applyFont="1" applyFill="1" applyBorder="1" applyAlignment="1">
      <alignment vertical="center" wrapText="1"/>
    </xf>
    <xf numFmtId="0" fontId="10" fillId="0" borderId="5" xfId="829" quotePrefix="1" applyFont="1" applyFill="1" applyBorder="1" applyAlignment="1">
      <alignment horizontal="center" vertical="center"/>
    </xf>
    <xf numFmtId="0" fontId="9" fillId="0" borderId="5" xfId="829" applyFont="1" applyFill="1" applyBorder="1" applyAlignment="1">
      <alignment vertical="center"/>
    </xf>
    <xf numFmtId="0" fontId="9" fillId="0" borderId="0" xfId="829" applyFont="1" applyFill="1" applyBorder="1" applyAlignment="1">
      <alignment vertical="center"/>
    </xf>
    <xf numFmtId="4" fontId="9" fillId="0" borderId="0" xfId="829" applyNumberFormat="1" applyFont="1" applyFill="1" applyBorder="1" applyAlignment="1">
      <alignment vertical="center" wrapText="1"/>
    </xf>
    <xf numFmtId="4" fontId="9" fillId="0" borderId="6" xfId="829" applyNumberFormat="1" applyFont="1" applyFill="1" applyBorder="1" applyAlignment="1">
      <alignment vertical="center" wrapText="1"/>
    </xf>
    <xf numFmtId="0" fontId="10" fillId="0" borderId="7" xfId="829" applyFont="1" applyFill="1" applyBorder="1"/>
    <xf numFmtId="0" fontId="9" fillId="0" borderId="8" xfId="829" applyFont="1" applyFill="1" applyBorder="1" applyAlignment="1">
      <alignment horizontal="left" vertical="center"/>
    </xf>
    <xf numFmtId="4" fontId="9" fillId="0" borderId="8" xfId="829" applyNumberFormat="1" applyFont="1" applyFill="1" applyBorder="1" applyAlignment="1">
      <alignment vertical="center" wrapText="1"/>
    </xf>
    <xf numFmtId="4" fontId="9" fillId="0" borderId="9" xfId="829" applyNumberFormat="1" applyFont="1" applyFill="1" applyBorder="1" applyAlignment="1">
      <alignment vertical="center" wrapText="1"/>
    </xf>
    <xf numFmtId="164" fontId="29" fillId="0" borderId="3" xfId="829" applyNumberFormat="1" applyFont="1" applyBorder="1"/>
    <xf numFmtId="164" fontId="29" fillId="0" borderId="4" xfId="829" applyNumberFormat="1" applyFont="1" applyBorder="1"/>
    <xf numFmtId="164" fontId="14" fillId="0" borderId="0" xfId="829" applyNumberFormat="1" applyFont="1" applyBorder="1"/>
    <xf numFmtId="164" fontId="14" fillId="0" borderId="6" xfId="829" applyNumberFormat="1" applyFont="1" applyBorder="1"/>
    <xf numFmtId="164" fontId="29" fillId="0" borderId="0" xfId="829" applyNumberFormat="1" applyFont="1" applyBorder="1"/>
    <xf numFmtId="164" fontId="29" fillId="0" borderId="6" xfId="829" applyNumberFormat="1" applyFont="1" applyBorder="1"/>
    <xf numFmtId="0" fontId="9" fillId="3" borderId="10" xfId="1" applyFont="1" applyFill="1" applyBorder="1" applyAlignment="1" applyProtection="1">
      <alignment horizontal="center" vertical="center" wrapText="1"/>
      <protection locked="0"/>
    </xf>
    <xf numFmtId="0" fontId="9" fillId="3" borderId="11" xfId="1" applyFont="1" applyFill="1" applyBorder="1" applyAlignment="1" applyProtection="1">
      <alignment horizontal="center" vertical="center" wrapText="1"/>
      <protection locked="0"/>
    </xf>
    <xf numFmtId="0" fontId="9" fillId="3" borderId="12" xfId="1" applyFont="1" applyFill="1" applyBorder="1" applyAlignment="1" applyProtection="1">
      <alignment horizontal="center" vertical="center" wrapText="1"/>
      <protection locked="0"/>
    </xf>
    <xf numFmtId="0" fontId="10" fillId="0" borderId="3" xfId="1" applyFont="1" applyBorder="1" applyAlignment="1">
      <alignment horizontal="left" vertical="center" wrapText="1"/>
    </xf>
    <xf numFmtId="0" fontId="14" fillId="0" borderId="3" xfId="0" applyFont="1" applyBorder="1" applyAlignment="1" applyProtection="1">
      <alignment horizontal="left" vertical="center"/>
      <protection locked="0"/>
    </xf>
    <xf numFmtId="0" fontId="10" fillId="0" borderId="3" xfId="1" applyFont="1" applyFill="1" applyBorder="1" applyAlignment="1" applyProtection="1">
      <alignment horizontal="left" vertical="center" shrinkToFit="1"/>
      <protection locked="0"/>
    </xf>
    <xf numFmtId="0" fontId="9" fillId="3" borderId="10" xfId="1" applyFont="1" applyFill="1" applyBorder="1" applyAlignment="1">
      <alignment horizontal="center" vertical="center" wrapText="1"/>
    </xf>
    <xf numFmtId="0" fontId="9" fillId="3" borderId="11" xfId="1" applyFont="1" applyFill="1" applyBorder="1" applyAlignment="1">
      <alignment horizontal="center" vertical="center" wrapText="1"/>
    </xf>
    <xf numFmtId="0" fontId="9" fillId="3" borderId="12" xfId="1" applyFont="1" applyFill="1" applyBorder="1" applyAlignment="1" applyProtection="1">
      <alignment horizontal="center" vertical="center"/>
      <protection locked="0"/>
    </xf>
    <xf numFmtId="0" fontId="11" fillId="3" borderId="0" xfId="825" applyFont="1" applyFill="1" applyBorder="1" applyAlignment="1">
      <alignment horizontal="left" vertical="center"/>
    </xf>
    <xf numFmtId="0" fontId="11" fillId="0" borderId="0" xfId="825" applyFont="1" applyFill="1" applyBorder="1" applyAlignment="1">
      <alignment horizontal="center" vertical="center"/>
    </xf>
    <xf numFmtId="0" fontId="8" fillId="58" borderId="0" xfId="825" applyFont="1" applyFill="1" applyBorder="1" applyAlignment="1">
      <alignment horizontal="center" vertical="center"/>
    </xf>
    <xf numFmtId="0" fontId="11" fillId="61" borderId="0" xfId="825" applyFont="1" applyFill="1" applyBorder="1" applyAlignment="1">
      <alignment horizontal="left" vertical="center"/>
    </xf>
    <xf numFmtId="0" fontId="8" fillId="0" borderId="54" xfId="825" applyFont="1" applyBorder="1" applyAlignment="1">
      <alignment horizontal="left" vertical="center"/>
    </xf>
    <xf numFmtId="0" fontId="11" fillId="60" borderId="53" xfId="825" applyFont="1" applyFill="1" applyBorder="1" applyAlignment="1">
      <alignment horizontal="center" vertical="center"/>
    </xf>
    <xf numFmtId="0" fontId="11" fillId="0" borderId="55" xfId="825" applyFont="1" applyBorder="1" applyAlignment="1">
      <alignment horizontal="left" vertical="center"/>
    </xf>
    <xf numFmtId="0" fontId="11" fillId="4" borderId="0" xfId="825" applyFont="1" applyFill="1" applyBorder="1" applyAlignment="1">
      <alignment horizontal="left" vertical="center"/>
    </xf>
    <xf numFmtId="0" fontId="11" fillId="4" borderId="0" xfId="825" applyFont="1" applyFill="1" applyBorder="1" applyAlignment="1">
      <alignment horizontal="left" vertical="center" wrapText="1"/>
    </xf>
    <xf numFmtId="0" fontId="11" fillId="0" borderId="54" xfId="825" applyFont="1" applyBorder="1" applyAlignment="1">
      <alignment horizontal="left" vertical="center" wrapText="1"/>
    </xf>
    <xf numFmtId="0" fontId="11" fillId="0" borderId="0" xfId="825" applyFont="1" applyAlignment="1">
      <alignment horizontal="center" vertical="center"/>
    </xf>
    <xf numFmtId="0" fontId="11" fillId="60" borderId="0" xfId="825" applyFont="1" applyFill="1" applyBorder="1" applyAlignment="1">
      <alignment horizontal="center" vertical="center"/>
    </xf>
    <xf numFmtId="0" fontId="9" fillId="0" borderId="5" xfId="829" applyFont="1" applyBorder="1" applyAlignment="1">
      <alignment horizontal="left" vertical="top" wrapText="1"/>
    </xf>
    <xf numFmtId="0" fontId="9" fillId="0" borderId="6" xfId="829" applyFont="1" applyBorder="1" applyAlignment="1">
      <alignment horizontal="left" vertical="top" wrapText="1"/>
    </xf>
    <xf numFmtId="0" fontId="14" fillId="0" borderId="0" xfId="830" applyAlignment="1" applyProtection="1">
      <alignment horizontal="center"/>
      <protection locked="0"/>
    </xf>
    <xf numFmtId="0" fontId="14" fillId="0" borderId="8" xfId="830" applyBorder="1" applyAlignment="1" applyProtection="1">
      <alignment horizontal="center"/>
      <protection locked="0"/>
    </xf>
    <xf numFmtId="0" fontId="29" fillId="3" borderId="2" xfId="829" applyFont="1" applyFill="1" applyBorder="1" applyAlignment="1" applyProtection="1">
      <alignment horizontal="center" vertical="top"/>
      <protection locked="0"/>
    </xf>
    <xf numFmtId="0" fontId="29" fillId="3" borderId="3" xfId="829" applyFont="1" applyFill="1" applyBorder="1" applyAlignment="1" applyProtection="1">
      <alignment horizontal="center" vertical="top"/>
      <protection locked="0"/>
    </xf>
    <xf numFmtId="0" fontId="29" fillId="3" borderId="4" xfId="829" applyFont="1" applyFill="1" applyBorder="1" applyAlignment="1" applyProtection="1">
      <alignment horizontal="center" vertical="top"/>
      <protection locked="0"/>
    </xf>
    <xf numFmtId="0" fontId="9" fillId="3" borderId="7" xfId="829" applyFont="1" applyFill="1" applyBorder="1" applyAlignment="1" applyProtection="1">
      <alignment horizontal="center" vertical="center" wrapText="1"/>
      <protection locked="0"/>
    </xf>
    <xf numFmtId="0" fontId="9" fillId="3" borderId="8" xfId="829" applyFont="1" applyFill="1" applyBorder="1" applyAlignment="1" applyProtection="1">
      <alignment horizontal="center" vertical="center" wrapText="1"/>
      <protection locked="0"/>
    </xf>
    <xf numFmtId="0" fontId="9" fillId="3" borderId="9" xfId="829" applyFont="1" applyFill="1" applyBorder="1" applyAlignment="1" applyProtection="1">
      <alignment horizontal="center" vertical="center" wrapText="1"/>
      <protection locked="0"/>
    </xf>
    <xf numFmtId="0" fontId="9" fillId="3" borderId="2" xfId="829" applyFont="1" applyFill="1" applyBorder="1" applyAlignment="1">
      <alignment horizontal="center" vertical="center"/>
    </xf>
    <xf numFmtId="0" fontId="9" fillId="3" borderId="4" xfId="829" applyFont="1" applyFill="1" applyBorder="1" applyAlignment="1">
      <alignment horizontal="center" vertical="center"/>
    </xf>
    <xf numFmtId="0" fontId="9" fillId="3" borderId="5" xfId="829" applyFont="1" applyFill="1" applyBorder="1" applyAlignment="1">
      <alignment horizontal="center" vertical="center"/>
    </xf>
    <xf numFmtId="0" fontId="9" fillId="3" borderId="6" xfId="829" applyFont="1" applyFill="1" applyBorder="1" applyAlignment="1">
      <alignment horizontal="center" vertical="center"/>
    </xf>
    <xf numFmtId="0" fontId="9" fillId="3" borderId="7" xfId="829" applyFont="1" applyFill="1" applyBorder="1" applyAlignment="1">
      <alignment horizontal="center" vertical="center"/>
    </xf>
    <xf numFmtId="0" fontId="9" fillId="3" borderId="9" xfId="829" applyFont="1" applyFill="1" applyBorder="1" applyAlignment="1">
      <alignment horizontal="center" vertical="center"/>
    </xf>
    <xf numFmtId="0" fontId="9" fillId="3" borderId="11" xfId="829" applyFont="1" applyFill="1" applyBorder="1" applyAlignment="1" applyProtection="1">
      <alignment horizontal="center" vertical="center" wrapText="1"/>
      <protection locked="0"/>
    </xf>
    <xf numFmtId="0" fontId="9" fillId="3" borderId="16" xfId="829" applyFont="1" applyFill="1" applyBorder="1" applyAlignment="1">
      <alignment horizontal="center" vertical="center" wrapText="1"/>
    </xf>
    <xf numFmtId="0" fontId="9" fillId="3" borderId="17" xfId="829" applyFont="1" applyFill="1" applyBorder="1" applyAlignment="1">
      <alignment horizontal="center" vertical="center" wrapText="1"/>
    </xf>
    <xf numFmtId="0" fontId="9" fillId="3" borderId="2" xfId="829" applyFont="1" applyFill="1" applyBorder="1" applyAlignment="1">
      <alignment horizontal="center" vertical="center" wrapText="1"/>
    </xf>
    <xf numFmtId="0" fontId="9" fillId="3" borderId="4" xfId="829" applyFont="1" applyFill="1" applyBorder="1" applyAlignment="1">
      <alignment horizontal="center" vertical="center" wrapText="1"/>
    </xf>
    <xf numFmtId="0" fontId="9" fillId="3" borderId="5" xfId="829" applyFont="1" applyFill="1" applyBorder="1" applyAlignment="1">
      <alignment horizontal="center" vertical="center" wrapText="1"/>
    </xf>
    <xf numFmtId="0" fontId="9" fillId="3" borderId="6" xfId="829" applyFont="1" applyFill="1" applyBorder="1" applyAlignment="1">
      <alignment horizontal="center" vertical="center" wrapText="1"/>
    </xf>
    <xf numFmtId="0" fontId="9" fillId="3" borderId="7" xfId="829" applyFont="1" applyFill="1" applyBorder="1" applyAlignment="1">
      <alignment horizontal="center" vertical="center" wrapText="1"/>
    </xf>
    <xf numFmtId="0" fontId="9" fillId="3" borderId="9" xfId="829" applyFont="1" applyFill="1" applyBorder="1" applyAlignment="1">
      <alignment horizontal="center" vertical="center" wrapText="1"/>
    </xf>
    <xf numFmtId="0" fontId="35" fillId="0" borderId="5" xfId="829" applyFont="1" applyFill="1" applyBorder="1" applyAlignment="1" applyProtection="1">
      <alignment horizontal="justify" vertical="top" wrapText="1"/>
      <protection locked="0"/>
    </xf>
    <xf numFmtId="0" fontId="35" fillId="0" borderId="6" xfId="829" applyFont="1" applyFill="1" applyBorder="1" applyAlignment="1" applyProtection="1">
      <alignment horizontal="justify" vertical="top" wrapText="1"/>
      <protection locked="0"/>
    </xf>
    <xf numFmtId="0" fontId="14" fillId="0" borderId="8" xfId="829" applyFont="1" applyFill="1" applyBorder="1" applyAlignment="1" applyProtection="1">
      <alignment horizontal="center" vertical="top"/>
      <protection locked="0"/>
    </xf>
    <xf numFmtId="0" fontId="29" fillId="3" borderId="2" xfId="829" applyFont="1" applyFill="1" applyBorder="1" applyAlignment="1">
      <alignment horizontal="center"/>
    </xf>
    <xf numFmtId="0" fontId="29" fillId="3" borderId="3" xfId="829" applyFont="1" applyFill="1" applyBorder="1" applyAlignment="1">
      <alignment horizontal="center"/>
    </xf>
    <xf numFmtId="0" fontId="29" fillId="3" borderId="4" xfId="829" applyFont="1" applyFill="1" applyBorder="1" applyAlignment="1">
      <alignment horizontal="center"/>
    </xf>
    <xf numFmtId="0" fontId="11" fillId="3" borderId="2" xfId="829" applyFont="1" applyFill="1" applyBorder="1" applyAlignment="1">
      <alignment horizontal="center" vertical="center" wrapText="1"/>
    </xf>
    <xf numFmtId="0" fontId="11" fillId="3" borderId="4" xfId="829" applyFont="1" applyFill="1" applyBorder="1" applyAlignment="1">
      <alignment horizontal="center" vertical="center" wrapText="1"/>
    </xf>
    <xf numFmtId="0" fontId="11" fillId="3" borderId="5" xfId="829" applyFont="1" applyFill="1" applyBorder="1" applyAlignment="1">
      <alignment horizontal="center" vertical="center" wrapText="1"/>
    </xf>
    <xf numFmtId="0" fontId="11" fillId="3" borderId="6" xfId="829" applyFont="1" applyFill="1" applyBorder="1" applyAlignment="1">
      <alignment horizontal="center" vertical="center" wrapText="1"/>
    </xf>
    <xf numFmtId="0" fontId="11" fillId="3" borderId="7" xfId="829" applyFont="1" applyFill="1" applyBorder="1" applyAlignment="1">
      <alignment horizontal="center" vertical="center" wrapText="1"/>
    </xf>
    <xf numFmtId="0" fontId="11" fillId="3" borderId="9" xfId="829" applyFont="1" applyFill="1" applyBorder="1" applyAlignment="1">
      <alignment horizontal="center" vertical="center" wrapText="1"/>
    </xf>
    <xf numFmtId="0" fontId="35" fillId="0" borderId="2" xfId="829" applyFont="1" applyFill="1" applyBorder="1" applyAlignment="1" applyProtection="1">
      <alignment horizontal="justify" vertical="center" wrapText="1"/>
      <protection locked="0"/>
    </xf>
    <xf numFmtId="0" fontId="35" fillId="0" borderId="4" xfId="829" applyFont="1" applyFill="1" applyBorder="1" applyAlignment="1" applyProtection="1">
      <alignment horizontal="justify" vertical="center" wrapText="1"/>
      <protection locked="0"/>
    </xf>
    <xf numFmtId="0" fontId="35" fillId="0" borderId="5" xfId="829" applyFont="1" applyFill="1" applyBorder="1" applyAlignment="1" applyProtection="1">
      <alignment horizontal="justify" vertical="center" wrapText="1"/>
      <protection locked="0"/>
    </xf>
    <xf numFmtId="0" fontId="35" fillId="0" borderId="6" xfId="829" applyFont="1" applyFill="1" applyBorder="1" applyAlignment="1" applyProtection="1">
      <alignment horizontal="justify" vertical="center" wrapText="1"/>
      <protection locked="0"/>
    </xf>
    <xf numFmtId="0" fontId="9" fillId="3" borderId="2" xfId="814" applyFont="1" applyFill="1" applyBorder="1" applyAlignment="1">
      <alignment horizontal="center" vertical="center"/>
    </xf>
    <xf numFmtId="0" fontId="9" fillId="3" borderId="4" xfId="814" applyFont="1" applyFill="1" applyBorder="1" applyAlignment="1">
      <alignment horizontal="center" vertical="center"/>
    </xf>
    <xf numFmtId="0" fontId="9" fillId="3" borderId="5" xfId="814" applyFont="1" applyFill="1" applyBorder="1" applyAlignment="1">
      <alignment horizontal="center" vertical="center"/>
    </xf>
    <xf numFmtId="0" fontId="9" fillId="3" borderId="6" xfId="814" applyFont="1" applyFill="1" applyBorder="1" applyAlignment="1">
      <alignment horizontal="center" vertical="center"/>
    </xf>
    <xf numFmtId="0" fontId="9" fillId="3" borderId="7" xfId="814" applyFont="1" applyFill="1" applyBorder="1" applyAlignment="1">
      <alignment horizontal="center" vertical="center"/>
    </xf>
    <xf numFmtId="0" fontId="9" fillId="3" borderId="9" xfId="814" applyFont="1" applyFill="1" applyBorder="1" applyAlignment="1">
      <alignment horizontal="center" vertical="center"/>
    </xf>
    <xf numFmtId="0" fontId="9" fillId="3" borderId="10" xfId="814" applyFont="1" applyFill="1" applyBorder="1" applyAlignment="1" applyProtection="1">
      <alignment horizontal="center" vertical="center" wrapText="1"/>
      <protection locked="0"/>
    </xf>
    <xf numFmtId="0" fontId="9" fillId="3" borderId="11" xfId="814" applyFont="1" applyFill="1" applyBorder="1" applyAlignment="1" applyProtection="1">
      <alignment horizontal="center" vertical="center" wrapText="1"/>
      <protection locked="0"/>
    </xf>
    <xf numFmtId="0" fontId="9" fillId="3" borderId="12" xfId="814" applyFont="1" applyFill="1" applyBorder="1" applyAlignment="1" applyProtection="1">
      <alignment horizontal="center" vertical="center" wrapText="1"/>
      <protection locked="0"/>
    </xf>
    <xf numFmtId="4" fontId="9" fillId="3" borderId="16" xfId="814" applyNumberFormat="1" applyFont="1" applyFill="1" applyBorder="1" applyAlignment="1">
      <alignment horizontal="center" vertical="center" wrapText="1"/>
    </xf>
    <xf numFmtId="4" fontId="9" fillId="3" borderId="17" xfId="814" applyNumberFormat="1" applyFont="1" applyFill="1" applyBorder="1" applyAlignment="1">
      <alignment horizontal="center" vertical="center" wrapText="1"/>
    </xf>
    <xf numFmtId="0" fontId="9" fillId="3" borderId="7" xfId="814" applyFont="1" applyFill="1" applyBorder="1" applyAlignment="1" applyProtection="1">
      <alignment horizontal="center" vertical="center" wrapText="1"/>
      <protection locked="0"/>
    </xf>
    <xf numFmtId="0" fontId="9" fillId="3" borderId="8" xfId="814" applyFont="1" applyFill="1" applyBorder="1" applyAlignment="1" applyProtection="1">
      <alignment horizontal="center" vertical="center" wrapText="1"/>
      <protection locked="0"/>
    </xf>
    <xf numFmtId="0" fontId="9" fillId="3" borderId="9" xfId="814" applyFont="1" applyFill="1" applyBorder="1" applyAlignment="1" applyProtection="1">
      <alignment horizontal="center" vertical="center" wrapText="1"/>
      <protection locked="0"/>
    </xf>
    <xf numFmtId="0" fontId="8" fillId="0" borderId="0" xfId="15" applyAlignment="1" applyProtection="1">
      <alignment horizontal="center"/>
      <protection locked="0"/>
    </xf>
    <xf numFmtId="0" fontId="8" fillId="0" borderId="8" xfId="15" applyBorder="1" applyAlignment="1" applyProtection="1">
      <alignment horizontal="center"/>
      <protection locked="0"/>
    </xf>
    <xf numFmtId="0" fontId="10" fillId="0" borderId="0" xfId="15" applyFont="1" applyAlignment="1" applyProtection="1">
      <alignment horizontal="center"/>
      <protection locked="0"/>
    </xf>
    <xf numFmtId="0" fontId="14" fillId="0" borderId="0" xfId="830" applyAlignment="1" applyProtection="1">
      <alignment horizontal="center" wrapText="1"/>
      <protection locked="0"/>
    </xf>
    <xf numFmtId="0" fontId="14" fillId="0" borderId="0" xfId="830" applyBorder="1" applyAlignment="1" applyProtection="1">
      <alignment horizontal="center"/>
      <protection locked="0"/>
    </xf>
    <xf numFmtId="0" fontId="71" fillId="0" borderId="0" xfId="829" applyFont="1" applyBorder="1" applyAlignment="1">
      <alignment horizontal="center"/>
    </xf>
    <xf numFmtId="0" fontId="14" fillId="0" borderId="0" xfId="829" applyFont="1" applyBorder="1" applyAlignment="1">
      <alignment horizontal="center"/>
    </xf>
    <xf numFmtId="0" fontId="14" fillId="0" borderId="0" xfId="829" applyFont="1" applyAlignment="1">
      <alignment horizontal="center"/>
    </xf>
    <xf numFmtId="0" fontId="71" fillId="5" borderId="13" xfId="829" applyFont="1" applyFill="1" applyBorder="1" applyAlignment="1">
      <alignment horizontal="center"/>
    </xf>
    <xf numFmtId="0" fontId="71" fillId="5" borderId="13" xfId="829" applyFont="1" applyFill="1" applyBorder="1" applyAlignment="1">
      <alignment horizontal="right"/>
    </xf>
    <xf numFmtId="0" fontId="71" fillId="5" borderId="10" xfId="829" applyFont="1" applyFill="1" applyBorder="1" applyAlignment="1">
      <alignment horizontal="center"/>
    </xf>
    <xf numFmtId="0" fontId="71" fillId="5" borderId="12" xfId="829" applyFont="1" applyFill="1" applyBorder="1" applyAlignment="1">
      <alignment horizontal="center"/>
    </xf>
    <xf numFmtId="0" fontId="71" fillId="5" borderId="10" xfId="829" applyFont="1" applyFill="1" applyBorder="1" applyAlignment="1">
      <alignment horizontal="right"/>
    </xf>
    <xf numFmtId="0" fontId="71" fillId="5" borderId="12" xfId="829" applyFont="1" applyFill="1" applyBorder="1" applyAlignment="1">
      <alignment horizontal="right"/>
    </xf>
    <xf numFmtId="0" fontId="11" fillId="60" borderId="5" xfId="829" applyFont="1" applyFill="1" applyBorder="1" applyAlignment="1">
      <alignment horizontal="center"/>
    </xf>
    <xf numFmtId="0" fontId="11" fillId="60" borderId="0" xfId="829" applyFont="1" applyFill="1" applyBorder="1" applyAlignment="1">
      <alignment horizontal="center"/>
    </xf>
    <xf numFmtId="0" fontId="11" fillId="60" borderId="6" xfId="829" applyFont="1" applyFill="1" applyBorder="1" applyAlignment="1">
      <alignment horizontal="center"/>
    </xf>
    <xf numFmtId="0" fontId="11" fillId="60" borderId="13" xfId="88" applyFont="1" applyFill="1" applyBorder="1" applyAlignment="1">
      <alignment horizontal="center"/>
    </xf>
    <xf numFmtId="0" fontId="29" fillId="3" borderId="0" xfId="829" applyFont="1" applyFill="1" applyAlignment="1">
      <alignment horizontal="center"/>
    </xf>
    <xf numFmtId="0" fontId="9" fillId="3" borderId="0" xfId="829" applyFont="1" applyFill="1" applyBorder="1" applyAlignment="1">
      <alignment horizontal="center"/>
    </xf>
    <xf numFmtId="0" fontId="71" fillId="0" borderId="8" xfId="829" applyFont="1" applyBorder="1" applyAlignment="1">
      <alignment horizontal="center"/>
    </xf>
    <xf numFmtId="0" fontId="14" fillId="0" borderId="3" xfId="829" applyFont="1" applyBorder="1" applyAlignment="1">
      <alignment horizontal="center"/>
    </xf>
    <xf numFmtId="0" fontId="35" fillId="3" borderId="0" xfId="829" applyFont="1" applyFill="1" applyAlignment="1">
      <alignment horizontal="center"/>
    </xf>
    <xf numFmtId="0" fontId="11" fillId="3" borderId="0" xfId="829" applyFont="1" applyFill="1" applyBorder="1" applyAlignment="1">
      <alignment horizontal="center"/>
    </xf>
    <xf numFmtId="0" fontId="29" fillId="3" borderId="2" xfId="829" applyFont="1" applyFill="1" applyBorder="1" applyAlignment="1" applyProtection="1">
      <alignment horizontal="center"/>
      <protection locked="0"/>
    </xf>
    <xf numFmtId="0" fontId="29" fillId="3" borderId="3" xfId="829" applyFont="1" applyFill="1" applyBorder="1" applyAlignment="1" applyProtection="1">
      <alignment horizontal="center"/>
      <protection locked="0"/>
    </xf>
    <xf numFmtId="0" fontId="29" fillId="3" borderId="4" xfId="829" applyFont="1" applyFill="1" applyBorder="1" applyAlignment="1" applyProtection="1">
      <alignment horizontal="center"/>
      <protection locked="0"/>
    </xf>
    <xf numFmtId="0" fontId="9" fillId="3" borderId="3" xfId="814" applyFont="1" applyFill="1" applyBorder="1" applyAlignment="1">
      <alignment horizontal="center" vertical="center"/>
    </xf>
    <xf numFmtId="0" fontId="9" fillId="3" borderId="0" xfId="814" applyFont="1" applyFill="1" applyBorder="1" applyAlignment="1">
      <alignment horizontal="center" vertical="center"/>
    </xf>
    <xf numFmtId="0" fontId="9" fillId="3" borderId="8" xfId="814" applyFont="1" applyFill="1" applyBorder="1" applyAlignment="1">
      <alignment horizontal="center" vertical="center"/>
    </xf>
    <xf numFmtId="0" fontId="71" fillId="5" borderId="0" xfId="829" applyFont="1" applyFill="1" applyBorder="1" applyAlignment="1">
      <alignment horizontal="justify" vertical="center" wrapText="1"/>
    </xf>
    <xf numFmtId="0" fontId="71" fillId="5" borderId="6" xfId="829" applyFont="1" applyFill="1" applyBorder="1" applyAlignment="1">
      <alignment horizontal="justify" vertical="center" wrapText="1"/>
    </xf>
    <xf numFmtId="0" fontId="71" fillId="5" borderId="5" xfId="829" applyFont="1" applyFill="1" applyBorder="1" applyAlignment="1">
      <alignment horizontal="left" vertical="center" wrapText="1"/>
    </xf>
    <xf numFmtId="0" fontId="71" fillId="5" borderId="0" xfId="829" applyFont="1" applyFill="1" applyBorder="1" applyAlignment="1">
      <alignment horizontal="left" vertical="center" wrapText="1"/>
    </xf>
    <xf numFmtId="0" fontId="71" fillId="5" borderId="6" xfId="829" applyFont="1" applyFill="1" applyBorder="1" applyAlignment="1">
      <alignment horizontal="left" vertical="center" wrapText="1"/>
    </xf>
    <xf numFmtId="0" fontId="35" fillId="5" borderId="11" xfId="829" applyFont="1" applyFill="1" applyBorder="1" applyAlignment="1">
      <alignment horizontal="left" vertical="center" wrapText="1" indent="3"/>
    </xf>
    <xf numFmtId="0" fontId="35" fillId="5" borderId="12" xfId="829" applyFont="1" applyFill="1" applyBorder="1" applyAlignment="1">
      <alignment horizontal="left" vertical="center" wrapText="1" indent="3"/>
    </xf>
    <xf numFmtId="9" fontId="35" fillId="5" borderId="10" xfId="833" applyFont="1" applyFill="1" applyBorder="1" applyAlignment="1">
      <alignment horizontal="center"/>
    </xf>
    <xf numFmtId="9" fontId="35" fillId="5" borderId="12" xfId="833" applyFont="1" applyFill="1" applyBorder="1" applyAlignment="1">
      <alignment horizontal="center"/>
    </xf>
    <xf numFmtId="0" fontId="11" fillId="3" borderId="5" xfId="829" applyFont="1" applyFill="1" applyBorder="1" applyAlignment="1">
      <alignment horizontal="center"/>
    </xf>
    <xf numFmtId="0" fontId="11" fillId="3" borderId="6" xfId="829" applyFont="1" applyFill="1" applyBorder="1" applyAlignment="1">
      <alignment horizontal="center"/>
    </xf>
    <xf numFmtId="0" fontId="11" fillId="3" borderId="7" xfId="829" applyFont="1" applyFill="1" applyBorder="1" applyAlignment="1">
      <alignment horizontal="center"/>
    </xf>
    <xf numFmtId="0" fontId="11" fillId="3" borderId="8" xfId="829" applyFont="1" applyFill="1" applyBorder="1" applyAlignment="1">
      <alignment horizontal="center"/>
    </xf>
    <xf numFmtId="0" fontId="11" fillId="3" borderId="9" xfId="829" applyFont="1" applyFill="1" applyBorder="1" applyAlignment="1">
      <alignment horizontal="center"/>
    </xf>
    <xf numFmtId="0" fontId="11" fillId="60" borderId="2" xfId="829" applyFont="1" applyFill="1" applyBorder="1" applyAlignment="1">
      <alignment horizontal="center" vertical="center"/>
    </xf>
    <xf numFmtId="0" fontId="11" fillId="60" borderId="3" xfId="829" applyFont="1" applyFill="1" applyBorder="1" applyAlignment="1">
      <alignment horizontal="center" vertical="center"/>
    </xf>
    <xf numFmtId="0" fontId="11" fillId="60" borderId="4" xfId="829" applyFont="1" applyFill="1" applyBorder="1" applyAlignment="1">
      <alignment horizontal="center" vertical="center"/>
    </xf>
    <xf numFmtId="0" fontId="11" fillId="60" borderId="5" xfId="829" applyFont="1" applyFill="1" applyBorder="1" applyAlignment="1">
      <alignment horizontal="center" vertical="center"/>
    </xf>
    <xf numFmtId="0" fontId="11" fillId="60" borderId="0" xfId="829" applyFont="1" applyFill="1" applyBorder="1" applyAlignment="1">
      <alignment horizontal="center" vertical="center"/>
    </xf>
    <xf numFmtId="0" fontId="11" fillId="60" borderId="6" xfId="829" applyFont="1" applyFill="1" applyBorder="1" applyAlignment="1">
      <alignment horizontal="center" vertical="center"/>
    </xf>
    <xf numFmtId="0" fontId="11" fillId="60" borderId="7" xfId="829" applyFont="1" applyFill="1" applyBorder="1" applyAlignment="1">
      <alignment horizontal="center" vertical="center"/>
    </xf>
    <xf numFmtId="0" fontId="11" fillId="60" borderId="8" xfId="829" applyFont="1" applyFill="1" applyBorder="1" applyAlignment="1">
      <alignment horizontal="center" vertical="center"/>
    </xf>
    <xf numFmtId="0" fontId="11" fillId="60" borderId="9" xfId="829" applyFont="1" applyFill="1" applyBorder="1" applyAlignment="1">
      <alignment horizontal="center" vertical="center"/>
    </xf>
    <xf numFmtId="0" fontId="11" fillId="60" borderId="16" xfId="829" applyFont="1" applyFill="1" applyBorder="1" applyAlignment="1">
      <alignment horizontal="center" vertical="center" wrapText="1"/>
    </xf>
    <xf numFmtId="0" fontId="11" fillId="60" borderId="18" xfId="829" applyFont="1" applyFill="1" applyBorder="1" applyAlignment="1">
      <alignment horizontal="center" vertical="center" wrapText="1"/>
    </xf>
    <xf numFmtId="0" fontId="11" fillId="60" borderId="17" xfId="829" applyFont="1" applyFill="1" applyBorder="1" applyAlignment="1">
      <alignment horizontal="center" vertical="center" wrapText="1"/>
    </xf>
    <xf numFmtId="0" fontId="11" fillId="60" borderId="10" xfId="829" applyFont="1" applyFill="1" applyBorder="1" applyAlignment="1">
      <alignment horizontal="center" vertical="center" wrapText="1"/>
    </xf>
    <xf numFmtId="0" fontId="11" fillId="60" borderId="11" xfId="829" applyFont="1" applyFill="1" applyBorder="1" applyAlignment="1">
      <alignment horizontal="center" vertical="center" wrapText="1"/>
    </xf>
    <xf numFmtId="0" fontId="11" fillId="60" borderId="12" xfId="829" applyFont="1" applyFill="1" applyBorder="1" applyAlignment="1">
      <alignment horizontal="center" vertical="center" wrapText="1"/>
    </xf>
    <xf numFmtId="0" fontId="11" fillId="60" borderId="13" xfId="829" applyFont="1" applyFill="1" applyBorder="1" applyAlignment="1">
      <alignment horizontal="center" vertical="center" wrapText="1"/>
    </xf>
    <xf numFmtId="0" fontId="35" fillId="60" borderId="10" xfId="829" applyFont="1" applyFill="1" applyBorder="1" applyAlignment="1">
      <alignment horizontal="center"/>
    </xf>
    <xf numFmtId="0" fontId="35" fillId="60" borderId="12" xfId="829" applyFont="1" applyFill="1" applyBorder="1" applyAlignment="1">
      <alignment horizontal="center"/>
    </xf>
    <xf numFmtId="0" fontId="29" fillId="3" borderId="5" xfId="829" applyFont="1" applyFill="1" applyBorder="1" applyAlignment="1" applyProtection="1">
      <alignment horizontal="center" vertical="center" wrapText="1"/>
      <protection locked="0"/>
    </xf>
    <xf numFmtId="0" fontId="29" fillId="3" borderId="0" xfId="829" applyFont="1" applyFill="1" applyBorder="1" applyAlignment="1" applyProtection="1">
      <alignment horizontal="center" vertical="center"/>
      <protection locked="0"/>
    </xf>
    <xf numFmtId="0" fontId="29" fillId="3" borderId="6" xfId="829" applyFont="1" applyFill="1" applyBorder="1" applyAlignment="1" applyProtection="1">
      <alignment horizontal="center" vertical="center"/>
      <protection locked="0"/>
    </xf>
    <xf numFmtId="0" fontId="9" fillId="3" borderId="0" xfId="829" applyFont="1" applyFill="1" applyBorder="1" applyAlignment="1">
      <alignment horizontal="center" vertical="center" wrapText="1"/>
    </xf>
    <xf numFmtId="0" fontId="9" fillId="3" borderId="8" xfId="829" applyFont="1" applyFill="1" applyBorder="1" applyAlignment="1">
      <alignment horizontal="center" vertical="center" wrapText="1"/>
    </xf>
    <xf numFmtId="0" fontId="11" fillId="5" borderId="8" xfId="829" applyNumberFormat="1" applyFont="1" applyFill="1" applyBorder="1" applyAlignment="1" applyProtection="1">
      <alignment horizontal="center" wrapText="1"/>
      <protection locked="0"/>
    </xf>
    <xf numFmtId="0" fontId="1" fillId="0" borderId="0" xfId="829" applyFont="1" applyBorder="1" applyAlignment="1" applyProtection="1">
      <alignment horizontal="center"/>
      <protection locked="0"/>
    </xf>
    <xf numFmtId="0" fontId="1" fillId="0" borderId="0" xfId="829" applyFont="1" applyAlignment="1" applyProtection="1">
      <alignment horizontal="center"/>
      <protection locked="0"/>
    </xf>
    <xf numFmtId="0" fontId="14" fillId="0" borderId="0" xfId="830" applyAlignment="1" applyProtection="1">
      <alignment horizontal="center" vertical="center"/>
      <protection locked="0"/>
    </xf>
    <xf numFmtId="0" fontId="14" fillId="0" borderId="0" xfId="829" applyFont="1" applyAlignment="1">
      <alignment horizontal="center" vertical="center"/>
    </xf>
    <xf numFmtId="0" fontId="9" fillId="3" borderId="10" xfId="829" applyFont="1" applyFill="1" applyBorder="1" applyAlignment="1" applyProtection="1">
      <alignment horizontal="center" vertical="center" wrapText="1"/>
      <protection locked="0"/>
    </xf>
    <xf numFmtId="0" fontId="9" fillId="3" borderId="12" xfId="829" applyFont="1" applyFill="1" applyBorder="1" applyAlignment="1" applyProtection="1">
      <alignment horizontal="center" vertical="center" wrapText="1"/>
      <protection locked="0"/>
    </xf>
    <xf numFmtId="0" fontId="9" fillId="3" borderId="10" xfId="829" applyFont="1" applyFill="1" applyBorder="1" applyAlignment="1">
      <alignment horizontal="center" vertical="center"/>
    </xf>
    <xf numFmtId="0" fontId="9" fillId="3" borderId="12" xfId="829" applyFont="1" applyFill="1" applyBorder="1" applyAlignment="1">
      <alignment horizontal="center" vertical="center"/>
    </xf>
    <xf numFmtId="0" fontId="71" fillId="0" borderId="0" xfId="829" applyFont="1" applyAlignment="1">
      <alignment horizontal="center"/>
    </xf>
    <xf numFmtId="0" fontId="72" fillId="56" borderId="13" xfId="1" applyFont="1" applyFill="1" applyBorder="1" applyAlignment="1" applyProtection="1">
      <alignment horizontal="center" vertical="center" wrapText="1"/>
      <protection locked="0"/>
    </xf>
    <xf numFmtId="0" fontId="76" fillId="0" borderId="5" xfId="822" applyFont="1" applyBorder="1" applyAlignment="1">
      <alignment horizontal="center"/>
    </xf>
    <xf numFmtId="0" fontId="76" fillId="0" borderId="0" xfId="822" applyFont="1" applyBorder="1" applyAlignment="1">
      <alignment horizontal="center"/>
    </xf>
    <xf numFmtId="0" fontId="76" fillId="0" borderId="6" xfId="822" applyFont="1" applyBorder="1" applyAlignment="1">
      <alignment horizontal="center"/>
    </xf>
    <xf numFmtId="0" fontId="35" fillId="60" borderId="0" xfId="822" applyFont="1" applyFill="1" applyBorder="1" applyAlignment="1" applyProtection="1">
      <alignment horizontal="center" vertical="center"/>
    </xf>
    <xf numFmtId="0" fontId="35" fillId="60" borderId="0" xfId="822" applyFont="1" applyFill="1" applyBorder="1" applyAlignment="1" applyProtection="1">
      <alignment horizontal="center"/>
    </xf>
    <xf numFmtId="0" fontId="35" fillId="60" borderId="10" xfId="88" applyFont="1" applyFill="1" applyBorder="1" applyAlignment="1" applyProtection="1">
      <alignment horizontal="center" vertical="center"/>
    </xf>
    <xf numFmtId="0" fontId="35" fillId="60" borderId="11" xfId="88" applyFont="1" applyFill="1" applyBorder="1" applyAlignment="1" applyProtection="1">
      <alignment horizontal="center" vertical="center"/>
    </xf>
    <xf numFmtId="0" fontId="71" fillId="60" borderId="0" xfId="822" applyFont="1" applyFill="1" applyBorder="1" applyAlignment="1" applyProtection="1">
      <alignment horizontal="center"/>
    </xf>
    <xf numFmtId="0" fontId="8" fillId="5" borderId="0" xfId="822" applyFont="1" applyFill="1" applyBorder="1" applyAlignment="1" applyProtection="1">
      <alignment vertical="center" wrapText="1"/>
      <protection locked="0"/>
    </xf>
    <xf numFmtId="0" fontId="71" fillId="5" borderId="0" xfId="822" applyFont="1" applyFill="1" applyBorder="1" applyAlignment="1" applyProtection="1">
      <alignment wrapText="1"/>
      <protection locked="0"/>
    </xf>
    <xf numFmtId="0" fontId="71" fillId="5" borderId="0" xfId="822" applyFont="1" applyFill="1" applyAlignment="1" applyProtection="1">
      <alignment horizontal="center"/>
      <protection locked="0"/>
    </xf>
    <xf numFmtId="0" fontId="71" fillId="5" borderId="0" xfId="822" applyFont="1" applyFill="1" applyAlignment="1" applyProtection="1">
      <alignment horizontal="center" vertical="top"/>
      <protection locked="0"/>
    </xf>
    <xf numFmtId="0" fontId="74" fillId="56" borderId="10" xfId="1" applyFont="1" applyFill="1" applyBorder="1" applyAlignment="1" applyProtection="1">
      <alignment horizontal="center" vertical="center" wrapText="1"/>
      <protection locked="0"/>
    </xf>
    <xf numFmtId="0" fontId="74" fillId="56" borderId="11" xfId="1" applyFont="1" applyFill="1" applyBorder="1" applyAlignment="1" applyProtection="1">
      <alignment horizontal="center" vertical="center" wrapText="1"/>
      <protection locked="0"/>
    </xf>
    <xf numFmtId="0" fontId="74" fillId="56" borderId="12" xfId="1" applyFont="1" applyFill="1" applyBorder="1" applyAlignment="1" applyProtection="1">
      <alignment horizontal="center" vertical="center" wrapText="1"/>
      <protection locked="0"/>
    </xf>
    <xf numFmtId="0" fontId="11" fillId="60" borderId="0" xfId="1" applyFont="1" applyFill="1" applyBorder="1" applyAlignment="1">
      <alignment horizontal="center"/>
    </xf>
    <xf numFmtId="0" fontId="35" fillId="4" borderId="36" xfId="823" applyFont="1" applyFill="1" applyBorder="1" applyAlignment="1">
      <alignment horizontal="center" vertical="center" wrapText="1"/>
    </xf>
    <xf numFmtId="0" fontId="35" fillId="4" borderId="39" xfId="823" applyFont="1" applyFill="1" applyBorder="1" applyAlignment="1">
      <alignment horizontal="center" vertical="center" wrapText="1"/>
    </xf>
    <xf numFmtId="0" fontId="35" fillId="4" borderId="37" xfId="823" applyFont="1" applyFill="1" applyBorder="1" applyAlignment="1">
      <alignment horizontal="center" vertical="center" wrapText="1"/>
    </xf>
    <xf numFmtId="0" fontId="35" fillId="4" borderId="38" xfId="823" applyFont="1" applyFill="1" applyBorder="1" applyAlignment="1">
      <alignment horizontal="center" vertical="center" wrapText="1"/>
    </xf>
    <xf numFmtId="0" fontId="72" fillId="56" borderId="10" xfId="0" applyFont="1" applyFill="1" applyBorder="1" applyAlignment="1" applyProtection="1">
      <alignment horizontal="center" vertical="center" wrapText="1"/>
      <protection locked="0"/>
    </xf>
    <xf numFmtId="0" fontId="72" fillId="56" borderId="11" xfId="0" applyFont="1" applyFill="1" applyBorder="1" applyAlignment="1" applyProtection="1">
      <alignment horizontal="center" vertical="center" wrapText="1"/>
      <protection locked="0"/>
    </xf>
    <xf numFmtId="0" fontId="72" fillId="56" borderId="12" xfId="0" applyFont="1" applyFill="1" applyBorder="1" applyAlignment="1" applyProtection="1">
      <alignment horizontal="center" vertical="center" wrapText="1"/>
      <protection locked="0"/>
    </xf>
    <xf numFmtId="0" fontId="71" fillId="0" borderId="0" xfId="0" applyFont="1" applyAlignment="1" applyProtection="1">
      <alignment horizontal="center" vertical="top"/>
      <protection locked="0"/>
    </xf>
    <xf numFmtId="167" fontId="8" fillId="0" borderId="0" xfId="828" applyFont="1" applyBorder="1" applyAlignment="1" applyProtection="1">
      <alignment horizontal="center"/>
      <protection locked="0"/>
    </xf>
    <xf numFmtId="0" fontId="81" fillId="0" borderId="0" xfId="88" applyFont="1" applyAlignment="1" applyProtection="1">
      <alignment horizontal="center" vertical="top"/>
      <protection locked="0"/>
    </xf>
    <xf numFmtId="0" fontId="71" fillId="5" borderId="51" xfId="823" applyFont="1" applyFill="1" applyBorder="1" applyAlignment="1">
      <alignment horizontal="center" vertical="center" wrapText="1"/>
    </xf>
    <xf numFmtId="0" fontId="71" fillId="5" borderId="42" xfId="823" applyFont="1" applyFill="1" applyBorder="1" applyAlignment="1">
      <alignment horizontal="center" vertical="center" wrapText="1"/>
    </xf>
    <xf numFmtId="0" fontId="71" fillId="5" borderId="44" xfId="823" applyFont="1" applyFill="1" applyBorder="1" applyAlignment="1">
      <alignment horizontal="center" vertical="center" wrapText="1"/>
    </xf>
    <xf numFmtId="0" fontId="71" fillId="5" borderId="48" xfId="823" applyFont="1" applyFill="1" applyBorder="1" applyAlignment="1">
      <alignment horizontal="center" vertical="center" wrapText="1"/>
    </xf>
    <xf numFmtId="0" fontId="71" fillId="5" borderId="52" xfId="823" applyFont="1" applyFill="1" applyBorder="1" applyAlignment="1">
      <alignment horizontal="center" vertical="center" wrapText="1"/>
    </xf>
    <xf numFmtId="0" fontId="71" fillId="5" borderId="50" xfId="823" applyFont="1" applyFill="1" applyBorder="1" applyAlignment="1">
      <alignment horizontal="center" vertical="center" wrapText="1"/>
    </xf>
    <xf numFmtId="0" fontId="35" fillId="4" borderId="47" xfId="823" applyFont="1" applyFill="1" applyBorder="1" applyAlignment="1">
      <alignment horizontal="center" vertical="center" wrapText="1"/>
    </xf>
    <xf numFmtId="0" fontId="35" fillId="4" borderId="49" xfId="823" applyFont="1" applyFill="1" applyBorder="1" applyAlignment="1">
      <alignment horizontal="center" vertical="center" wrapText="1"/>
    </xf>
    <xf numFmtId="0" fontId="35" fillId="4" borderId="48" xfId="823" applyFont="1" applyFill="1" applyBorder="1" applyAlignment="1">
      <alignment horizontal="center" vertical="center" wrapText="1"/>
    </xf>
    <xf numFmtId="0" fontId="35" fillId="4" borderId="50" xfId="823" applyFont="1" applyFill="1" applyBorder="1" applyAlignment="1">
      <alignment horizontal="center" vertical="center" wrapText="1"/>
    </xf>
  </cellXfs>
  <cellStyles count="836">
    <cellStyle name="=C:\WINNT\SYSTEM32\COMMAND.COM" xfId="23"/>
    <cellStyle name="20% - Énfasis1 2" xfId="182"/>
    <cellStyle name="20% - Énfasis1 2 2" xfId="183"/>
    <cellStyle name="20% - Énfasis1 2 2 2" xfId="184"/>
    <cellStyle name="20% - Énfasis1 2 3" xfId="185"/>
    <cellStyle name="20% - Énfasis1 3" xfId="186"/>
    <cellStyle name="20% - Énfasis1 3 2" xfId="187"/>
    <cellStyle name="20% - Énfasis1 4" xfId="188"/>
    <cellStyle name="20% - Énfasis1 4 2" xfId="189"/>
    <cellStyle name="20% - Énfasis1 5" xfId="190"/>
    <cellStyle name="20% - Énfasis2 2" xfId="191"/>
    <cellStyle name="20% - Énfasis2 2 2" xfId="192"/>
    <cellStyle name="20% - Énfasis2 2 2 2" xfId="193"/>
    <cellStyle name="20% - Énfasis2 2 3" xfId="194"/>
    <cellStyle name="20% - Énfasis2 3" xfId="195"/>
    <cellStyle name="20% - Énfasis2 3 2" xfId="196"/>
    <cellStyle name="20% - Énfasis2 4" xfId="197"/>
    <cellStyle name="20% - Énfasis2 4 2" xfId="198"/>
    <cellStyle name="20% - Énfasis2 5" xfId="199"/>
    <cellStyle name="20% - Énfasis3 2" xfId="200"/>
    <cellStyle name="20% - Énfasis3 2 2" xfId="201"/>
    <cellStyle name="20% - Énfasis3 2 2 2" xfId="202"/>
    <cellStyle name="20% - Énfasis3 2 3" xfId="203"/>
    <cellStyle name="20% - Énfasis3 3" xfId="204"/>
    <cellStyle name="20% - Énfasis3 3 2" xfId="205"/>
    <cellStyle name="20% - Énfasis3 4" xfId="206"/>
    <cellStyle name="20% - Énfasis3 4 2" xfId="207"/>
    <cellStyle name="20% - Énfasis3 5" xfId="208"/>
    <cellStyle name="20% - Énfasis4 2" xfId="209"/>
    <cellStyle name="20% - Énfasis4 2 2" xfId="210"/>
    <cellStyle name="20% - Énfasis4 2 2 2" xfId="211"/>
    <cellStyle name="20% - Énfasis4 2 3" xfId="212"/>
    <cellStyle name="20% - Énfasis4 3" xfId="213"/>
    <cellStyle name="20% - Énfasis4 3 2" xfId="214"/>
    <cellStyle name="20% - Énfasis4 4" xfId="215"/>
    <cellStyle name="20% - Énfasis4 4 2" xfId="216"/>
    <cellStyle name="20% - Énfasis4 5" xfId="217"/>
    <cellStyle name="20% - Énfasis5 2" xfId="218"/>
    <cellStyle name="20% - Énfasis5 2 2" xfId="219"/>
    <cellStyle name="20% - Énfasis5 2 2 2" xfId="220"/>
    <cellStyle name="20% - Énfasis5 2 3" xfId="221"/>
    <cellStyle name="20% - Énfasis5 3" xfId="222"/>
    <cellStyle name="20% - Énfasis5 3 2" xfId="223"/>
    <cellStyle name="20% - Énfasis5 4" xfId="224"/>
    <cellStyle name="20% - Énfasis5 4 2" xfId="225"/>
    <cellStyle name="20% - Énfasis5 5" xfId="226"/>
    <cellStyle name="20% - Énfasis6 2" xfId="227"/>
    <cellStyle name="20% - Énfasis6 2 2" xfId="228"/>
    <cellStyle name="20% - Énfasis6 2 2 2" xfId="229"/>
    <cellStyle name="20% - Énfasis6 2 3" xfId="230"/>
    <cellStyle name="20% - Énfasis6 3" xfId="231"/>
    <cellStyle name="20% - Énfasis6 3 2" xfId="232"/>
    <cellStyle name="20% - Énfasis6 4" xfId="233"/>
    <cellStyle name="20% - Énfasis6 4 2" xfId="234"/>
    <cellStyle name="20% - Énfasis6 5" xfId="235"/>
    <cellStyle name="40% - Énfasis1 2" xfId="236"/>
    <cellStyle name="40% - Énfasis1 2 2" xfId="237"/>
    <cellStyle name="40% - Énfasis1 2 2 2" xfId="238"/>
    <cellStyle name="40% - Énfasis1 2 3" xfId="239"/>
    <cellStyle name="40% - Énfasis1 3" xfId="240"/>
    <cellStyle name="40% - Énfasis1 3 2" xfId="241"/>
    <cellStyle name="40% - Énfasis1 4" xfId="242"/>
    <cellStyle name="40% - Énfasis1 4 2" xfId="243"/>
    <cellStyle name="40% - Énfasis1 5" xfId="244"/>
    <cellStyle name="40% - Énfasis2 2" xfId="245"/>
    <cellStyle name="40% - Énfasis2 2 2" xfId="246"/>
    <cellStyle name="40% - Énfasis2 2 2 2" xfId="247"/>
    <cellStyle name="40% - Énfasis2 2 3" xfId="248"/>
    <cellStyle name="40% - Énfasis2 3" xfId="249"/>
    <cellStyle name="40% - Énfasis2 3 2" xfId="250"/>
    <cellStyle name="40% - Énfasis2 4" xfId="251"/>
    <cellStyle name="40% - Énfasis2 4 2" xfId="252"/>
    <cellStyle name="40% - Énfasis2 5" xfId="253"/>
    <cellStyle name="40% - Énfasis3 2" xfId="254"/>
    <cellStyle name="40% - Énfasis3 2 2" xfId="255"/>
    <cellStyle name="40% - Énfasis3 2 2 2" xfId="256"/>
    <cellStyle name="40% - Énfasis3 2 3" xfId="257"/>
    <cellStyle name="40% - Énfasis3 3" xfId="258"/>
    <cellStyle name="40% - Énfasis3 3 2" xfId="259"/>
    <cellStyle name="40% - Énfasis3 4" xfId="260"/>
    <cellStyle name="40% - Énfasis3 4 2" xfId="261"/>
    <cellStyle name="40% - Énfasis3 5" xfId="262"/>
    <cellStyle name="40% - Énfasis4 2" xfId="263"/>
    <cellStyle name="40% - Énfasis4 2 2" xfId="264"/>
    <cellStyle name="40% - Énfasis4 2 2 2" xfId="265"/>
    <cellStyle name="40% - Énfasis4 2 3" xfId="266"/>
    <cellStyle name="40% - Énfasis4 3" xfId="267"/>
    <cellStyle name="40% - Énfasis4 3 2" xfId="268"/>
    <cellStyle name="40% - Énfasis4 4" xfId="269"/>
    <cellStyle name="40% - Énfasis4 4 2" xfId="270"/>
    <cellStyle name="40% - Énfasis4 5" xfId="271"/>
    <cellStyle name="40% - Énfasis5 2" xfId="272"/>
    <cellStyle name="40% - Énfasis5 2 2" xfId="273"/>
    <cellStyle name="40% - Énfasis5 2 2 2" xfId="274"/>
    <cellStyle name="40% - Énfasis5 2 3" xfId="275"/>
    <cellStyle name="40% - Énfasis5 3" xfId="276"/>
    <cellStyle name="40% - Énfasis5 3 2" xfId="277"/>
    <cellStyle name="40% - Énfasis5 4" xfId="278"/>
    <cellStyle name="40% - Énfasis5 4 2" xfId="279"/>
    <cellStyle name="40% - Énfasis5 5" xfId="280"/>
    <cellStyle name="40% - Énfasis6 2" xfId="281"/>
    <cellStyle name="40% - Énfasis6 2 2" xfId="282"/>
    <cellStyle name="40% - Énfasis6 2 2 2" xfId="283"/>
    <cellStyle name="40% - Énfasis6 2 3" xfId="284"/>
    <cellStyle name="40% - Énfasis6 3" xfId="285"/>
    <cellStyle name="40% - Énfasis6 3 2" xfId="286"/>
    <cellStyle name="40% - Énfasis6 4" xfId="287"/>
    <cellStyle name="40% - Énfasis6 4 2" xfId="288"/>
    <cellStyle name="40% - Énfasis6 5" xfId="289"/>
    <cellStyle name="Buena 2" xfId="290"/>
    <cellStyle name="Cálculo 2" xfId="291"/>
    <cellStyle name="Celda de comprobación 2" xfId="292"/>
    <cellStyle name="Celda vinculada 2" xfId="293"/>
    <cellStyle name="Encabezado 4 2" xfId="294"/>
    <cellStyle name="Entrada 2" xfId="295"/>
    <cellStyle name="Euro" xfId="4"/>
    <cellStyle name="Fecha" xfId="25"/>
    <cellStyle name="Fijo" xfId="26"/>
    <cellStyle name="HEADING1" xfId="27"/>
    <cellStyle name="HEADING2" xfId="28"/>
    <cellStyle name="Incorrecto 2" xfId="296"/>
    <cellStyle name="Millares" xfId="172" builtinId="3"/>
    <cellStyle name="Millares 10" xfId="179"/>
    <cellStyle name="Millares 11" xfId="834"/>
    <cellStyle name="Millares 12" xfId="29"/>
    <cellStyle name="Millares 13" xfId="30"/>
    <cellStyle name="Millares 14" xfId="31"/>
    <cellStyle name="Millares 15" xfId="32"/>
    <cellStyle name="Millares 15 2" xfId="297"/>
    <cellStyle name="Millares 15 2 2" xfId="298"/>
    <cellStyle name="Millares 15 3" xfId="299"/>
    <cellStyle name="Millares 2" xfId="2"/>
    <cellStyle name="Millares 2 10" xfId="33"/>
    <cellStyle name="Millares 2 11" xfId="34"/>
    <cellStyle name="Millares 2 12" xfId="35"/>
    <cellStyle name="Millares 2 13" xfId="36"/>
    <cellStyle name="Millares 2 14" xfId="37"/>
    <cellStyle name="Millares 2 15" xfId="38"/>
    <cellStyle name="Millares 2 16" xfId="39"/>
    <cellStyle name="Millares 2 16 2" xfId="40"/>
    <cellStyle name="Millares 2 17" xfId="41"/>
    <cellStyle name="Millares 2 18" xfId="42"/>
    <cellStyle name="Millares 2 18 2" xfId="43"/>
    <cellStyle name="Millares 2 19" xfId="44"/>
    <cellStyle name="Millares 2 2" xfId="5"/>
    <cellStyle name="Millares 2 2 2" xfId="45"/>
    <cellStyle name="Millares 2 2 2 2" xfId="181"/>
    <cellStyle name="Millares 2 2 3" xfId="46"/>
    <cellStyle name="Millares 2 2 4" xfId="47"/>
    <cellStyle name="Millares 2 2 5" xfId="48"/>
    <cellStyle name="Millares 2 2 6" xfId="177"/>
    <cellStyle name="Millares 2 20" xfId="49"/>
    <cellStyle name="Millares 2 21" xfId="50"/>
    <cellStyle name="Millares 2 22" xfId="831"/>
    <cellStyle name="Millares 2 23" xfId="824"/>
    <cellStyle name="Millares 2 3" xfId="6"/>
    <cellStyle name="Millares 2 3 2" xfId="51"/>
    <cellStyle name="Millares 2 3 3" xfId="52"/>
    <cellStyle name="Millares 2 3 4" xfId="53"/>
    <cellStyle name="Millares 2 3 5" xfId="54"/>
    <cellStyle name="Millares 2 4" xfId="3"/>
    <cellStyle name="Millares 2 4 2" xfId="55"/>
    <cellStyle name="Millares 2 4 2 2" xfId="56"/>
    <cellStyle name="Millares 2 4 3" xfId="826"/>
    <cellStyle name="Millares 2 5" xfId="22"/>
    <cellStyle name="Millares 2 6" xfId="57"/>
    <cellStyle name="Millares 2 7" xfId="58"/>
    <cellStyle name="Millares 2 8" xfId="59"/>
    <cellStyle name="Millares 2 9" xfId="60"/>
    <cellStyle name="Millares 3" xfId="7"/>
    <cellStyle name="Millares 3 2" xfId="8"/>
    <cellStyle name="Millares 3 2 2" xfId="61"/>
    <cellStyle name="Millares 3 2 2 2" xfId="62"/>
    <cellStyle name="Millares 3 3" xfId="63"/>
    <cellStyle name="Millares 3 3 2" xfId="815"/>
    <cellStyle name="Millares 3 4" xfId="64"/>
    <cellStyle name="Millares 3 5" xfId="65"/>
    <cellStyle name="Millares 3 6" xfId="66"/>
    <cellStyle name="Millares 3 6 2" xfId="67"/>
    <cellStyle name="Millares 3 7" xfId="68"/>
    <cellStyle name="Millares 3 8" xfId="69"/>
    <cellStyle name="Millares 3 9" xfId="70"/>
    <cellStyle name="Millares 4" xfId="24"/>
    <cellStyle name="Millares 4 2" xfId="71"/>
    <cellStyle name="Millares 4 2 2" xfId="173"/>
    <cellStyle name="Millares 4 2 2 2" xfId="300"/>
    <cellStyle name="Millares 4 2 3" xfId="301"/>
    <cellStyle name="Millares 4 3" xfId="302"/>
    <cellStyle name="Millares 4 3 2" xfId="303"/>
    <cellStyle name="Millares 4 4" xfId="304"/>
    <cellStyle name="Millares 5" xfId="72"/>
    <cellStyle name="Millares 5 2" xfId="73"/>
    <cellStyle name="Millares 5 2 2" xfId="305"/>
    <cellStyle name="Millares 5 3" xfId="306"/>
    <cellStyle name="Millares 6" xfId="74"/>
    <cellStyle name="Millares 7" xfId="75"/>
    <cellStyle name="Millares 8" xfId="76"/>
    <cellStyle name="Millares 9" xfId="307"/>
    <cellStyle name="Moneda" xfId="821" builtinId="4"/>
    <cellStyle name="Moneda 2" xfId="9"/>
    <cellStyle name="Moneda 2 2" xfId="77"/>
    <cellStyle name="Moneda 2 3" xfId="78"/>
    <cellStyle name="Moneda 2 4" xfId="79"/>
    <cellStyle name="Neutral 2" xfId="308"/>
    <cellStyle name="Normal" xfId="0" builtinId="0"/>
    <cellStyle name="Normal 10" xfId="80"/>
    <cellStyle name="Normal 10 2" xfId="81"/>
    <cellStyle name="Normal 10 2 2" xfId="309"/>
    <cellStyle name="Normal 10 2 2 2" xfId="310"/>
    <cellStyle name="Normal 10 2 3" xfId="311"/>
    <cellStyle name="Normal 10 3" xfId="82"/>
    <cellStyle name="Normal 10 3 2" xfId="312"/>
    <cellStyle name="Normal 10 3 2 2" xfId="313"/>
    <cellStyle name="Normal 10 3 3" xfId="314"/>
    <cellStyle name="Normal 10 4" xfId="83"/>
    <cellStyle name="Normal 10 4 2" xfId="315"/>
    <cellStyle name="Normal 10 4 2 2" xfId="316"/>
    <cellStyle name="Normal 10 4 3" xfId="317"/>
    <cellStyle name="Normal 10 5" xfId="84"/>
    <cellStyle name="Normal 10 5 2" xfId="318"/>
    <cellStyle name="Normal 10 6" xfId="85"/>
    <cellStyle name="Normal 10 7" xfId="180"/>
    <cellStyle name="Normal 11" xfId="319"/>
    <cellStyle name="Normal 11 2" xfId="320"/>
    <cellStyle name="Normal 11 2 2" xfId="321"/>
    <cellStyle name="Normal 11 2 2 2" xfId="322"/>
    <cellStyle name="Normal 11 2 3" xfId="323"/>
    <cellStyle name="Normal 11 3" xfId="324"/>
    <cellStyle name="Normal 11 3 2" xfId="325"/>
    <cellStyle name="Normal 11 3 2 2" xfId="326"/>
    <cellStyle name="Normal 11 3 3" xfId="327"/>
    <cellStyle name="Normal 11 4" xfId="328"/>
    <cellStyle name="Normal 11 4 2" xfId="329"/>
    <cellStyle name="Normal 11 4 2 2" xfId="330"/>
    <cellStyle name="Normal 11 4 3" xfId="331"/>
    <cellStyle name="Normal 11 5" xfId="332"/>
    <cellStyle name="Normal 11 5 2" xfId="333"/>
    <cellStyle name="Normal 11 5 2 2" xfId="334"/>
    <cellStyle name="Normal 11 5 3" xfId="335"/>
    <cellStyle name="Normal 11 6" xfId="336"/>
    <cellStyle name="Normal 11 6 2" xfId="337"/>
    <cellStyle name="Normal 11 7" xfId="338"/>
    <cellStyle name="Normal 12" xfId="86"/>
    <cellStyle name="Normal 12 2" xfId="339"/>
    <cellStyle name="Normal 12 2 2" xfId="340"/>
    <cellStyle name="Normal 12 2 2 2" xfId="341"/>
    <cellStyle name="Normal 12 2 3" xfId="342"/>
    <cellStyle name="Normal 12 3" xfId="343"/>
    <cellStyle name="Normal 12 3 2" xfId="344"/>
    <cellStyle name="Normal 12 3 2 2" xfId="345"/>
    <cellStyle name="Normal 12 3 3" xfId="346"/>
    <cellStyle name="Normal 12 4" xfId="347"/>
    <cellStyle name="Normal 12 4 2" xfId="348"/>
    <cellStyle name="Normal 12 4 2 2" xfId="349"/>
    <cellStyle name="Normal 12 4 3" xfId="350"/>
    <cellStyle name="Normal 12 5" xfId="351"/>
    <cellStyle name="Normal 12 5 2" xfId="352"/>
    <cellStyle name="Normal 12 5 2 2" xfId="353"/>
    <cellStyle name="Normal 12 5 3" xfId="354"/>
    <cellStyle name="Normal 12 6" xfId="355"/>
    <cellStyle name="Normal 12 6 2" xfId="356"/>
    <cellStyle name="Normal 12 7" xfId="357"/>
    <cellStyle name="Normal 13" xfId="358"/>
    <cellStyle name="Normal 13 2" xfId="359"/>
    <cellStyle name="Normal 13 2 2" xfId="360"/>
    <cellStyle name="Normal 13 2 2 2" xfId="361"/>
    <cellStyle name="Normal 13 2 3" xfId="362"/>
    <cellStyle name="Normal 13 3" xfId="363"/>
    <cellStyle name="Normal 13 3 2" xfId="364"/>
    <cellStyle name="Normal 13 3 2 2" xfId="365"/>
    <cellStyle name="Normal 13 3 3" xfId="366"/>
    <cellStyle name="Normal 13 4" xfId="367"/>
    <cellStyle name="Normal 13 4 2" xfId="368"/>
    <cellStyle name="Normal 13 4 2 2" xfId="369"/>
    <cellStyle name="Normal 13 4 3" xfId="370"/>
    <cellStyle name="Normal 13 5" xfId="371"/>
    <cellStyle name="Normal 13 5 2" xfId="372"/>
    <cellStyle name="Normal 13 5 2 2" xfId="373"/>
    <cellStyle name="Normal 13 5 3" xfId="374"/>
    <cellStyle name="Normal 13 6" xfId="375"/>
    <cellStyle name="Normal 13 6 2" xfId="376"/>
    <cellStyle name="Normal 13 7" xfId="377"/>
    <cellStyle name="Normal 14" xfId="87"/>
    <cellStyle name="Normal 14 2" xfId="378"/>
    <cellStyle name="Normal 14 2 2" xfId="379"/>
    <cellStyle name="Normal 14 2 2 2" xfId="380"/>
    <cellStyle name="Normal 14 2 3" xfId="381"/>
    <cellStyle name="Normal 14 3" xfId="382"/>
    <cellStyle name="Normal 14 3 2" xfId="383"/>
    <cellStyle name="Normal 14 3 2 2" xfId="384"/>
    <cellStyle name="Normal 14 3 3" xfId="385"/>
    <cellStyle name="Normal 14 4" xfId="386"/>
    <cellStyle name="Normal 14 4 2" xfId="387"/>
    <cellStyle name="Normal 14 4 2 2" xfId="388"/>
    <cellStyle name="Normal 14 4 3" xfId="389"/>
    <cellStyle name="Normal 14 5" xfId="390"/>
    <cellStyle name="Normal 14 5 2" xfId="391"/>
    <cellStyle name="Normal 14 5 2 2" xfId="392"/>
    <cellStyle name="Normal 14 5 3" xfId="393"/>
    <cellStyle name="Normal 14 6" xfId="394"/>
    <cellStyle name="Normal 14 6 2" xfId="395"/>
    <cellStyle name="Normal 14 7" xfId="396"/>
    <cellStyle name="Normal 15" xfId="397"/>
    <cellStyle name="Normal 15 2" xfId="398"/>
    <cellStyle name="Normal 15 2 2" xfId="399"/>
    <cellStyle name="Normal 15 2 2 2" xfId="400"/>
    <cellStyle name="Normal 15 2 3" xfId="401"/>
    <cellStyle name="Normal 15 3" xfId="402"/>
    <cellStyle name="Normal 15 3 2" xfId="403"/>
    <cellStyle name="Normal 15 3 2 2" xfId="404"/>
    <cellStyle name="Normal 15 3 3" xfId="405"/>
    <cellStyle name="Normal 15 4" xfId="406"/>
    <cellStyle name="Normal 15 4 2" xfId="407"/>
    <cellStyle name="Normal 15 5" xfId="408"/>
    <cellStyle name="Normal 16" xfId="409"/>
    <cellStyle name="Normal 16 2" xfId="410"/>
    <cellStyle name="Normal 16 2 2" xfId="411"/>
    <cellStyle name="Normal 16 2 2 2" xfId="412"/>
    <cellStyle name="Normal 16 2 3" xfId="413"/>
    <cellStyle name="Normal 16 3" xfId="414"/>
    <cellStyle name="Normal 16 3 2" xfId="415"/>
    <cellStyle name="Normal 16 3 2 2" xfId="416"/>
    <cellStyle name="Normal 16 3 3" xfId="417"/>
    <cellStyle name="Normal 16 4" xfId="418"/>
    <cellStyle name="Normal 16 4 2" xfId="419"/>
    <cellStyle name="Normal 16 5" xfId="420"/>
    <cellStyle name="Normal 17" xfId="421"/>
    <cellStyle name="Normal 17 2" xfId="422"/>
    <cellStyle name="Normal 17 2 2" xfId="423"/>
    <cellStyle name="Normal 17 2 2 2" xfId="424"/>
    <cellStyle name="Normal 17 2 3" xfId="425"/>
    <cellStyle name="Normal 17 3" xfId="426"/>
    <cellStyle name="Normal 17 3 2" xfId="427"/>
    <cellStyle name="Normal 17 3 2 2" xfId="428"/>
    <cellStyle name="Normal 17 3 3" xfId="429"/>
    <cellStyle name="Normal 17 4" xfId="430"/>
    <cellStyle name="Normal 17 4 2" xfId="431"/>
    <cellStyle name="Normal 17 5" xfId="432"/>
    <cellStyle name="Normal 18" xfId="433"/>
    <cellStyle name="Normal 18 2" xfId="434"/>
    <cellStyle name="Normal 18 2 2" xfId="435"/>
    <cellStyle name="Normal 18 2 2 2" xfId="436"/>
    <cellStyle name="Normal 18 2 3" xfId="437"/>
    <cellStyle name="Normal 18 3" xfId="438"/>
    <cellStyle name="Normal 18 3 2" xfId="439"/>
    <cellStyle name="Normal 18 3 2 2" xfId="440"/>
    <cellStyle name="Normal 18 3 3" xfId="441"/>
    <cellStyle name="Normal 18 4" xfId="442"/>
    <cellStyle name="Normal 18 4 2" xfId="443"/>
    <cellStyle name="Normal 18 5" xfId="444"/>
    <cellStyle name="Normal 19" xfId="445"/>
    <cellStyle name="Normal 2" xfId="10"/>
    <cellStyle name="Normal 2 10" xfId="88"/>
    <cellStyle name="Normal 2 10 2" xfId="446"/>
    <cellStyle name="Normal 2 11" xfId="89"/>
    <cellStyle name="Normal 2 11 2" xfId="447"/>
    <cellStyle name="Normal 2 12" xfId="90"/>
    <cellStyle name="Normal 2 12 2" xfId="448"/>
    <cellStyle name="Normal 2 13" xfId="91"/>
    <cellStyle name="Normal 2 14" xfId="92"/>
    <cellStyle name="Normal 2 15" xfId="93"/>
    <cellStyle name="Normal 2 16" xfId="94"/>
    <cellStyle name="Normal 2 17" xfId="95"/>
    <cellStyle name="Normal 2 18" xfId="96"/>
    <cellStyle name="Normal 2 19" xfId="97"/>
    <cellStyle name="Normal 2 19 2" xfId="98"/>
    <cellStyle name="Normal 2 2" xfId="1"/>
    <cellStyle name="Normal 2 2 2" xfId="449"/>
    <cellStyle name="Normal 2 2 3" xfId="829"/>
    <cellStyle name="Normal 2 20" xfId="99"/>
    <cellStyle name="Normal 2 20 2" xfId="100"/>
    <cellStyle name="Normal 2 21" xfId="101"/>
    <cellStyle name="Normal 2 22" xfId="102"/>
    <cellStyle name="Normal 2 23" xfId="103"/>
    <cellStyle name="Normal 2 24" xfId="174"/>
    <cellStyle name="Normal 2 25" xfId="820"/>
    <cellStyle name="Normal 2 3" xfId="11"/>
    <cellStyle name="Normal 2 3 2" xfId="104"/>
    <cellStyle name="Normal 2 3 2 2" xfId="105"/>
    <cellStyle name="Normal 2 3 3" xfId="817"/>
    <cellStyle name="Normal 2 3 4" xfId="832"/>
    <cellStyle name="Normal 2 4" xfId="106"/>
    <cellStyle name="Normal 2 4 2" xfId="450"/>
    <cellStyle name="Normal 2 4 3" xfId="818"/>
    <cellStyle name="Normal 2 5" xfId="107"/>
    <cellStyle name="Normal 2 5 2" xfId="451"/>
    <cellStyle name="Normal 2 5 3" xfId="819"/>
    <cellStyle name="Normal 2 6" xfId="108"/>
    <cellStyle name="Normal 2 6 2" xfId="452"/>
    <cellStyle name="Normal 2 7" xfId="109"/>
    <cellStyle name="Normal 2 7 2" xfId="453"/>
    <cellStyle name="Normal 2 8" xfId="110"/>
    <cellStyle name="Normal 2 8 2" xfId="454"/>
    <cellStyle name="Normal 2 9" xfId="111"/>
    <cellStyle name="Normal 2 9 2" xfId="455"/>
    <cellStyle name="Normal 2_EFE" xfId="112"/>
    <cellStyle name="Normal 20" xfId="456"/>
    <cellStyle name="Normal 20 2" xfId="457"/>
    <cellStyle name="Normal 21" xfId="458"/>
    <cellStyle name="Normal 3" xfId="12"/>
    <cellStyle name="Normal 3 10" xfId="113"/>
    <cellStyle name="Normal 3 11" xfId="114"/>
    <cellStyle name="Normal 3 12" xfId="115"/>
    <cellStyle name="Normal 3 13" xfId="814"/>
    <cellStyle name="Normal 3 2" xfId="13"/>
    <cellStyle name="Normal 3 2 2" xfId="116"/>
    <cellStyle name="Normal 3 2 2 2" xfId="117"/>
    <cellStyle name="Normal 3 2 2 3" xfId="827"/>
    <cellStyle name="Normal 3 2 3" xfId="816"/>
    <cellStyle name="Normal 3 3" xfId="118"/>
    <cellStyle name="Normal 3 3 2" xfId="459"/>
    <cellStyle name="Normal 3 3 2 2" xfId="460"/>
    <cellStyle name="Normal 3 3 3" xfId="822"/>
    <cellStyle name="Normal 3 4" xfId="119"/>
    <cellStyle name="Normal 3 4 2" xfId="461"/>
    <cellStyle name="Normal 3 4 2 2" xfId="462"/>
    <cellStyle name="Normal 3 5" xfId="120"/>
    <cellStyle name="Normal 3 5 2" xfId="463"/>
    <cellStyle name="Normal 3 6" xfId="121"/>
    <cellStyle name="Normal 3 7" xfId="122"/>
    <cellStyle name="Normal 3 8" xfId="123"/>
    <cellStyle name="Normal 3 9" xfId="124"/>
    <cellStyle name="Normal 3 9 2" xfId="125"/>
    <cellStyle name="Normal 3_EFE" xfId="126"/>
    <cellStyle name="Normal 4" xfId="14"/>
    <cellStyle name="Normal 4 2" xfId="15"/>
    <cellStyle name="Normal 4 2 2" xfId="464"/>
    <cellStyle name="Normal 4 3" xfId="127"/>
    <cellStyle name="Normal 4 3 2" xfId="465"/>
    <cellStyle name="Normal 4 4" xfId="128"/>
    <cellStyle name="Normal 4 4 2" xfId="129"/>
    <cellStyle name="Normal 4 5" xfId="830"/>
    <cellStyle name="Normal 5" xfId="16"/>
    <cellStyle name="Normal 5 2" xfId="17"/>
    <cellStyle name="Normal 5 2 2" xfId="466"/>
    <cellStyle name="Normal 5 2 2 2" xfId="467"/>
    <cellStyle name="Normal 5 2 3" xfId="468"/>
    <cellStyle name="Normal 5 3" xfId="130"/>
    <cellStyle name="Normal 5 3 2" xfId="469"/>
    <cellStyle name="Normal 5 3 2 2" xfId="470"/>
    <cellStyle name="Normal 5 3 3" xfId="471"/>
    <cellStyle name="Normal 5 4" xfId="131"/>
    <cellStyle name="Normal 5 4 2" xfId="472"/>
    <cellStyle name="Normal 5 4 2 2" xfId="473"/>
    <cellStyle name="Normal 5 4 3" xfId="474"/>
    <cellStyle name="Normal 5 5" xfId="132"/>
    <cellStyle name="Normal 5 5 2" xfId="475"/>
    <cellStyle name="Normal 5 6" xfId="178"/>
    <cellStyle name="Normal 6" xfId="18"/>
    <cellStyle name="Normal 6 2" xfId="19"/>
    <cellStyle name="Normal 6 2 2" xfId="20"/>
    <cellStyle name="Normal 6 2 2 2" xfId="133"/>
    <cellStyle name="Normal 6 2 3" xfId="134"/>
    <cellStyle name="Normal 6 2 3 2" xfId="135"/>
    <cellStyle name="Normal 6 2 4" xfId="136"/>
    <cellStyle name="Normal 6 2 5" xfId="137"/>
    <cellStyle name="Normal 6 2 6" xfId="138"/>
    <cellStyle name="Normal 6 2_EFE" xfId="139"/>
    <cellStyle name="Normal 6 3" xfId="21"/>
    <cellStyle name="Normal 6 3 2" xfId="140"/>
    <cellStyle name="Normal 6 3 2 2" xfId="476"/>
    <cellStyle name="Normal 6 3 3" xfId="477"/>
    <cellStyle name="Normal 6 4" xfId="141"/>
    <cellStyle name="Normal 6 4 2" xfId="478"/>
    <cellStyle name="Normal 6 4 2 2" xfId="479"/>
    <cellStyle name="Normal 6 4 3" xfId="480"/>
    <cellStyle name="Normal 6 5" xfId="142"/>
    <cellStyle name="Normal 6 5 2" xfId="143"/>
    <cellStyle name="Normal 6 5 2 2" xfId="481"/>
    <cellStyle name="Normal 6 5 3" xfId="482"/>
    <cellStyle name="Normal 6 6" xfId="144"/>
    <cellStyle name="Normal 6 6 2" xfId="483"/>
    <cellStyle name="Normal 6 7" xfId="145"/>
    <cellStyle name="Normal 6 8" xfId="146"/>
    <cellStyle name="Normal 6_EFE" xfId="147"/>
    <cellStyle name="Normal 7" xfId="148"/>
    <cellStyle name="Normal 7 2" xfId="149"/>
    <cellStyle name="Normal 7 2 2" xfId="484"/>
    <cellStyle name="Normal 7 2 2 2" xfId="485"/>
    <cellStyle name="Normal 7 2 3" xfId="486"/>
    <cellStyle name="Normal 7 3" xfId="150"/>
    <cellStyle name="Normal 7 3 2" xfId="487"/>
    <cellStyle name="Normal 7 3 2 2" xfId="488"/>
    <cellStyle name="Normal 7 3 3" xfId="489"/>
    <cellStyle name="Normal 7 4" xfId="490"/>
    <cellStyle name="Normal 7 4 2" xfId="491"/>
    <cellStyle name="Normal 7 4 2 2" xfId="492"/>
    <cellStyle name="Normal 7 4 3" xfId="493"/>
    <cellStyle name="Normal 7 5" xfId="494"/>
    <cellStyle name="Normal 7 5 2" xfId="495"/>
    <cellStyle name="Normal 7 6" xfId="496"/>
    <cellStyle name="Normal 7 7" xfId="825"/>
    <cellStyle name="Normal 7_EFE" xfId="151"/>
    <cellStyle name="Normal 8" xfId="152"/>
    <cellStyle name="Normal 8 2" xfId="497"/>
    <cellStyle name="Normal 8 2 2" xfId="498"/>
    <cellStyle name="Normal 8 2 2 2" xfId="499"/>
    <cellStyle name="Normal 8 2 3" xfId="500"/>
    <cellStyle name="Normal 8 3" xfId="501"/>
    <cellStyle name="Normal 8 3 2" xfId="502"/>
    <cellStyle name="Normal 8 3 2 2" xfId="503"/>
    <cellStyle name="Normal 8 3 3" xfId="504"/>
    <cellStyle name="Normal 8 4" xfId="505"/>
    <cellStyle name="Normal 8 4 2" xfId="506"/>
    <cellStyle name="Normal 8 4 2 2" xfId="507"/>
    <cellStyle name="Normal 8 4 3" xfId="508"/>
    <cellStyle name="Normal 8 5" xfId="509"/>
    <cellStyle name="Normal 8 5 2" xfId="510"/>
    <cellStyle name="Normal 8 5 2 2" xfId="511"/>
    <cellStyle name="Normal 8 5 3" xfId="512"/>
    <cellStyle name="Normal 8 6" xfId="513"/>
    <cellStyle name="Normal 8 6 2" xfId="514"/>
    <cellStyle name="Normal 8 7" xfId="515"/>
    <cellStyle name="Normal 8 8" xfId="823"/>
    <cellStyle name="Normal 9" xfId="153"/>
    <cellStyle name="Normal 9 2" xfId="154"/>
    <cellStyle name="Normal 9 2 2" xfId="516"/>
    <cellStyle name="Normal 9 2 2 2" xfId="517"/>
    <cellStyle name="Normal 9 2 3" xfId="518"/>
    <cellStyle name="Normal 9 3" xfId="519"/>
    <cellStyle name="Normal 9 3 2" xfId="520"/>
    <cellStyle name="Normal 9 3 2 2" xfId="521"/>
    <cellStyle name="Normal 9 3 3" xfId="522"/>
    <cellStyle name="Normal 9 4" xfId="523"/>
    <cellStyle name="Normal 9 4 2" xfId="524"/>
    <cellStyle name="Normal 9 4 2 2" xfId="525"/>
    <cellStyle name="Normal 9 4 3" xfId="526"/>
    <cellStyle name="Normal 9 5" xfId="527"/>
    <cellStyle name="Normal 9 5 2" xfId="528"/>
    <cellStyle name="Normal 9 6" xfId="529"/>
    <cellStyle name="Normal 9 7" xfId="530"/>
    <cellStyle name="Normal_141008Reportes Cuadros Institucionales-sectorialesADV" xfId="835"/>
    <cellStyle name="Normal_EDOSFinancieros Dictaminados 05" xfId="828"/>
    <cellStyle name="Notas 10" xfId="531"/>
    <cellStyle name="Notas 10 2" xfId="532"/>
    <cellStyle name="Notas 10 2 2" xfId="533"/>
    <cellStyle name="Notas 10 3" xfId="534"/>
    <cellStyle name="Notas 10 3 2" xfId="535"/>
    <cellStyle name="Notas 10 4" xfId="536"/>
    <cellStyle name="Notas 11" xfId="537"/>
    <cellStyle name="Notas 11 2" xfId="538"/>
    <cellStyle name="Notas 11 2 2" xfId="539"/>
    <cellStyle name="Notas 11 3" xfId="540"/>
    <cellStyle name="Notas 11 3 2" xfId="541"/>
    <cellStyle name="Notas 11 4" xfId="542"/>
    <cellStyle name="Notas 12" xfId="543"/>
    <cellStyle name="Notas 12 2" xfId="544"/>
    <cellStyle name="Notas 12 2 2" xfId="545"/>
    <cellStyle name="Notas 12 3" xfId="546"/>
    <cellStyle name="Notas 12 3 2" xfId="547"/>
    <cellStyle name="Notas 12 4" xfId="548"/>
    <cellStyle name="Notas 13" xfId="549"/>
    <cellStyle name="Notas 14" xfId="550"/>
    <cellStyle name="Notas 2" xfId="155"/>
    <cellStyle name="Notas 2 2" xfId="156"/>
    <cellStyle name="Notas 2 2 2" xfId="551"/>
    <cellStyle name="Notas 2 2 2 2" xfId="552"/>
    <cellStyle name="Notas 2 2 3" xfId="553"/>
    <cellStyle name="Notas 2 3" xfId="554"/>
    <cellStyle name="Notas 2 3 2" xfId="555"/>
    <cellStyle name="Notas 2 4" xfId="556"/>
    <cellStyle name="Notas 2 4 2" xfId="557"/>
    <cellStyle name="Notas 2 5" xfId="558"/>
    <cellStyle name="Notas 3" xfId="157"/>
    <cellStyle name="Notas 3 2" xfId="158"/>
    <cellStyle name="Notas 3 2 2" xfId="559"/>
    <cellStyle name="Notas 3 3" xfId="560"/>
    <cellStyle name="Notas 3 3 2" xfId="561"/>
    <cellStyle name="Notas 3 4" xfId="562"/>
    <cellStyle name="Notas 4" xfId="563"/>
    <cellStyle name="Notas 4 2" xfId="564"/>
    <cellStyle name="Notas 4 2 2" xfId="565"/>
    <cellStyle name="Notas 4 3" xfId="566"/>
    <cellStyle name="Notas 4 3 2" xfId="567"/>
    <cellStyle name="Notas 4 4" xfId="568"/>
    <cellStyle name="Notas 5" xfId="569"/>
    <cellStyle name="Notas 5 2" xfId="570"/>
    <cellStyle name="Notas 5 2 2" xfId="571"/>
    <cellStyle name="Notas 5 3" xfId="572"/>
    <cellStyle name="Notas 5 3 2" xfId="573"/>
    <cellStyle name="Notas 5 4" xfId="574"/>
    <cellStyle name="Notas 6" xfId="575"/>
    <cellStyle name="Notas 6 2" xfId="576"/>
    <cellStyle name="Notas 6 2 2" xfId="577"/>
    <cellStyle name="Notas 6 3" xfId="578"/>
    <cellStyle name="Notas 6 3 2" xfId="579"/>
    <cellStyle name="Notas 6 4" xfId="580"/>
    <cellStyle name="Notas 7" xfId="581"/>
    <cellStyle name="Notas 7 2" xfId="582"/>
    <cellStyle name="Notas 7 2 2" xfId="583"/>
    <cellStyle name="Notas 7 3" xfId="584"/>
    <cellStyle name="Notas 7 3 2" xfId="585"/>
    <cellStyle name="Notas 7 4" xfId="586"/>
    <cellStyle name="Notas 8" xfId="587"/>
    <cellStyle name="Notas 8 2" xfId="588"/>
    <cellStyle name="Notas 8 2 2" xfId="589"/>
    <cellStyle name="Notas 8 3" xfId="590"/>
    <cellStyle name="Notas 8 3 2" xfId="591"/>
    <cellStyle name="Notas 8 4" xfId="592"/>
    <cellStyle name="Notas 9" xfId="593"/>
    <cellStyle name="Notas 9 2" xfId="594"/>
    <cellStyle name="Notas 9 2 2" xfId="595"/>
    <cellStyle name="Notas 9 3" xfId="596"/>
    <cellStyle name="Notas 9 3 2" xfId="597"/>
    <cellStyle name="Notas 9 4" xfId="598"/>
    <cellStyle name="Porcentaje 2" xfId="599"/>
    <cellStyle name="Porcentaje 3" xfId="833"/>
    <cellStyle name="Porcentual 2" xfId="175"/>
    <cellStyle name="Salida 2" xfId="600"/>
    <cellStyle name="SAPBEXaggData" xfId="601"/>
    <cellStyle name="SAPBEXaggData 2" xfId="602"/>
    <cellStyle name="SAPBEXaggData 3" xfId="603"/>
    <cellStyle name="SAPBEXaggDataEmph" xfId="604"/>
    <cellStyle name="SAPBEXaggDataEmph 2" xfId="605"/>
    <cellStyle name="SAPBEXaggDataEmph 3" xfId="606"/>
    <cellStyle name="SAPBEXaggItem" xfId="607"/>
    <cellStyle name="SAPBEXaggItem 2" xfId="608"/>
    <cellStyle name="SAPBEXaggItem 3" xfId="609"/>
    <cellStyle name="SAPBEXaggItemX" xfId="610"/>
    <cellStyle name="SAPBEXchaText" xfId="611"/>
    <cellStyle name="SAPBEXchaText 2" xfId="612"/>
    <cellStyle name="SAPBEXchaText 3" xfId="613"/>
    <cellStyle name="SAPBEXexcBad7" xfId="614"/>
    <cellStyle name="SAPBEXexcBad7 2" xfId="615"/>
    <cellStyle name="SAPBEXexcBad7 3" xfId="616"/>
    <cellStyle name="SAPBEXexcBad8" xfId="617"/>
    <cellStyle name="SAPBEXexcBad8 2" xfId="618"/>
    <cellStyle name="SAPBEXexcBad8 3" xfId="619"/>
    <cellStyle name="SAPBEXexcBad9" xfId="620"/>
    <cellStyle name="SAPBEXexcBad9 2" xfId="621"/>
    <cellStyle name="SAPBEXexcBad9 3" xfId="622"/>
    <cellStyle name="SAPBEXexcCritical4" xfId="623"/>
    <cellStyle name="SAPBEXexcCritical4 2" xfId="624"/>
    <cellStyle name="SAPBEXexcCritical4 3" xfId="625"/>
    <cellStyle name="SAPBEXexcCritical5" xfId="626"/>
    <cellStyle name="SAPBEXexcCritical5 2" xfId="627"/>
    <cellStyle name="SAPBEXexcCritical5 3" xfId="628"/>
    <cellStyle name="SAPBEXexcCritical6" xfId="629"/>
    <cellStyle name="SAPBEXexcCritical6 2" xfId="630"/>
    <cellStyle name="SAPBEXexcCritical6 3" xfId="631"/>
    <cellStyle name="SAPBEXexcGood1" xfId="632"/>
    <cellStyle name="SAPBEXexcGood1 2" xfId="633"/>
    <cellStyle name="SAPBEXexcGood1 3" xfId="634"/>
    <cellStyle name="SAPBEXexcGood2" xfId="635"/>
    <cellStyle name="SAPBEXexcGood2 2" xfId="636"/>
    <cellStyle name="SAPBEXexcGood2 3" xfId="637"/>
    <cellStyle name="SAPBEXexcGood3" xfId="638"/>
    <cellStyle name="SAPBEXexcGood3 2" xfId="639"/>
    <cellStyle name="SAPBEXexcGood3 3" xfId="640"/>
    <cellStyle name="SAPBEXfilterDrill" xfId="641"/>
    <cellStyle name="SAPBEXfilterDrill 2" xfId="642"/>
    <cellStyle name="SAPBEXfilterDrill 3" xfId="643"/>
    <cellStyle name="SAPBEXfilterItem" xfId="644"/>
    <cellStyle name="SAPBEXfilterItem 2" xfId="645"/>
    <cellStyle name="SAPBEXfilterItem 3" xfId="646"/>
    <cellStyle name="SAPBEXfilterText" xfId="647"/>
    <cellStyle name="SAPBEXfilterText 2" xfId="648"/>
    <cellStyle name="SAPBEXfilterText 3" xfId="649"/>
    <cellStyle name="SAPBEXfilterText 3 2" xfId="650"/>
    <cellStyle name="SAPBEXfilterText 4" xfId="651"/>
    <cellStyle name="SAPBEXformats" xfId="652"/>
    <cellStyle name="SAPBEXformats 2" xfId="653"/>
    <cellStyle name="SAPBEXformats 3" xfId="654"/>
    <cellStyle name="SAPBEXheaderItem" xfId="655"/>
    <cellStyle name="SAPBEXheaderItem 10" xfId="656"/>
    <cellStyle name="SAPBEXheaderItem 11" xfId="657"/>
    <cellStyle name="SAPBEXheaderItem 12" xfId="658"/>
    <cellStyle name="SAPBEXheaderItem 13" xfId="659"/>
    <cellStyle name="SAPBEXheaderItem 14" xfId="660"/>
    <cellStyle name="SAPBEXheaderItem 15" xfId="661"/>
    <cellStyle name="SAPBEXheaderItem 16" xfId="662"/>
    <cellStyle name="SAPBEXheaderItem 17" xfId="663"/>
    <cellStyle name="SAPBEXheaderItem 17 2" xfId="664"/>
    <cellStyle name="SAPBEXheaderItem 18" xfId="665"/>
    <cellStyle name="SAPBEXheaderItem 18 2" xfId="666"/>
    <cellStyle name="SAPBEXheaderItem 19" xfId="667"/>
    <cellStyle name="SAPBEXheaderItem 2" xfId="668"/>
    <cellStyle name="SAPBEXheaderItem 2 2" xfId="669"/>
    <cellStyle name="SAPBEXheaderItem 20" xfId="670"/>
    <cellStyle name="SAPBEXheaderItem 21" xfId="671"/>
    <cellStyle name="SAPBEXheaderItem 3" xfId="672"/>
    <cellStyle name="SAPBEXheaderItem 3 10" xfId="673"/>
    <cellStyle name="SAPBEXheaderItem 3 10 2" xfId="674"/>
    <cellStyle name="SAPBEXheaderItem 3 2" xfId="675"/>
    <cellStyle name="SAPBEXheaderItem 3 2 2" xfId="676"/>
    <cellStyle name="SAPBEXheaderItem 3 3" xfId="677"/>
    <cellStyle name="SAPBEXheaderItem 3 3 2" xfId="678"/>
    <cellStyle name="SAPBEXheaderItem 3 4" xfId="679"/>
    <cellStyle name="SAPBEXheaderItem 3 4 2" xfId="680"/>
    <cellStyle name="SAPBEXheaderItem 3 5" xfId="681"/>
    <cellStyle name="SAPBEXheaderItem 3 5 2" xfId="682"/>
    <cellStyle name="SAPBEXheaderItem 3 6" xfId="683"/>
    <cellStyle name="SAPBEXheaderItem 3 6 2" xfId="684"/>
    <cellStyle name="SAPBEXheaderItem 3 7" xfId="685"/>
    <cellStyle name="SAPBEXheaderItem 3 7 2" xfId="686"/>
    <cellStyle name="SAPBEXheaderItem 3 8" xfId="687"/>
    <cellStyle name="SAPBEXheaderItem 3 8 2" xfId="688"/>
    <cellStyle name="SAPBEXheaderItem 3 9" xfId="689"/>
    <cellStyle name="SAPBEXheaderItem 3 9 2" xfId="690"/>
    <cellStyle name="SAPBEXheaderItem 4" xfId="691"/>
    <cellStyle name="SAPBEXheaderItem 4 2" xfId="692"/>
    <cellStyle name="SAPBEXheaderItem 5" xfId="693"/>
    <cellStyle name="SAPBEXheaderItem 6" xfId="694"/>
    <cellStyle name="SAPBEXheaderItem 7" xfId="695"/>
    <cellStyle name="SAPBEXheaderItem 8" xfId="696"/>
    <cellStyle name="SAPBEXheaderItem 9" xfId="697"/>
    <cellStyle name="SAPBEXheaderText" xfId="698"/>
    <cellStyle name="SAPBEXheaderText 10" xfId="699"/>
    <cellStyle name="SAPBEXheaderText 11" xfId="700"/>
    <cellStyle name="SAPBEXheaderText 12" xfId="701"/>
    <cellStyle name="SAPBEXheaderText 13" xfId="702"/>
    <cellStyle name="SAPBEXheaderText 14" xfId="703"/>
    <cellStyle name="SAPBEXheaderText 15" xfId="704"/>
    <cellStyle name="SAPBEXheaderText 16" xfId="705"/>
    <cellStyle name="SAPBEXheaderText 17" xfId="706"/>
    <cellStyle name="SAPBEXheaderText 17 2" xfId="707"/>
    <cellStyle name="SAPBEXheaderText 18" xfId="708"/>
    <cellStyle name="SAPBEXheaderText 18 2" xfId="709"/>
    <cellStyle name="SAPBEXheaderText 19" xfId="710"/>
    <cellStyle name="SAPBEXheaderText 2" xfId="711"/>
    <cellStyle name="SAPBEXheaderText 2 2" xfId="712"/>
    <cellStyle name="SAPBEXheaderText 20" xfId="713"/>
    <cellStyle name="SAPBEXheaderText 21" xfId="714"/>
    <cellStyle name="SAPBEXheaderText 3" xfId="715"/>
    <cellStyle name="SAPBEXheaderText 3 10" xfId="716"/>
    <cellStyle name="SAPBEXheaderText 3 10 2" xfId="717"/>
    <cellStyle name="SAPBEXheaderText 3 2" xfId="718"/>
    <cellStyle name="SAPBEXheaderText 3 2 2" xfId="719"/>
    <cellStyle name="SAPBEXheaderText 3 3" xfId="720"/>
    <cellStyle name="SAPBEXheaderText 3 3 2" xfId="721"/>
    <cellStyle name="SAPBEXheaderText 3 4" xfId="722"/>
    <cellStyle name="SAPBEXheaderText 3 4 2" xfId="723"/>
    <cellStyle name="SAPBEXheaderText 3 5" xfId="724"/>
    <cellStyle name="SAPBEXheaderText 3 5 2" xfId="725"/>
    <cellStyle name="SAPBEXheaderText 3 6" xfId="726"/>
    <cellStyle name="SAPBEXheaderText 3 6 2" xfId="727"/>
    <cellStyle name="SAPBEXheaderText 3 7" xfId="728"/>
    <cellStyle name="SAPBEXheaderText 3 7 2" xfId="729"/>
    <cellStyle name="SAPBEXheaderText 3 8" xfId="730"/>
    <cellStyle name="SAPBEXheaderText 3 8 2" xfId="731"/>
    <cellStyle name="SAPBEXheaderText 3 9" xfId="732"/>
    <cellStyle name="SAPBEXheaderText 3 9 2" xfId="733"/>
    <cellStyle name="SAPBEXheaderText 4" xfId="734"/>
    <cellStyle name="SAPBEXheaderText 4 2" xfId="735"/>
    <cellStyle name="SAPBEXheaderText 5" xfId="736"/>
    <cellStyle name="SAPBEXheaderText 6" xfId="737"/>
    <cellStyle name="SAPBEXheaderText 7" xfId="738"/>
    <cellStyle name="SAPBEXheaderText 8" xfId="739"/>
    <cellStyle name="SAPBEXheaderText 9" xfId="740"/>
    <cellStyle name="SAPBEXHLevel0" xfId="741"/>
    <cellStyle name="SAPBEXHLevel0 2" xfId="742"/>
    <cellStyle name="SAPBEXHLevel0 3" xfId="743"/>
    <cellStyle name="SAPBEXHLevel0 3 2" xfId="744"/>
    <cellStyle name="SAPBEXHLevel0X" xfId="745"/>
    <cellStyle name="SAPBEXHLevel0X 2" xfId="746"/>
    <cellStyle name="SAPBEXHLevel0X 3" xfId="747"/>
    <cellStyle name="SAPBEXHLevel0X 3 2" xfId="748"/>
    <cellStyle name="SAPBEXHLevel1" xfId="749"/>
    <cellStyle name="SAPBEXHLevel1 2" xfId="750"/>
    <cellStyle name="SAPBEXHLevel1 3" xfId="751"/>
    <cellStyle name="SAPBEXHLevel1 3 2" xfId="752"/>
    <cellStyle name="SAPBEXHLevel1X" xfId="753"/>
    <cellStyle name="SAPBEXHLevel1X 2" xfId="754"/>
    <cellStyle name="SAPBEXHLevel1X 3" xfId="755"/>
    <cellStyle name="SAPBEXHLevel1X 3 2" xfId="756"/>
    <cellStyle name="SAPBEXHLevel2" xfId="757"/>
    <cellStyle name="SAPBEXHLevel2 2" xfId="758"/>
    <cellStyle name="SAPBEXHLevel2 3" xfId="759"/>
    <cellStyle name="SAPBEXHLevel2 3 2" xfId="760"/>
    <cellStyle name="SAPBEXHLevel2X" xfId="761"/>
    <cellStyle name="SAPBEXHLevel2X 2" xfId="762"/>
    <cellStyle name="SAPBEXHLevel2X 3" xfId="763"/>
    <cellStyle name="SAPBEXHLevel2X 3 2" xfId="764"/>
    <cellStyle name="SAPBEXHLevel3" xfId="765"/>
    <cellStyle name="SAPBEXHLevel3 2" xfId="766"/>
    <cellStyle name="SAPBEXHLevel3 3" xfId="767"/>
    <cellStyle name="SAPBEXHLevel3 3 2" xfId="768"/>
    <cellStyle name="SAPBEXHLevel3X" xfId="769"/>
    <cellStyle name="SAPBEXHLevel3X 2" xfId="770"/>
    <cellStyle name="SAPBEXHLevel3X 3" xfId="771"/>
    <cellStyle name="SAPBEXHLevel3X 3 2" xfId="772"/>
    <cellStyle name="SAPBEXinputData" xfId="773"/>
    <cellStyle name="SAPBEXinputData 2" xfId="774"/>
    <cellStyle name="SAPBEXinputData 3" xfId="775"/>
    <cellStyle name="SAPBEXinputData 3 2" xfId="776"/>
    <cellStyle name="SAPBEXresData" xfId="777"/>
    <cellStyle name="SAPBEXresData 2" xfId="778"/>
    <cellStyle name="SAPBEXresData 3" xfId="779"/>
    <cellStyle name="SAPBEXresDataEmph" xfId="780"/>
    <cellStyle name="SAPBEXresDataEmph 2" xfId="781"/>
    <cellStyle name="SAPBEXresDataEmph 3" xfId="782"/>
    <cellStyle name="SAPBEXresItem" xfId="783"/>
    <cellStyle name="SAPBEXresItem 2" xfId="784"/>
    <cellStyle name="SAPBEXresItem 3" xfId="785"/>
    <cellStyle name="SAPBEXresItemX" xfId="786"/>
    <cellStyle name="SAPBEXstdData" xfId="787"/>
    <cellStyle name="SAPBEXstdData 2" xfId="788"/>
    <cellStyle name="SAPBEXstdData 3" xfId="789"/>
    <cellStyle name="SAPBEXstdDataEmph" xfId="790"/>
    <cellStyle name="SAPBEXstdDataEmph 2" xfId="791"/>
    <cellStyle name="SAPBEXstdDataEmph 3" xfId="792"/>
    <cellStyle name="SAPBEXstdItem" xfId="176"/>
    <cellStyle name="SAPBEXstdItem 2" xfId="793"/>
    <cellStyle name="SAPBEXstdItem 3" xfId="794"/>
    <cellStyle name="SAPBEXstdItemX" xfId="795"/>
    <cellStyle name="SAPBEXtitle" xfId="796"/>
    <cellStyle name="SAPBEXtitle 2" xfId="797"/>
    <cellStyle name="SAPBEXtitle 3" xfId="798"/>
    <cellStyle name="SAPBEXtitle 3 2" xfId="799"/>
    <cellStyle name="SAPBEXtitle 4" xfId="800"/>
    <cellStyle name="SAPBEXundefined" xfId="801"/>
    <cellStyle name="SAPBEXundefined 2" xfId="802"/>
    <cellStyle name="SAPBEXundefined 3" xfId="803"/>
    <cellStyle name="Sheet Title" xfId="804"/>
    <cellStyle name="Texto de advertencia 2" xfId="805"/>
    <cellStyle name="Texto explicativo 2" xfId="806"/>
    <cellStyle name="Título 1 2" xfId="807"/>
    <cellStyle name="Título 2 2" xfId="808"/>
    <cellStyle name="Título 3 2" xfId="809"/>
    <cellStyle name="Título 4" xfId="810"/>
    <cellStyle name="Total 10" xfId="159"/>
    <cellStyle name="Total 11" xfId="160"/>
    <cellStyle name="Total 12" xfId="161"/>
    <cellStyle name="Total 13" xfId="162"/>
    <cellStyle name="Total 14" xfId="163"/>
    <cellStyle name="Total 15" xfId="811"/>
    <cellStyle name="Total 16" xfId="812"/>
    <cellStyle name="Total 2" xfId="164"/>
    <cellStyle name="Total 3" xfId="165"/>
    <cellStyle name="Total 3 2" xfId="813"/>
    <cellStyle name="Total 4" xfId="166"/>
    <cellStyle name="Total 5" xfId="167"/>
    <cellStyle name="Total 6" xfId="168"/>
    <cellStyle name="Total 7" xfId="169"/>
    <cellStyle name="Total 8" xfId="170"/>
    <cellStyle name="Total 9" xfId="171"/>
  </cellStyles>
  <dxfs count="0"/>
  <tableStyles count="0" defaultTableStyle="TableStyleMedium2" defaultPivotStyle="PivotStyleLight16"/>
  <colors>
    <mruColors>
      <color rgb="FF4A5C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oneCellAnchor>
    <xdr:from>
      <xdr:col>3</xdr:col>
      <xdr:colOff>752475</xdr:colOff>
      <xdr:row>15</xdr:row>
      <xdr:rowOff>85725</xdr:rowOff>
    </xdr:from>
    <xdr:ext cx="1750287" cy="468013"/>
    <xdr:sp macro="" textlink="">
      <xdr:nvSpPr>
        <xdr:cNvPr id="2" name="2 Rectángulo"/>
        <xdr:cNvSpPr/>
      </xdr:nvSpPr>
      <xdr:spPr>
        <a:xfrm>
          <a:off x="6067425" y="251460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15</xdr:row>
      <xdr:rowOff>85725</xdr:rowOff>
    </xdr:from>
    <xdr:ext cx="1750287" cy="468013"/>
    <xdr:sp macro="" textlink="">
      <xdr:nvSpPr>
        <xdr:cNvPr id="2" name="2 Rectángulo"/>
        <xdr:cNvSpPr/>
      </xdr:nvSpPr>
      <xdr:spPr>
        <a:xfrm>
          <a:off x="3000375" y="251460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15</xdr:row>
      <xdr:rowOff>85725</xdr:rowOff>
    </xdr:from>
    <xdr:ext cx="1750287" cy="468013"/>
    <xdr:sp macro="" textlink="">
      <xdr:nvSpPr>
        <xdr:cNvPr id="3" name="2 Rectángulo"/>
        <xdr:cNvSpPr/>
      </xdr:nvSpPr>
      <xdr:spPr>
        <a:xfrm>
          <a:off x="6210300" y="251460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3409950</xdr:colOff>
      <xdr:row>11</xdr:row>
      <xdr:rowOff>95250</xdr:rowOff>
    </xdr:from>
    <xdr:ext cx="1750287" cy="468013"/>
    <xdr:sp macro="" textlink="">
      <xdr:nvSpPr>
        <xdr:cNvPr id="2" name="2 Rectángulo"/>
        <xdr:cNvSpPr/>
      </xdr:nvSpPr>
      <xdr:spPr>
        <a:xfrm>
          <a:off x="3409950" y="232410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H101"/>
  <sheetViews>
    <sheetView showGridLines="0" zoomScaleNormal="100" workbookViewId="0">
      <selection activeCell="A83" sqref="A83"/>
    </sheetView>
  </sheetViews>
  <sheetFormatPr baseColWidth="10" defaultColWidth="12" defaultRowHeight="11.25"/>
  <cols>
    <col min="1" max="1" width="108.6640625" style="68" customWidth="1"/>
    <col min="2" max="3" width="19" style="15" customWidth="1"/>
    <col min="4" max="4" width="1" style="15" customWidth="1"/>
    <col min="5" max="16384" width="12" style="15"/>
  </cols>
  <sheetData>
    <row r="1" spans="1:3" ht="57" customHeight="1">
      <c r="A1" s="817" t="s">
        <v>381</v>
      </c>
      <c r="B1" s="818"/>
      <c r="C1" s="819"/>
    </row>
    <row r="2" spans="1:3" ht="18" customHeight="1">
      <c r="A2" s="45"/>
      <c r="B2" s="46">
        <v>2020</v>
      </c>
      <c r="C2" s="47">
        <v>2019</v>
      </c>
    </row>
    <row r="3" spans="1:3" s="51" customFormat="1" ht="12.75">
      <c r="A3" s="48" t="s">
        <v>59</v>
      </c>
      <c r="B3" s="49"/>
      <c r="C3" s="50"/>
    </row>
    <row r="4" spans="1:3">
      <c r="A4" s="52" t="s">
        <v>60</v>
      </c>
      <c r="B4" s="53">
        <f>SUM(B5:B11)</f>
        <v>6114515.2599999998</v>
      </c>
      <c r="C4" s="54">
        <f>SUM(C5:C11)</f>
        <v>7920928.8499999996</v>
      </c>
    </row>
    <row r="5" spans="1:3">
      <c r="A5" s="55" t="s">
        <v>61</v>
      </c>
      <c r="B5" s="56">
        <v>0</v>
      </c>
      <c r="C5" s="57">
        <v>0</v>
      </c>
    </row>
    <row r="6" spans="1:3">
      <c r="A6" s="55" t="s">
        <v>62</v>
      </c>
      <c r="B6" s="56">
        <v>0</v>
      </c>
      <c r="C6" s="57">
        <v>0</v>
      </c>
    </row>
    <row r="7" spans="1:3">
      <c r="A7" s="55" t="s">
        <v>63</v>
      </c>
      <c r="B7" s="56">
        <v>0</v>
      </c>
      <c r="C7" s="57">
        <v>0</v>
      </c>
    </row>
    <row r="8" spans="1:3">
      <c r="A8" s="55" t="s">
        <v>64</v>
      </c>
      <c r="B8" s="56">
        <v>0</v>
      </c>
      <c r="C8" s="57">
        <v>0</v>
      </c>
    </row>
    <row r="9" spans="1:3">
      <c r="A9" s="55" t="s">
        <v>65</v>
      </c>
      <c r="B9" s="56">
        <v>0</v>
      </c>
      <c r="C9" s="57">
        <v>0</v>
      </c>
    </row>
    <row r="10" spans="1:3">
      <c r="A10" s="55" t="s">
        <v>66</v>
      </c>
      <c r="B10" s="56">
        <v>0</v>
      </c>
      <c r="C10" s="57">
        <v>0</v>
      </c>
    </row>
    <row r="11" spans="1:3">
      <c r="A11" s="55" t="s">
        <v>67</v>
      </c>
      <c r="B11" s="56">
        <v>6114515.2599999998</v>
      </c>
      <c r="C11" s="57">
        <v>7920928.8499999996</v>
      </c>
    </row>
    <row r="12" spans="1:3" ht="22.5">
      <c r="A12" s="13" t="s">
        <v>68</v>
      </c>
      <c r="B12" s="53">
        <f>SUM(B13:B14)</f>
        <v>108463034.65000001</v>
      </c>
      <c r="C12" s="54">
        <f>SUM(C13:C14)</f>
        <v>104539754.84</v>
      </c>
    </row>
    <row r="13" spans="1:3">
      <c r="A13" s="58" t="s">
        <v>69</v>
      </c>
      <c r="B13" s="56">
        <v>48860736.899999999</v>
      </c>
      <c r="C13" s="57">
        <v>44992247.259999998</v>
      </c>
    </row>
    <row r="14" spans="1:3">
      <c r="A14" s="58" t="s">
        <v>70</v>
      </c>
      <c r="B14" s="56">
        <v>59602297.75</v>
      </c>
      <c r="C14" s="57">
        <v>59547507.579999998</v>
      </c>
    </row>
    <row r="15" spans="1:3">
      <c r="A15" s="52" t="s">
        <v>71</v>
      </c>
      <c r="B15" s="135">
        <f>SUM(B16:B20)</f>
        <v>778197.44</v>
      </c>
      <c r="C15" s="136">
        <f>SUM(C16:C20)</f>
        <v>1278540.6299999999</v>
      </c>
    </row>
    <row r="16" spans="1:3">
      <c r="A16" s="55" t="s">
        <v>72</v>
      </c>
      <c r="B16" s="56">
        <v>0</v>
      </c>
      <c r="C16" s="57">
        <v>0</v>
      </c>
    </row>
    <row r="17" spans="1:3">
      <c r="A17" s="55" t="s">
        <v>73</v>
      </c>
      <c r="B17" s="56">
        <v>0</v>
      </c>
      <c r="C17" s="57">
        <v>0</v>
      </c>
    </row>
    <row r="18" spans="1:3">
      <c r="A18" s="55" t="s">
        <v>74</v>
      </c>
      <c r="B18" s="56">
        <v>0</v>
      </c>
      <c r="C18" s="57">
        <v>0</v>
      </c>
    </row>
    <row r="19" spans="1:3">
      <c r="A19" s="55" t="s">
        <v>75</v>
      </c>
      <c r="B19" s="56">
        <v>268958.18</v>
      </c>
      <c r="C19" s="57">
        <v>419193.5</v>
      </c>
    </row>
    <row r="20" spans="1:3" ht="12.75">
      <c r="A20" s="154" t="s">
        <v>76</v>
      </c>
      <c r="B20" s="56">
        <v>509239.26</v>
      </c>
      <c r="C20" s="57">
        <v>859347.13</v>
      </c>
    </row>
    <row r="21" spans="1:3">
      <c r="A21" s="45"/>
      <c r="B21" s="59"/>
      <c r="C21" s="60"/>
    </row>
    <row r="22" spans="1:3">
      <c r="A22" s="61" t="s">
        <v>77</v>
      </c>
      <c r="B22" s="53">
        <f>+B4+B12+B15</f>
        <v>115355747.35000001</v>
      </c>
      <c r="C22" s="25">
        <f>+C4+C12+C15</f>
        <v>113739224.31999999</v>
      </c>
    </row>
    <row r="23" spans="1:3">
      <c r="A23" s="45"/>
      <c r="B23" s="62"/>
      <c r="C23" s="25"/>
    </row>
    <row r="24" spans="1:3" s="51" customFormat="1" ht="12.75">
      <c r="A24" s="48" t="s">
        <v>78</v>
      </c>
      <c r="B24" s="63"/>
      <c r="C24" s="64"/>
    </row>
    <row r="25" spans="1:3">
      <c r="A25" s="52" t="s">
        <v>79</v>
      </c>
      <c r="B25" s="53">
        <f>SUM(B26:B28)</f>
        <v>101600323.19</v>
      </c>
      <c r="C25" s="54">
        <f>SUM(C26:C28)</f>
        <v>105758914.04000001</v>
      </c>
    </row>
    <row r="26" spans="1:3">
      <c r="A26" s="58" t="s">
        <v>80</v>
      </c>
      <c r="B26" s="56">
        <v>79791764.349999994</v>
      </c>
      <c r="C26" s="57">
        <v>77242384.200000003</v>
      </c>
    </row>
    <row r="27" spans="1:3">
      <c r="A27" s="58" t="s">
        <v>81</v>
      </c>
      <c r="B27" s="56">
        <v>3764640.03</v>
      </c>
      <c r="C27" s="57">
        <v>6102347.4800000004</v>
      </c>
    </row>
    <row r="28" spans="1:3" ht="12.75">
      <c r="A28" s="155" t="s">
        <v>82</v>
      </c>
      <c r="B28" s="56">
        <v>18043918.809999999</v>
      </c>
      <c r="C28" s="57">
        <v>22414182.359999999</v>
      </c>
    </row>
    <row r="29" spans="1:3">
      <c r="A29" s="52" t="s">
        <v>83</v>
      </c>
      <c r="B29" s="53">
        <f>SUM(B30:B38)</f>
        <v>1200002.3799999999</v>
      </c>
      <c r="C29" s="54">
        <f>SUM(C30:C38)</f>
        <v>723695.7</v>
      </c>
    </row>
    <row r="30" spans="1:3">
      <c r="A30" s="58" t="s">
        <v>84</v>
      </c>
      <c r="B30" s="56">
        <v>0</v>
      </c>
      <c r="C30" s="57">
        <v>0</v>
      </c>
    </row>
    <row r="31" spans="1:3">
      <c r="A31" s="58" t="s">
        <v>85</v>
      </c>
      <c r="B31" s="56">
        <v>0</v>
      </c>
      <c r="C31" s="57">
        <v>0</v>
      </c>
    </row>
    <row r="32" spans="1:3">
      <c r="A32" s="58" t="s">
        <v>86</v>
      </c>
      <c r="B32" s="56">
        <v>0</v>
      </c>
      <c r="C32" s="57">
        <v>0</v>
      </c>
    </row>
    <row r="33" spans="1:3">
      <c r="A33" s="58" t="s">
        <v>87</v>
      </c>
      <c r="B33" s="56">
        <v>1200002.3799999999</v>
      </c>
      <c r="C33" s="57">
        <v>723695.7</v>
      </c>
    </row>
    <row r="34" spans="1:3">
      <c r="A34" s="58" t="s">
        <v>88</v>
      </c>
      <c r="B34" s="56">
        <v>0</v>
      </c>
      <c r="C34" s="57">
        <v>0</v>
      </c>
    </row>
    <row r="35" spans="1:3">
      <c r="A35" s="58" t="s">
        <v>89</v>
      </c>
      <c r="B35" s="56">
        <v>0</v>
      </c>
      <c r="C35" s="57">
        <v>0</v>
      </c>
    </row>
    <row r="36" spans="1:3" ht="12.75">
      <c r="A36" s="155" t="s">
        <v>90</v>
      </c>
      <c r="B36" s="56">
        <v>0</v>
      </c>
      <c r="C36" s="57">
        <v>0</v>
      </c>
    </row>
    <row r="37" spans="1:3">
      <c r="A37" s="58" t="s">
        <v>91</v>
      </c>
      <c r="B37" s="56">
        <v>0</v>
      </c>
      <c r="C37" s="57">
        <v>0</v>
      </c>
    </row>
    <row r="38" spans="1:3">
      <c r="A38" s="58" t="s">
        <v>92</v>
      </c>
      <c r="B38" s="56">
        <v>0</v>
      </c>
      <c r="C38" s="57">
        <v>0</v>
      </c>
    </row>
    <row r="39" spans="1:3">
      <c r="A39" s="52" t="s">
        <v>93</v>
      </c>
      <c r="B39" s="53">
        <f>SUM(B40:B42)</f>
        <v>0</v>
      </c>
      <c r="C39" s="54">
        <f>SUM(C40:C42)</f>
        <v>0</v>
      </c>
    </row>
    <row r="40" spans="1:3">
      <c r="A40" s="58" t="s">
        <v>94</v>
      </c>
      <c r="B40" s="56">
        <v>0</v>
      </c>
      <c r="C40" s="57">
        <v>0</v>
      </c>
    </row>
    <row r="41" spans="1:3">
      <c r="A41" s="58" t="s">
        <v>44</v>
      </c>
      <c r="B41" s="56">
        <v>0</v>
      </c>
      <c r="C41" s="57">
        <v>0</v>
      </c>
    </row>
    <row r="42" spans="1:3">
      <c r="A42" s="58" t="s">
        <v>95</v>
      </c>
      <c r="B42" s="56">
        <v>0</v>
      </c>
      <c r="C42" s="57">
        <v>0</v>
      </c>
    </row>
    <row r="43" spans="1:3">
      <c r="A43" s="52" t="s">
        <v>96</v>
      </c>
      <c r="B43" s="53">
        <f>SUM(B44:B48)</f>
        <v>0</v>
      </c>
      <c r="C43" s="54">
        <f>SUM(C44:C48)</f>
        <v>0</v>
      </c>
    </row>
    <row r="44" spans="1:3" ht="12.75">
      <c r="A44" s="155" t="s">
        <v>97</v>
      </c>
      <c r="B44" s="56">
        <v>0</v>
      </c>
      <c r="C44" s="57">
        <v>0</v>
      </c>
    </row>
    <row r="45" spans="1:3">
      <c r="A45" s="58" t="s">
        <v>98</v>
      </c>
      <c r="B45" s="56">
        <v>0</v>
      </c>
      <c r="C45" s="57">
        <v>0</v>
      </c>
    </row>
    <row r="46" spans="1:3">
      <c r="A46" s="58" t="s">
        <v>99</v>
      </c>
      <c r="B46" s="56">
        <v>0</v>
      </c>
      <c r="C46" s="57">
        <v>0</v>
      </c>
    </row>
    <row r="47" spans="1:3">
      <c r="A47" s="58" t="s">
        <v>100</v>
      </c>
      <c r="B47" s="56">
        <v>0</v>
      </c>
      <c r="C47" s="57">
        <v>0</v>
      </c>
    </row>
    <row r="48" spans="1:3">
      <c r="A48" s="58" t="s">
        <v>101</v>
      </c>
      <c r="B48" s="56">
        <v>0</v>
      </c>
      <c r="C48" s="57">
        <v>0</v>
      </c>
    </row>
    <row r="49" spans="1:8">
      <c r="A49" s="52" t="s">
        <v>102</v>
      </c>
      <c r="B49" s="53">
        <f>SUM(B50:B55)</f>
        <v>4429890.97</v>
      </c>
      <c r="C49" s="54">
        <f>SUM(C50:C55)</f>
        <v>6031639.1799999997</v>
      </c>
    </row>
    <row r="50" spans="1:8">
      <c r="A50" s="58" t="s">
        <v>103</v>
      </c>
      <c r="B50" s="56">
        <v>4160929.73</v>
      </c>
      <c r="C50" s="57">
        <v>5612441</v>
      </c>
    </row>
    <row r="51" spans="1:8">
      <c r="A51" s="58" t="s">
        <v>104</v>
      </c>
      <c r="B51" s="56">
        <v>268958.18</v>
      </c>
      <c r="C51" s="57">
        <v>419193.5</v>
      </c>
    </row>
    <row r="52" spans="1:8">
      <c r="A52" s="58" t="s">
        <v>105</v>
      </c>
      <c r="B52" s="56">
        <v>0</v>
      </c>
      <c r="C52" s="57">
        <v>0</v>
      </c>
    </row>
    <row r="53" spans="1:8" ht="12.75">
      <c r="A53" s="155" t="s">
        <v>106</v>
      </c>
      <c r="B53" s="56">
        <v>0</v>
      </c>
      <c r="C53" s="57">
        <v>0</v>
      </c>
    </row>
    <row r="54" spans="1:8">
      <c r="A54" s="58" t="s">
        <v>107</v>
      </c>
      <c r="B54" s="56">
        <v>0</v>
      </c>
      <c r="C54" s="57">
        <v>0</v>
      </c>
    </row>
    <row r="55" spans="1:8">
      <c r="A55" s="58" t="s">
        <v>108</v>
      </c>
      <c r="B55" s="56">
        <v>3.06</v>
      </c>
      <c r="C55" s="57">
        <v>4.68</v>
      </c>
    </row>
    <row r="56" spans="1:8">
      <c r="A56" s="52" t="s">
        <v>109</v>
      </c>
      <c r="B56" s="53">
        <f>+B57</f>
        <v>0</v>
      </c>
      <c r="C56" s="54">
        <f>+C57</f>
        <v>0</v>
      </c>
    </row>
    <row r="57" spans="1:8">
      <c r="A57" s="58" t="s">
        <v>110</v>
      </c>
      <c r="B57" s="56">
        <v>0</v>
      </c>
      <c r="C57" s="57">
        <v>0</v>
      </c>
    </row>
    <row r="58" spans="1:8">
      <c r="A58" s="45"/>
      <c r="B58" s="59"/>
      <c r="C58" s="60"/>
    </row>
    <row r="59" spans="1:8">
      <c r="A59" s="61" t="s">
        <v>111</v>
      </c>
      <c r="B59" s="53">
        <f>+B56+B49+B43+B39+B29+B25</f>
        <v>107230216.53999999</v>
      </c>
      <c r="C59" s="25">
        <f>+C56+C49+C43+C39+C29+C25</f>
        <v>112514248.92</v>
      </c>
    </row>
    <row r="60" spans="1:8" ht="12.75">
      <c r="A60" s="156"/>
      <c r="B60" s="53"/>
      <c r="C60" s="25"/>
    </row>
    <row r="61" spans="1:8" s="51" customFormat="1" ht="12.75">
      <c r="A61" s="48" t="s">
        <v>112</v>
      </c>
      <c r="B61" s="53">
        <f>+B22-B59</f>
        <v>8125530.8100000173</v>
      </c>
      <c r="C61" s="54">
        <f>+C22-C59</f>
        <v>1224975.3999999911</v>
      </c>
    </row>
    <row r="62" spans="1:8" s="51" customFormat="1">
      <c r="A62" s="65"/>
      <c r="B62" s="66"/>
      <c r="C62" s="67"/>
    </row>
    <row r="63" spans="1:8" s="68" customFormat="1">
      <c r="A63" s="157" t="s">
        <v>58</v>
      </c>
      <c r="B63" s="15"/>
      <c r="C63" s="15"/>
      <c r="D63" s="15"/>
      <c r="E63" s="15"/>
      <c r="F63" s="15"/>
      <c r="G63" s="15"/>
      <c r="H63" s="15"/>
    </row>
    <row r="66" spans="1:2">
      <c r="B66" s="69"/>
    </row>
    <row r="67" spans="1:2" ht="12.75">
      <c r="A67" s="158"/>
    </row>
    <row r="68" spans="1:2">
      <c r="B68" s="70"/>
    </row>
    <row r="75" spans="1:2" ht="12.75">
      <c r="A75" s="158"/>
    </row>
    <row r="83" spans="1:1" ht="12.75">
      <c r="A83" s="158"/>
    </row>
    <row r="92" spans="1:1" ht="12.75">
      <c r="A92" s="158"/>
    </row>
    <row r="101" spans="1:1" ht="12.75">
      <c r="A101" s="158"/>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fitToHeight="0" orientation="portrait" r:id="rId1"/>
  <ignoredErrors>
    <ignoredError sqref="B4:C6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zoomScaleNormal="100" workbookViewId="0">
      <selection activeCell="L12" sqref="L12"/>
    </sheetView>
  </sheetViews>
  <sheetFormatPr baseColWidth="10" defaultColWidth="13.33203125" defaultRowHeight="11.25"/>
  <cols>
    <col min="1" max="1" width="13.33203125" style="505"/>
    <col min="2" max="2" width="1.83203125" style="505" customWidth="1"/>
    <col min="3" max="3" width="62.5" style="505" customWidth="1"/>
    <col min="4" max="4" width="17.83203125" style="505" customWidth="1"/>
    <col min="5" max="5" width="19.83203125" style="505" customWidth="1"/>
    <col min="6" max="6" width="17.83203125" style="505" customWidth="1"/>
    <col min="7" max="7" width="21" style="505" customWidth="1"/>
    <col min="8" max="8" width="22.33203125" style="505" customWidth="1"/>
    <col min="9" max="9" width="17.83203125" style="505" customWidth="1"/>
    <col min="10" max="16384" width="13.33203125" style="505"/>
  </cols>
  <sheetData>
    <row r="1" spans="2:9">
      <c r="B1" s="842" t="s">
        <v>5298</v>
      </c>
      <c r="C1" s="843"/>
      <c r="D1" s="843"/>
      <c r="E1" s="843"/>
      <c r="F1" s="843"/>
      <c r="G1" s="843"/>
      <c r="H1" s="843"/>
      <c r="I1" s="844"/>
    </row>
    <row r="2" spans="2:9" s="506" customFormat="1" ht="39.950000000000003" customHeight="1">
      <c r="B2" s="845" t="s">
        <v>5695</v>
      </c>
      <c r="C2" s="846"/>
      <c r="D2" s="846"/>
      <c r="E2" s="846"/>
      <c r="F2" s="846"/>
      <c r="G2" s="846"/>
      <c r="H2" s="846"/>
      <c r="I2" s="847"/>
    </row>
    <row r="3" spans="2:9" s="506" customFormat="1">
      <c r="B3" s="848" t="s">
        <v>185</v>
      </c>
      <c r="C3" s="849"/>
      <c r="D3" s="854" t="s">
        <v>158</v>
      </c>
      <c r="E3" s="854"/>
      <c r="F3" s="854"/>
      <c r="G3" s="854"/>
      <c r="H3" s="854"/>
      <c r="I3" s="855" t="s">
        <v>186</v>
      </c>
    </row>
    <row r="4" spans="2:9" s="510" customFormat="1" ht="24.95" customHeight="1">
      <c r="B4" s="850"/>
      <c r="C4" s="851"/>
      <c r="D4" s="507" t="s">
        <v>187</v>
      </c>
      <c r="E4" s="508" t="s">
        <v>188</v>
      </c>
      <c r="F4" s="508" t="s">
        <v>189</v>
      </c>
      <c r="G4" s="508" t="s">
        <v>190</v>
      </c>
      <c r="H4" s="509" t="s">
        <v>191</v>
      </c>
      <c r="I4" s="856"/>
    </row>
    <row r="5" spans="2:9" s="510" customFormat="1">
      <c r="B5" s="852"/>
      <c r="C5" s="853"/>
      <c r="D5" s="511" t="s">
        <v>192</v>
      </c>
      <c r="E5" s="512" t="s">
        <v>193</v>
      </c>
      <c r="F5" s="512" t="s">
        <v>194</v>
      </c>
      <c r="G5" s="512" t="s">
        <v>195</v>
      </c>
      <c r="H5" s="512" t="s">
        <v>196</v>
      </c>
      <c r="I5" s="512" t="s">
        <v>197</v>
      </c>
    </row>
    <row r="6" spans="2:9">
      <c r="B6" s="513"/>
      <c r="C6" s="514" t="s">
        <v>61</v>
      </c>
      <c r="D6" s="515"/>
      <c r="E6" s="515"/>
      <c r="F6" s="515"/>
      <c r="G6" s="515"/>
      <c r="H6" s="515"/>
      <c r="I6" s="515"/>
    </row>
    <row r="7" spans="2:9">
      <c r="B7" s="516"/>
      <c r="C7" s="517" t="s">
        <v>62</v>
      </c>
      <c r="D7" s="518"/>
      <c r="E7" s="518"/>
      <c r="F7" s="518"/>
      <c r="G7" s="518"/>
      <c r="H7" s="518"/>
      <c r="I7" s="518"/>
    </row>
    <row r="8" spans="2:9">
      <c r="B8" s="513"/>
      <c r="C8" s="514" t="s">
        <v>63</v>
      </c>
      <c r="D8" s="518"/>
      <c r="E8" s="518"/>
      <c r="F8" s="518"/>
      <c r="G8" s="518"/>
      <c r="H8" s="518"/>
      <c r="I8" s="518"/>
    </row>
    <row r="9" spans="2:9">
      <c r="B9" s="513"/>
      <c r="C9" s="514" t="s">
        <v>64</v>
      </c>
      <c r="D9" s="518"/>
      <c r="E9" s="518"/>
      <c r="F9" s="518"/>
      <c r="G9" s="518"/>
      <c r="H9" s="518"/>
      <c r="I9" s="518"/>
    </row>
    <row r="10" spans="2:9">
      <c r="B10" s="513"/>
      <c r="C10" s="514" t="s">
        <v>65</v>
      </c>
      <c r="D10" s="518"/>
      <c r="E10" s="518"/>
      <c r="F10" s="518"/>
      <c r="G10" s="518"/>
      <c r="H10" s="518"/>
      <c r="I10" s="518"/>
    </row>
    <row r="11" spans="2:9">
      <c r="B11" s="516"/>
      <c r="C11" s="517" t="s">
        <v>66</v>
      </c>
      <c r="D11" s="518"/>
      <c r="E11" s="518"/>
      <c r="F11" s="518"/>
      <c r="G11" s="518"/>
      <c r="H11" s="518"/>
      <c r="I11" s="518"/>
    </row>
    <row r="12" spans="2:9">
      <c r="B12" s="519"/>
      <c r="C12" s="514" t="s">
        <v>198</v>
      </c>
      <c r="D12" s="520">
        <v>8620558</v>
      </c>
      <c r="E12" s="521">
        <v>1623725.76</v>
      </c>
      <c r="F12" s="518">
        <f>D12+E12</f>
        <v>10244283.76</v>
      </c>
      <c r="G12" s="521">
        <v>6623735.29</v>
      </c>
      <c r="H12" s="521">
        <v>6623735.29</v>
      </c>
      <c r="I12" s="518">
        <f>H12-D12</f>
        <v>-1996822.71</v>
      </c>
    </row>
    <row r="13" spans="2:9" ht="22.5">
      <c r="B13" s="519"/>
      <c r="C13" s="514" t="s">
        <v>199</v>
      </c>
      <c r="D13" s="520">
        <v>0</v>
      </c>
      <c r="E13" s="521">
        <v>53957992.979999997</v>
      </c>
      <c r="F13" s="518">
        <f t="shared" ref="F13:F16" si="0">D13+E13</f>
        <v>53957992.979999997</v>
      </c>
      <c r="G13" s="521">
        <v>53957992.979999997</v>
      </c>
      <c r="H13" s="521">
        <v>53957992.979999997</v>
      </c>
      <c r="I13" s="518">
        <f t="shared" ref="I13:I16" si="1">H13-D13</f>
        <v>53957992.979999997</v>
      </c>
    </row>
    <row r="14" spans="2:9" ht="22.5">
      <c r="B14" s="519"/>
      <c r="C14" s="514" t="s">
        <v>70</v>
      </c>
      <c r="D14" s="520">
        <v>52025604.32</v>
      </c>
      <c r="E14" s="521">
        <v>8517822.0099999998</v>
      </c>
      <c r="F14" s="518">
        <f t="shared" si="0"/>
        <v>60543426.329999998</v>
      </c>
      <c r="G14" s="521">
        <v>60543426.329999998</v>
      </c>
      <c r="H14" s="521">
        <v>60543426.329999998</v>
      </c>
      <c r="I14" s="518">
        <f t="shared" si="1"/>
        <v>8517822.0099999979</v>
      </c>
    </row>
    <row r="15" spans="2:9">
      <c r="B15" s="513"/>
      <c r="C15" s="514" t="s">
        <v>200</v>
      </c>
      <c r="D15" s="518">
        <v>0</v>
      </c>
      <c r="E15" s="521">
        <v>0</v>
      </c>
      <c r="F15" s="518">
        <f t="shared" si="0"/>
        <v>0</v>
      </c>
      <c r="G15" s="521">
        <v>0</v>
      </c>
      <c r="H15" s="521">
        <v>0</v>
      </c>
      <c r="I15" s="518">
        <f t="shared" si="1"/>
        <v>0</v>
      </c>
    </row>
    <row r="16" spans="2:9">
      <c r="B16" s="513"/>
      <c r="D16" s="522">
        <v>0</v>
      </c>
      <c r="E16" s="522">
        <v>0</v>
      </c>
      <c r="F16" s="518">
        <f t="shared" si="0"/>
        <v>0</v>
      </c>
      <c r="G16" s="522">
        <v>0</v>
      </c>
      <c r="H16" s="522">
        <v>0</v>
      </c>
      <c r="I16" s="518">
        <f t="shared" si="1"/>
        <v>0</v>
      </c>
    </row>
    <row r="17" spans="2:9">
      <c r="B17" s="523"/>
      <c r="C17" s="524" t="s">
        <v>117</v>
      </c>
      <c r="D17" s="525">
        <f>SUM(D12:D16)</f>
        <v>60646162.32</v>
      </c>
      <c r="E17" s="525">
        <f>SUM(E12:E16)</f>
        <v>64099540.749999993</v>
      </c>
      <c r="F17" s="525">
        <f>SUM(F12:F16)</f>
        <v>124745703.06999999</v>
      </c>
      <c r="G17" s="525">
        <f>SUM(G12:G16)</f>
        <v>121125154.59999999</v>
      </c>
      <c r="H17" s="526">
        <f>SUM(H12:H16)</f>
        <v>121125154.59999999</v>
      </c>
      <c r="I17" s="527"/>
    </row>
    <row r="18" spans="2:9">
      <c r="B18" s="528"/>
      <c r="C18" s="529"/>
      <c r="D18" s="530"/>
      <c r="E18" s="530"/>
      <c r="F18" s="531"/>
      <c r="G18" s="532" t="s">
        <v>201</v>
      </c>
      <c r="H18" s="533"/>
      <c r="I18" s="534"/>
    </row>
    <row r="19" spans="2:9">
      <c r="B19" s="857" t="s">
        <v>202</v>
      </c>
      <c r="C19" s="858"/>
      <c r="D19" s="854" t="s">
        <v>158</v>
      </c>
      <c r="E19" s="854"/>
      <c r="F19" s="854"/>
      <c r="G19" s="854"/>
      <c r="H19" s="854"/>
      <c r="I19" s="855" t="s">
        <v>186</v>
      </c>
    </row>
    <row r="20" spans="2:9" ht="22.5">
      <c r="B20" s="859"/>
      <c r="C20" s="860"/>
      <c r="D20" s="507" t="s">
        <v>187</v>
      </c>
      <c r="E20" s="508" t="s">
        <v>188</v>
      </c>
      <c r="F20" s="508" t="s">
        <v>189</v>
      </c>
      <c r="G20" s="508" t="s">
        <v>190</v>
      </c>
      <c r="H20" s="509" t="s">
        <v>191</v>
      </c>
      <c r="I20" s="856"/>
    </row>
    <row r="21" spans="2:9">
      <c r="B21" s="861"/>
      <c r="C21" s="862"/>
      <c r="D21" s="511" t="s">
        <v>192</v>
      </c>
      <c r="E21" s="512" t="s">
        <v>193</v>
      </c>
      <c r="F21" s="512" t="s">
        <v>194</v>
      </c>
      <c r="G21" s="512" t="s">
        <v>195</v>
      </c>
      <c r="H21" s="512" t="s">
        <v>196</v>
      </c>
      <c r="I21" s="512" t="s">
        <v>197</v>
      </c>
    </row>
    <row r="22" spans="2:9">
      <c r="B22" s="535" t="s">
        <v>203</v>
      </c>
      <c r="C22" s="536"/>
      <c r="D22" s="537"/>
      <c r="E22" s="537"/>
      <c r="F22" s="537"/>
      <c r="G22" s="537"/>
      <c r="H22" s="537"/>
      <c r="I22" s="537"/>
    </row>
    <row r="23" spans="2:9">
      <c r="B23" s="538"/>
      <c r="C23" s="539" t="s">
        <v>61</v>
      </c>
      <c r="D23" s="540"/>
      <c r="E23" s="540"/>
      <c r="F23" s="540"/>
      <c r="G23" s="540"/>
      <c r="H23" s="540"/>
      <c r="I23" s="540"/>
    </row>
    <row r="24" spans="2:9">
      <c r="B24" s="538"/>
      <c r="C24" s="539" t="s">
        <v>62</v>
      </c>
      <c r="D24" s="540"/>
      <c r="E24" s="540"/>
      <c r="F24" s="540"/>
      <c r="G24" s="540"/>
      <c r="H24" s="540"/>
      <c r="I24" s="540"/>
    </row>
    <row r="25" spans="2:9">
      <c r="B25" s="538"/>
      <c r="C25" s="539" t="s">
        <v>63</v>
      </c>
      <c r="D25" s="540"/>
      <c r="E25" s="540"/>
      <c r="F25" s="540"/>
      <c r="G25" s="540"/>
      <c r="H25" s="540"/>
      <c r="I25" s="540"/>
    </row>
    <row r="26" spans="2:9">
      <c r="B26" s="538"/>
      <c r="C26" s="539" t="s">
        <v>64</v>
      </c>
      <c r="D26" s="540"/>
      <c r="E26" s="540"/>
      <c r="F26" s="540"/>
      <c r="G26" s="540"/>
      <c r="H26" s="540"/>
      <c r="I26" s="540"/>
    </row>
    <row r="27" spans="2:9">
      <c r="B27" s="538"/>
      <c r="C27" s="539" t="s">
        <v>204</v>
      </c>
      <c r="D27" s="540"/>
      <c r="E27" s="540"/>
      <c r="F27" s="540"/>
      <c r="G27" s="540"/>
      <c r="H27" s="540"/>
      <c r="I27" s="540"/>
    </row>
    <row r="28" spans="2:9">
      <c r="B28" s="538"/>
      <c r="C28" s="539" t="s">
        <v>205</v>
      </c>
      <c r="D28" s="540"/>
      <c r="E28" s="540"/>
      <c r="F28" s="540"/>
      <c r="G28" s="540"/>
      <c r="H28" s="540"/>
      <c r="I28" s="540"/>
    </row>
    <row r="29" spans="2:9" ht="22.5">
      <c r="B29" s="538"/>
      <c r="C29" s="539" t="s">
        <v>69</v>
      </c>
      <c r="D29" s="540"/>
      <c r="E29" s="540"/>
      <c r="F29" s="540"/>
      <c r="G29" s="540"/>
      <c r="H29" s="540"/>
      <c r="I29" s="540"/>
    </row>
    <row r="30" spans="2:9" ht="22.5">
      <c r="B30" s="538"/>
      <c r="C30" s="539" t="s">
        <v>70</v>
      </c>
      <c r="D30" s="540"/>
      <c r="E30" s="540"/>
      <c r="F30" s="540"/>
      <c r="G30" s="540"/>
      <c r="H30" s="540"/>
      <c r="I30" s="540"/>
    </row>
    <row r="31" spans="2:9">
      <c r="B31" s="538"/>
      <c r="C31" s="539"/>
      <c r="D31" s="540"/>
      <c r="E31" s="540"/>
      <c r="F31" s="540"/>
      <c r="G31" s="540"/>
      <c r="H31" s="540"/>
      <c r="I31" s="540"/>
    </row>
    <row r="32" spans="2:9" ht="36.75" customHeight="1">
      <c r="B32" s="838" t="s">
        <v>5696</v>
      </c>
      <c r="C32" s="839"/>
      <c r="D32" s="541">
        <f>SUM(D33:D37)</f>
        <v>60646162.32</v>
      </c>
      <c r="E32" s="541">
        <f>SUM(E33:E37)</f>
        <v>64099540.749999993</v>
      </c>
      <c r="F32" s="541">
        <f>D32+E32</f>
        <v>124745703.06999999</v>
      </c>
      <c r="G32" s="541">
        <f>SUM(G33:G37)</f>
        <v>121125154.59999999</v>
      </c>
      <c r="H32" s="541">
        <f>SUM(H33:H37)</f>
        <v>121125154.59999999</v>
      </c>
      <c r="I32" s="541">
        <f>SUM(I33:I37)</f>
        <v>60478992.279999994</v>
      </c>
    </row>
    <row r="33" spans="2:9">
      <c r="B33" s="538"/>
      <c r="C33" s="539" t="s">
        <v>62</v>
      </c>
      <c r="D33" s="540"/>
      <c r="E33" s="540"/>
      <c r="F33" s="540"/>
      <c r="G33" s="540"/>
      <c r="H33" s="540"/>
      <c r="I33" s="540"/>
    </row>
    <row r="34" spans="2:9">
      <c r="B34" s="538"/>
      <c r="C34" s="539" t="s">
        <v>206</v>
      </c>
      <c r="D34" s="540"/>
      <c r="E34" s="540"/>
      <c r="F34" s="540"/>
      <c r="G34" s="540"/>
      <c r="H34" s="540"/>
      <c r="I34" s="540"/>
    </row>
    <row r="35" spans="2:9">
      <c r="B35" s="538"/>
      <c r="C35" s="539" t="s">
        <v>207</v>
      </c>
      <c r="D35" s="542">
        <v>8620558</v>
      </c>
      <c r="E35" s="521">
        <v>1623725.76</v>
      </c>
      <c r="F35" s="540">
        <f>D35+E35</f>
        <v>10244283.76</v>
      </c>
      <c r="G35" s="521">
        <v>6623735.29</v>
      </c>
      <c r="H35" s="521">
        <v>6623735.29</v>
      </c>
      <c r="I35" s="540">
        <f>H35-D35</f>
        <v>-1996822.71</v>
      </c>
    </row>
    <row r="36" spans="2:9" ht="22.5">
      <c r="B36" s="538"/>
      <c r="C36" s="539" t="s">
        <v>70</v>
      </c>
      <c r="D36" s="542">
        <v>52025604.32</v>
      </c>
      <c r="E36" s="521">
        <f>E13+E14</f>
        <v>62475814.989999995</v>
      </c>
      <c r="F36" s="540">
        <f t="shared" ref="F36:F39" si="2">D36+E36</f>
        <v>114501419.31</v>
      </c>
      <c r="G36" s="521">
        <v>60543426.329999998</v>
      </c>
      <c r="H36" s="521">
        <v>60543426.329999998</v>
      </c>
      <c r="I36" s="540">
        <f t="shared" ref="I36:I39" si="3">H36-D36</f>
        <v>8517822.0099999979</v>
      </c>
    </row>
    <row r="37" spans="2:9">
      <c r="B37" s="538"/>
      <c r="C37" s="539"/>
      <c r="D37" s="543">
        <v>0</v>
      </c>
      <c r="E37" s="520">
        <v>0</v>
      </c>
      <c r="F37" s="540">
        <f t="shared" si="2"/>
        <v>0</v>
      </c>
      <c r="G37" s="521">
        <v>53957992.979999997</v>
      </c>
      <c r="H37" s="521">
        <v>53957992.979999997</v>
      </c>
      <c r="I37" s="540">
        <f t="shared" si="3"/>
        <v>53957992.979999997</v>
      </c>
    </row>
    <row r="38" spans="2:9">
      <c r="B38" s="544" t="s">
        <v>208</v>
      </c>
      <c r="C38" s="545"/>
      <c r="D38" s="541">
        <v>0</v>
      </c>
      <c r="E38" s="541">
        <v>0</v>
      </c>
      <c r="F38" s="540">
        <f t="shared" si="2"/>
        <v>0</v>
      </c>
      <c r="G38" s="541">
        <v>0</v>
      </c>
      <c r="H38" s="541">
        <v>0</v>
      </c>
      <c r="I38" s="540">
        <f t="shared" si="3"/>
        <v>0</v>
      </c>
    </row>
    <row r="39" spans="2:9">
      <c r="B39" s="546"/>
      <c r="C39" s="539" t="s">
        <v>200</v>
      </c>
      <c r="D39" s="541">
        <v>0</v>
      </c>
      <c r="E39" s="541">
        <v>0</v>
      </c>
      <c r="F39" s="540">
        <f t="shared" si="2"/>
        <v>0</v>
      </c>
      <c r="G39" s="541">
        <v>0</v>
      </c>
      <c r="H39" s="541">
        <v>0</v>
      </c>
      <c r="I39" s="540">
        <f t="shared" si="3"/>
        <v>0</v>
      </c>
    </row>
    <row r="40" spans="2:9">
      <c r="B40" s="547"/>
      <c r="C40" s="548" t="s">
        <v>117</v>
      </c>
      <c r="D40" s="525">
        <f>SUM(D35:D39)</f>
        <v>60646162.32</v>
      </c>
      <c r="E40" s="525">
        <f>SUM(E35:E39)</f>
        <v>64099540.749999993</v>
      </c>
      <c r="F40" s="525">
        <f>SUM(F35:F39)</f>
        <v>124745703.07000001</v>
      </c>
      <c r="G40" s="525">
        <f>SUM(G35:G39)</f>
        <v>121125154.59999999</v>
      </c>
      <c r="H40" s="525">
        <f>SUM(H35:H39)</f>
        <v>121125154.59999999</v>
      </c>
      <c r="I40" s="527"/>
    </row>
    <row r="41" spans="2:9">
      <c r="B41" s="549"/>
      <c r="C41" s="529"/>
      <c r="D41" s="530"/>
      <c r="E41" s="530"/>
      <c r="F41" s="530"/>
      <c r="G41" s="532" t="s">
        <v>201</v>
      </c>
      <c r="H41" s="550"/>
      <c r="I41" s="534"/>
    </row>
    <row r="42" spans="2:9">
      <c r="B42" s="551" t="s">
        <v>5287</v>
      </c>
    </row>
    <row r="43" spans="2:9">
      <c r="C43" s="552"/>
    </row>
    <row r="44" spans="2:9">
      <c r="C44" s="553"/>
    </row>
    <row r="45" spans="2:9">
      <c r="C45" s="553"/>
    </row>
    <row r="49" spans="3:8">
      <c r="C49" s="840" t="s">
        <v>5697</v>
      </c>
      <c r="D49" s="840"/>
      <c r="E49" s="551"/>
      <c r="F49" s="551"/>
      <c r="G49" s="841"/>
      <c r="H49" s="841"/>
    </row>
    <row r="50" spans="3:8">
      <c r="C50" s="840" t="s">
        <v>5698</v>
      </c>
      <c r="D50" s="840"/>
      <c r="E50" s="551"/>
      <c r="F50" s="551"/>
      <c r="G50" s="840" t="s">
        <v>5699</v>
      </c>
      <c r="H50" s="840"/>
    </row>
    <row r="51" spans="3:8">
      <c r="C51" s="840" t="s">
        <v>5700</v>
      </c>
      <c r="D51" s="840"/>
      <c r="E51" s="551"/>
      <c r="F51" s="551"/>
      <c r="G51" s="840" t="s">
        <v>5701</v>
      </c>
      <c r="H51" s="840"/>
    </row>
  </sheetData>
  <sheetProtection formatCells="0" formatColumns="0" formatRows="0" insertRows="0" autoFilter="0"/>
  <mergeCells count="15">
    <mergeCell ref="C51:D51"/>
    <mergeCell ref="G51:H51"/>
    <mergeCell ref="B1:I1"/>
    <mergeCell ref="B2:I2"/>
    <mergeCell ref="B3:C5"/>
    <mergeCell ref="D3:H3"/>
    <mergeCell ref="I3:I4"/>
    <mergeCell ref="B19:C21"/>
    <mergeCell ref="D19:H19"/>
    <mergeCell ref="I19:I20"/>
    <mergeCell ref="B32:C32"/>
    <mergeCell ref="C49:D49"/>
    <mergeCell ref="G49:H49"/>
    <mergeCell ref="C50:D50"/>
    <mergeCell ref="G50:H50"/>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2"/>
  <sheetViews>
    <sheetView workbookViewId="0">
      <selection activeCell="L12" sqref="L12"/>
    </sheetView>
  </sheetViews>
  <sheetFormatPr baseColWidth="10" defaultRowHeight="15"/>
  <cols>
    <col min="1" max="2" width="12" style="554"/>
    <col min="3" max="3" width="65.6640625" style="554" customWidth="1"/>
    <col min="4" max="9" width="17.5" style="554" customWidth="1"/>
    <col min="10" max="16384" width="12" style="554"/>
  </cols>
  <sheetData>
    <row r="1" spans="2:9">
      <c r="B1" s="866" t="s">
        <v>5298</v>
      </c>
      <c r="C1" s="867"/>
      <c r="D1" s="867"/>
      <c r="E1" s="867"/>
      <c r="F1" s="867"/>
      <c r="G1" s="867"/>
      <c r="H1" s="867"/>
      <c r="I1" s="868"/>
    </row>
    <row r="2" spans="2:9" ht="33.75" customHeight="1">
      <c r="B2" s="845" t="s">
        <v>5702</v>
      </c>
      <c r="C2" s="846"/>
      <c r="D2" s="846"/>
      <c r="E2" s="846"/>
      <c r="F2" s="846"/>
      <c r="G2" s="846"/>
      <c r="H2" s="846"/>
      <c r="I2" s="847"/>
    </row>
    <row r="3" spans="2:9">
      <c r="B3" s="869" t="s">
        <v>5703</v>
      </c>
      <c r="C3" s="870"/>
      <c r="D3" s="854" t="s">
        <v>158</v>
      </c>
      <c r="E3" s="854"/>
      <c r="F3" s="854"/>
      <c r="G3" s="854"/>
      <c r="H3" s="854"/>
      <c r="I3" s="855" t="s">
        <v>186</v>
      </c>
    </row>
    <row r="4" spans="2:9" ht="22.5">
      <c r="B4" s="871"/>
      <c r="C4" s="872"/>
      <c r="D4" s="507" t="s">
        <v>187</v>
      </c>
      <c r="E4" s="508" t="s">
        <v>188</v>
      </c>
      <c r="F4" s="508" t="s">
        <v>189</v>
      </c>
      <c r="G4" s="508" t="s">
        <v>190</v>
      </c>
      <c r="H4" s="509" t="s">
        <v>191</v>
      </c>
      <c r="I4" s="856"/>
    </row>
    <row r="5" spans="2:9">
      <c r="B5" s="873"/>
      <c r="C5" s="874"/>
      <c r="D5" s="511" t="s">
        <v>192</v>
      </c>
      <c r="E5" s="512" t="s">
        <v>193</v>
      </c>
      <c r="F5" s="512" t="s">
        <v>194</v>
      </c>
      <c r="G5" s="512" t="s">
        <v>195</v>
      </c>
      <c r="H5" s="512" t="s">
        <v>196</v>
      </c>
      <c r="I5" s="512" t="s">
        <v>197</v>
      </c>
    </row>
    <row r="6" spans="2:9">
      <c r="B6" s="875" t="s">
        <v>5704</v>
      </c>
      <c r="C6" s="876"/>
      <c r="D6" s="555"/>
      <c r="E6" s="555"/>
      <c r="F6" s="555"/>
      <c r="G6" s="555"/>
      <c r="H6" s="555"/>
      <c r="I6" s="555"/>
    </row>
    <row r="7" spans="2:9">
      <c r="B7" s="877"/>
      <c r="C7" s="878"/>
      <c r="D7" s="521"/>
      <c r="E7" s="521"/>
      <c r="F7" s="521"/>
      <c r="G7" s="521"/>
      <c r="H7" s="521"/>
      <c r="I7" s="521"/>
    </row>
    <row r="8" spans="2:9">
      <c r="B8" s="877"/>
      <c r="C8" s="878"/>
      <c r="D8" s="521"/>
      <c r="E8" s="521"/>
      <c r="F8" s="521"/>
      <c r="G8" s="521"/>
      <c r="H8" s="521"/>
      <c r="I8" s="521"/>
    </row>
    <row r="9" spans="2:9">
      <c r="B9" s="877"/>
      <c r="C9" s="878"/>
      <c r="D9" s="521"/>
      <c r="E9" s="521"/>
      <c r="F9" s="521"/>
      <c r="G9" s="521"/>
      <c r="H9" s="521"/>
      <c r="I9" s="521"/>
    </row>
    <row r="10" spans="2:9">
      <c r="B10" s="877"/>
      <c r="C10" s="878"/>
      <c r="D10" s="521"/>
      <c r="E10" s="521"/>
      <c r="F10" s="521"/>
      <c r="G10" s="521"/>
      <c r="H10" s="521"/>
      <c r="I10" s="521"/>
    </row>
    <row r="11" spans="2:9">
      <c r="B11" s="877"/>
      <c r="C11" s="878"/>
      <c r="D11" s="521"/>
      <c r="E11" s="521"/>
      <c r="F11" s="521"/>
      <c r="G11" s="521"/>
      <c r="H11" s="521"/>
      <c r="I11" s="521"/>
    </row>
    <row r="12" spans="2:9">
      <c r="B12" s="556"/>
      <c r="C12" s="557"/>
      <c r="D12" s="521"/>
      <c r="E12" s="521"/>
      <c r="F12" s="521"/>
      <c r="G12" s="521"/>
      <c r="H12" s="521"/>
      <c r="I12" s="521"/>
    </row>
    <row r="13" spans="2:9">
      <c r="B13" s="863" t="s">
        <v>5705</v>
      </c>
      <c r="C13" s="864"/>
      <c r="D13" s="521">
        <v>0</v>
      </c>
      <c r="E13" s="521">
        <v>53957992.979999997</v>
      </c>
      <c r="F13" s="521">
        <f>D13+E13</f>
        <v>53957992.979999997</v>
      </c>
      <c r="G13" s="521">
        <v>53957992.979999997</v>
      </c>
      <c r="H13" s="521">
        <v>53957992.979999997</v>
      </c>
      <c r="I13" s="521">
        <f>H13-D13</f>
        <v>53957992.979999997</v>
      </c>
    </row>
    <row r="14" spans="2:9">
      <c r="B14" s="863"/>
      <c r="C14" s="864"/>
      <c r="D14" s="521"/>
      <c r="E14" s="521"/>
      <c r="F14" s="521"/>
      <c r="G14" s="521"/>
      <c r="H14" s="521"/>
      <c r="I14" s="521"/>
    </row>
    <row r="15" spans="2:9">
      <c r="B15" s="863"/>
      <c r="C15" s="864"/>
      <c r="D15" s="521"/>
      <c r="E15" s="521"/>
      <c r="F15" s="521"/>
      <c r="G15" s="521"/>
      <c r="H15" s="521"/>
      <c r="I15" s="521"/>
    </row>
    <row r="16" spans="2:9">
      <c r="B16" s="863"/>
      <c r="C16" s="864"/>
      <c r="D16" s="521"/>
      <c r="E16" s="521"/>
      <c r="F16" s="521"/>
      <c r="G16" s="521"/>
      <c r="H16" s="521"/>
      <c r="I16" s="521"/>
    </row>
    <row r="17" spans="2:9">
      <c r="B17" s="863"/>
      <c r="C17" s="864"/>
      <c r="D17" s="521"/>
      <c r="E17" s="521"/>
      <c r="F17" s="521"/>
      <c r="G17" s="521"/>
      <c r="H17" s="521"/>
      <c r="I17" s="521"/>
    </row>
    <row r="18" spans="2:9">
      <c r="B18" s="863"/>
      <c r="C18" s="864"/>
      <c r="D18" s="521"/>
      <c r="E18" s="521"/>
      <c r="F18" s="521"/>
      <c r="G18" s="521"/>
      <c r="H18" s="521"/>
      <c r="I18" s="521"/>
    </row>
    <row r="19" spans="2:9">
      <c r="B19" s="558"/>
      <c r="C19" s="559"/>
      <c r="D19" s="521"/>
      <c r="E19" s="521"/>
      <c r="F19" s="521"/>
      <c r="G19" s="521"/>
      <c r="H19" s="521"/>
      <c r="I19" s="521"/>
    </row>
    <row r="20" spans="2:9">
      <c r="B20" s="558"/>
      <c r="C20" s="559"/>
      <c r="D20" s="521"/>
      <c r="E20" s="521"/>
      <c r="F20" s="521"/>
      <c r="G20" s="521"/>
      <c r="H20" s="521"/>
      <c r="I20" s="521"/>
    </row>
    <row r="21" spans="2:9">
      <c r="B21" s="560"/>
      <c r="C21" s="559"/>
      <c r="D21" s="561"/>
      <c r="E21" s="561"/>
      <c r="F21" s="561"/>
      <c r="G21" s="561"/>
      <c r="H21" s="561"/>
      <c r="I21" s="561"/>
    </row>
    <row r="22" spans="2:9">
      <c r="B22" s="562"/>
      <c r="C22" s="563" t="s">
        <v>117</v>
      </c>
      <c r="D22" s="564">
        <f>D10+D13+D18+D19+D20+D17</f>
        <v>0</v>
      </c>
      <c r="E22" s="564">
        <f>E10+E13+E18+E19+E20+E17</f>
        <v>53957992.979999997</v>
      </c>
      <c r="F22" s="564">
        <f>F10+F13+F18+F19+F20+F17</f>
        <v>53957992.979999997</v>
      </c>
      <c r="G22" s="564">
        <f>G10+G13+G18+G19+G20+G17</f>
        <v>53957992.979999997</v>
      </c>
      <c r="H22" s="564">
        <f>H10+H13+H18+H19+H20+H17</f>
        <v>53957992.979999997</v>
      </c>
      <c r="I22" s="565">
        <v>0</v>
      </c>
    </row>
    <row r="23" spans="2:9">
      <c r="B23" s="566"/>
      <c r="C23" s="567"/>
      <c r="D23" s="568"/>
      <c r="E23" s="568"/>
      <c r="F23" s="569"/>
      <c r="G23" s="570" t="s">
        <v>201</v>
      </c>
      <c r="H23" s="571"/>
      <c r="I23" s="561"/>
    </row>
    <row r="24" spans="2:9">
      <c r="B24" s="559" t="s">
        <v>5287</v>
      </c>
      <c r="C24" s="559"/>
      <c r="D24" s="559"/>
      <c r="E24" s="559"/>
      <c r="F24" s="559"/>
      <c r="G24" s="559"/>
      <c r="H24" s="559"/>
      <c r="I24" s="559"/>
    </row>
    <row r="25" spans="2:9">
      <c r="B25" s="559"/>
      <c r="C25" s="559"/>
      <c r="D25" s="559"/>
      <c r="E25" s="559"/>
      <c r="F25" s="559"/>
      <c r="G25" s="559"/>
      <c r="H25" s="559"/>
      <c r="I25" s="559"/>
    </row>
    <row r="26" spans="2:9">
      <c r="B26" s="559"/>
      <c r="C26" s="559"/>
      <c r="D26" s="559"/>
      <c r="E26" s="559"/>
      <c r="F26" s="559"/>
      <c r="G26" s="559"/>
      <c r="H26" s="559"/>
      <c r="I26" s="559"/>
    </row>
    <row r="27" spans="2:9">
      <c r="B27" s="559"/>
      <c r="C27" s="559"/>
      <c r="D27" s="559"/>
      <c r="E27" s="559"/>
      <c r="F27" s="559"/>
      <c r="G27" s="559"/>
      <c r="H27" s="559"/>
      <c r="I27" s="559"/>
    </row>
    <row r="28" spans="2:9">
      <c r="B28" s="559"/>
      <c r="C28" s="559"/>
      <c r="D28" s="559"/>
      <c r="E28" s="559"/>
      <c r="F28" s="559"/>
      <c r="G28" s="559"/>
      <c r="H28" s="559"/>
      <c r="I28" s="559"/>
    </row>
    <row r="29" spans="2:9">
      <c r="B29" s="559"/>
      <c r="C29" s="559"/>
      <c r="D29" s="559"/>
      <c r="E29" s="559"/>
      <c r="F29" s="559"/>
      <c r="G29" s="559"/>
      <c r="H29" s="559"/>
      <c r="I29" s="559"/>
    </row>
    <row r="30" spans="2:9">
      <c r="B30" s="559"/>
      <c r="C30" s="840" t="s">
        <v>5697</v>
      </c>
      <c r="D30" s="840"/>
      <c r="E30" s="559"/>
      <c r="F30" s="865"/>
      <c r="G30" s="865"/>
      <c r="H30" s="865"/>
      <c r="I30" s="559"/>
    </row>
    <row r="31" spans="2:9">
      <c r="B31" s="559"/>
      <c r="C31" s="840" t="s">
        <v>5698</v>
      </c>
      <c r="D31" s="840"/>
      <c r="E31" s="559"/>
      <c r="F31" s="840" t="s">
        <v>5699</v>
      </c>
      <c r="G31" s="840"/>
      <c r="H31" s="840"/>
      <c r="I31" s="559"/>
    </row>
    <row r="32" spans="2:9">
      <c r="B32" s="559"/>
      <c r="C32" s="840" t="s">
        <v>5700</v>
      </c>
      <c r="D32" s="840"/>
      <c r="E32" s="559"/>
      <c r="F32" s="840" t="s">
        <v>5701</v>
      </c>
      <c r="G32" s="840"/>
      <c r="H32" s="840"/>
      <c r="I32" s="559"/>
    </row>
  </sheetData>
  <mergeCells count="13">
    <mergeCell ref="C32:D32"/>
    <mergeCell ref="F32:H32"/>
    <mergeCell ref="B1:I1"/>
    <mergeCell ref="B2:I2"/>
    <mergeCell ref="B3:C5"/>
    <mergeCell ref="D3:H3"/>
    <mergeCell ref="I3:I4"/>
    <mergeCell ref="B6:C11"/>
    <mergeCell ref="B13:C18"/>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workbookViewId="0">
      <selection activeCell="L12" sqref="L12"/>
    </sheetView>
  </sheetViews>
  <sheetFormatPr baseColWidth="10" defaultColWidth="13.33203125" defaultRowHeight="11.25"/>
  <cols>
    <col min="1" max="1" width="1.33203125" style="572" customWidth="1"/>
    <col min="2" max="2" width="80.5" style="572" customWidth="1"/>
    <col min="3" max="8" width="18.33203125" style="572" customWidth="1"/>
    <col min="9" max="16384" width="13.33203125" style="572"/>
  </cols>
  <sheetData>
    <row r="1" spans="1:8">
      <c r="A1" s="866" t="s">
        <v>5298</v>
      </c>
      <c r="B1" s="867"/>
      <c r="C1" s="867"/>
      <c r="D1" s="867"/>
      <c r="E1" s="867"/>
      <c r="F1" s="867"/>
      <c r="G1" s="867"/>
      <c r="H1" s="868"/>
    </row>
    <row r="2" spans="1:8" ht="45" customHeight="1">
      <c r="A2" s="890" t="s">
        <v>5706</v>
      </c>
      <c r="B2" s="891"/>
      <c r="C2" s="891"/>
      <c r="D2" s="891"/>
      <c r="E2" s="891"/>
      <c r="F2" s="891"/>
      <c r="G2" s="891"/>
      <c r="H2" s="892"/>
    </row>
    <row r="3" spans="1:8">
      <c r="A3" s="879" t="s">
        <v>113</v>
      </c>
      <c r="B3" s="880"/>
      <c r="C3" s="885" t="s">
        <v>209</v>
      </c>
      <c r="D3" s="886"/>
      <c r="E3" s="886"/>
      <c r="F3" s="886"/>
      <c r="G3" s="887"/>
      <c r="H3" s="888" t="s">
        <v>210</v>
      </c>
    </row>
    <row r="4" spans="1:8" ht="24.95" customHeight="1">
      <c r="A4" s="881"/>
      <c r="B4" s="882"/>
      <c r="C4" s="573" t="s">
        <v>211</v>
      </c>
      <c r="D4" s="573" t="s">
        <v>212</v>
      </c>
      <c r="E4" s="573" t="s">
        <v>189</v>
      </c>
      <c r="F4" s="573" t="s">
        <v>190</v>
      </c>
      <c r="G4" s="573" t="s">
        <v>213</v>
      </c>
      <c r="H4" s="889"/>
    </row>
    <row r="5" spans="1:8">
      <c r="A5" s="883"/>
      <c r="B5" s="884"/>
      <c r="C5" s="574">
        <v>1</v>
      </c>
      <c r="D5" s="574">
        <v>2</v>
      </c>
      <c r="E5" s="574" t="s">
        <v>214</v>
      </c>
      <c r="F5" s="574">
        <v>4</v>
      </c>
      <c r="G5" s="574">
        <v>5</v>
      </c>
      <c r="H5" s="574" t="s">
        <v>215</v>
      </c>
    </row>
    <row r="6" spans="1:8">
      <c r="A6" s="575"/>
      <c r="B6" s="576"/>
      <c r="C6" s="577"/>
      <c r="D6" s="577"/>
      <c r="E6" s="577"/>
      <c r="F6" s="577"/>
      <c r="G6" s="577"/>
      <c r="H6" s="577"/>
    </row>
    <row r="7" spans="1:8">
      <c r="A7" s="578"/>
      <c r="B7" s="579" t="s">
        <v>5707</v>
      </c>
      <c r="C7" s="580">
        <v>4570500.57</v>
      </c>
      <c r="D7" s="581">
        <v>2259990.31</v>
      </c>
      <c r="E7" s="580">
        <f>C7+D7</f>
        <v>6830490.8800000008</v>
      </c>
      <c r="F7" s="581">
        <v>6290235.0899999999</v>
      </c>
      <c r="G7" s="581">
        <v>6290235.0899999999</v>
      </c>
      <c r="H7" s="580">
        <f>E7-F7</f>
        <v>540255.79000000097</v>
      </c>
    </row>
    <row r="8" spans="1:8">
      <c r="A8" s="578"/>
      <c r="B8" s="579" t="s">
        <v>5708</v>
      </c>
      <c r="C8" s="580">
        <v>27798588.789999999</v>
      </c>
      <c r="D8" s="581">
        <v>46230138.289999999</v>
      </c>
      <c r="E8" s="580">
        <f t="shared" ref="E8:E13" si="0">C8+D8</f>
        <v>74028727.079999998</v>
      </c>
      <c r="F8" s="581">
        <v>61690123.119999997</v>
      </c>
      <c r="G8" s="581">
        <v>61690123.119999997</v>
      </c>
      <c r="H8" s="580">
        <f t="shared" ref="H8:H13" si="1">E8-F8</f>
        <v>12338603.960000001</v>
      </c>
    </row>
    <row r="9" spans="1:8">
      <c r="A9" s="578"/>
      <c r="B9" s="579" t="s">
        <v>5709</v>
      </c>
      <c r="C9" s="580">
        <v>4018298.28</v>
      </c>
      <c r="D9" s="581">
        <v>2370890.46</v>
      </c>
      <c r="E9" s="580">
        <f t="shared" si="0"/>
        <v>6389188.7400000002</v>
      </c>
      <c r="F9" s="581">
        <v>5270511.71</v>
      </c>
      <c r="G9" s="581">
        <v>5270511.71</v>
      </c>
      <c r="H9" s="580">
        <f t="shared" si="1"/>
        <v>1118677.0300000003</v>
      </c>
    </row>
    <row r="10" spans="1:8">
      <c r="A10" s="578"/>
      <c r="B10" s="579" t="s">
        <v>5710</v>
      </c>
      <c r="C10" s="580">
        <v>23682929.420000002</v>
      </c>
      <c r="D10" s="581">
        <v>12663026.99</v>
      </c>
      <c r="E10" s="580">
        <f t="shared" si="0"/>
        <v>36345956.410000004</v>
      </c>
      <c r="F10" s="581">
        <v>31070394.140000001</v>
      </c>
      <c r="G10" s="581">
        <v>31070394.140000001</v>
      </c>
      <c r="H10" s="580">
        <f t="shared" si="1"/>
        <v>5275562.2700000033</v>
      </c>
    </row>
    <row r="11" spans="1:8">
      <c r="A11" s="578"/>
      <c r="B11" s="579" t="s">
        <v>5711</v>
      </c>
      <c r="C11" s="580">
        <v>575845.26</v>
      </c>
      <c r="D11" s="581">
        <v>575494.69999999995</v>
      </c>
      <c r="E11" s="580">
        <f t="shared" si="0"/>
        <v>1151339.96</v>
      </c>
      <c r="F11" s="581">
        <v>1137936.24</v>
      </c>
      <c r="G11" s="581">
        <v>1137936.24</v>
      </c>
      <c r="H11" s="580">
        <f t="shared" si="1"/>
        <v>13403.719999999972</v>
      </c>
    </row>
    <row r="12" spans="1:8">
      <c r="A12" s="578"/>
      <c r="B12" s="579" t="s">
        <v>5712</v>
      </c>
      <c r="C12" s="580">
        <v>0</v>
      </c>
      <c r="D12" s="581">
        <v>0</v>
      </c>
      <c r="E12" s="580">
        <f t="shared" si="0"/>
        <v>0</v>
      </c>
      <c r="F12" s="581">
        <v>0</v>
      </c>
      <c r="G12" s="581">
        <v>0</v>
      </c>
      <c r="H12" s="580">
        <f t="shared" si="1"/>
        <v>0</v>
      </c>
    </row>
    <row r="13" spans="1:8">
      <c r="A13" s="578"/>
      <c r="B13" s="579" t="s">
        <v>5713</v>
      </c>
      <c r="C13" s="580">
        <v>0</v>
      </c>
      <c r="D13" s="581">
        <v>0</v>
      </c>
      <c r="E13" s="580">
        <f t="shared" si="0"/>
        <v>0</v>
      </c>
      <c r="F13" s="581">
        <v>0</v>
      </c>
      <c r="G13" s="581">
        <v>0</v>
      </c>
      <c r="H13" s="580">
        <f t="shared" si="1"/>
        <v>0</v>
      </c>
    </row>
    <row r="14" spans="1:8">
      <c r="A14" s="578"/>
      <c r="B14" s="579"/>
      <c r="C14" s="580"/>
      <c r="D14" s="580"/>
      <c r="E14" s="580"/>
      <c r="F14" s="580"/>
      <c r="G14" s="580"/>
      <c r="H14" s="580"/>
    </row>
    <row r="15" spans="1:8">
      <c r="A15" s="582"/>
      <c r="B15" s="583" t="s">
        <v>218</v>
      </c>
      <c r="C15" s="584">
        <f t="shared" ref="C15:H15" si="2">SUM(C7:C14)</f>
        <v>60646162.32</v>
      </c>
      <c r="D15" s="584">
        <f t="shared" si="2"/>
        <v>64099540.750000007</v>
      </c>
      <c r="E15" s="584">
        <f t="shared" si="2"/>
        <v>124745703.06999998</v>
      </c>
      <c r="F15" s="584">
        <f t="shared" si="2"/>
        <v>105459200.29999998</v>
      </c>
      <c r="G15" s="584">
        <f t="shared" si="2"/>
        <v>105459200.29999998</v>
      </c>
      <c r="H15" s="584">
        <f t="shared" si="2"/>
        <v>19286502.770000003</v>
      </c>
    </row>
    <row r="18" spans="1:8" ht="45" customHeight="1">
      <c r="A18" s="885" t="s">
        <v>5714</v>
      </c>
      <c r="B18" s="886"/>
      <c r="C18" s="886"/>
      <c r="D18" s="886"/>
      <c r="E18" s="886"/>
      <c r="F18" s="886"/>
      <c r="G18" s="886"/>
      <c r="H18" s="887"/>
    </row>
    <row r="19" spans="1:8">
      <c r="A19" s="879" t="s">
        <v>113</v>
      </c>
      <c r="B19" s="880"/>
      <c r="C19" s="885" t="s">
        <v>209</v>
      </c>
      <c r="D19" s="886"/>
      <c r="E19" s="886"/>
      <c r="F19" s="886"/>
      <c r="G19" s="887"/>
      <c r="H19" s="888" t="s">
        <v>210</v>
      </c>
    </row>
    <row r="20" spans="1:8" ht="22.5">
      <c r="A20" s="881"/>
      <c r="B20" s="882"/>
      <c r="C20" s="573" t="s">
        <v>211</v>
      </c>
      <c r="D20" s="573" t="s">
        <v>212</v>
      </c>
      <c r="E20" s="573" t="s">
        <v>189</v>
      </c>
      <c r="F20" s="573" t="s">
        <v>190</v>
      </c>
      <c r="G20" s="573" t="s">
        <v>213</v>
      </c>
      <c r="H20" s="889"/>
    </row>
    <row r="21" spans="1:8">
      <c r="A21" s="883"/>
      <c r="B21" s="884"/>
      <c r="C21" s="574">
        <v>1</v>
      </c>
      <c r="D21" s="574">
        <v>2</v>
      </c>
      <c r="E21" s="574" t="s">
        <v>214</v>
      </c>
      <c r="F21" s="574">
        <v>4</v>
      </c>
      <c r="G21" s="574">
        <v>5</v>
      </c>
      <c r="H21" s="574" t="s">
        <v>215</v>
      </c>
    </row>
    <row r="22" spans="1:8">
      <c r="A22" s="578"/>
      <c r="B22" s="585" t="s">
        <v>5715</v>
      </c>
      <c r="C22" s="580">
        <v>0</v>
      </c>
      <c r="D22" s="580">
        <v>0</v>
      </c>
      <c r="E22" s="580">
        <f>C22+D22</f>
        <v>0</v>
      </c>
      <c r="F22" s="580">
        <v>0</v>
      </c>
      <c r="G22" s="580">
        <v>0</v>
      </c>
      <c r="H22" s="580">
        <f>E22-F22</f>
        <v>0</v>
      </c>
    </row>
    <row r="23" spans="1:8">
      <c r="A23" s="578"/>
      <c r="B23" s="585" t="s">
        <v>5716</v>
      </c>
      <c r="C23" s="580">
        <v>0</v>
      </c>
      <c r="D23" s="580">
        <v>0</v>
      </c>
      <c r="E23" s="580">
        <f t="shared" ref="E23:E25" si="3">C23+D23</f>
        <v>0</v>
      </c>
      <c r="F23" s="580">
        <v>0</v>
      </c>
      <c r="G23" s="580">
        <v>0</v>
      </c>
      <c r="H23" s="580">
        <f t="shared" ref="H23:H25" si="4">E23-F23</f>
        <v>0</v>
      </c>
    </row>
    <row r="24" spans="1:8">
      <c r="A24" s="578"/>
      <c r="B24" s="585" t="s">
        <v>5717</v>
      </c>
      <c r="C24" s="580">
        <v>0</v>
      </c>
      <c r="D24" s="580">
        <v>0</v>
      </c>
      <c r="E24" s="580">
        <f t="shared" si="3"/>
        <v>0</v>
      </c>
      <c r="F24" s="580">
        <v>0</v>
      </c>
      <c r="G24" s="580">
        <v>0</v>
      </c>
      <c r="H24" s="580">
        <f t="shared" si="4"/>
        <v>0</v>
      </c>
    </row>
    <row r="25" spans="1:8">
      <c r="A25" s="578"/>
      <c r="B25" s="585" t="s">
        <v>5718</v>
      </c>
      <c r="C25" s="580">
        <v>0</v>
      </c>
      <c r="D25" s="580">
        <v>0</v>
      </c>
      <c r="E25" s="580">
        <f t="shared" si="3"/>
        <v>0</v>
      </c>
      <c r="F25" s="580">
        <v>0</v>
      </c>
      <c r="G25" s="580">
        <v>0</v>
      </c>
      <c r="H25" s="580">
        <f t="shared" si="4"/>
        <v>0</v>
      </c>
    </row>
    <row r="26" spans="1:8">
      <c r="A26" s="582"/>
      <c r="B26" s="583" t="s">
        <v>218</v>
      </c>
      <c r="C26" s="584">
        <f t="shared" ref="C26:H26" si="5">SUM(C22:C25)</f>
        <v>0</v>
      </c>
      <c r="D26" s="584">
        <f t="shared" si="5"/>
        <v>0</v>
      </c>
      <c r="E26" s="584">
        <f t="shared" si="5"/>
        <v>0</v>
      </c>
      <c r="F26" s="584">
        <f t="shared" si="5"/>
        <v>0</v>
      </c>
      <c r="G26" s="584">
        <f t="shared" si="5"/>
        <v>0</v>
      </c>
      <c r="H26" s="584">
        <f t="shared" si="5"/>
        <v>0</v>
      </c>
    </row>
    <row r="29" spans="1:8" ht="45" customHeight="1">
      <c r="A29" s="885" t="s">
        <v>5719</v>
      </c>
      <c r="B29" s="886"/>
      <c r="C29" s="886"/>
      <c r="D29" s="886"/>
      <c r="E29" s="886"/>
      <c r="F29" s="886"/>
      <c r="G29" s="886"/>
      <c r="H29" s="887"/>
    </row>
    <row r="30" spans="1:8">
      <c r="A30" s="879" t="s">
        <v>113</v>
      </c>
      <c r="B30" s="880"/>
      <c r="C30" s="885" t="s">
        <v>209</v>
      </c>
      <c r="D30" s="886"/>
      <c r="E30" s="886"/>
      <c r="F30" s="886"/>
      <c r="G30" s="887"/>
      <c r="H30" s="888" t="s">
        <v>210</v>
      </c>
    </row>
    <row r="31" spans="1:8" ht="22.5">
      <c r="A31" s="881"/>
      <c r="B31" s="882"/>
      <c r="C31" s="573" t="s">
        <v>211</v>
      </c>
      <c r="D31" s="573" t="s">
        <v>212</v>
      </c>
      <c r="E31" s="573" t="s">
        <v>189</v>
      </c>
      <c r="F31" s="573" t="s">
        <v>190</v>
      </c>
      <c r="G31" s="573" t="s">
        <v>213</v>
      </c>
      <c r="H31" s="889"/>
    </row>
    <row r="32" spans="1:8">
      <c r="A32" s="883"/>
      <c r="B32" s="884"/>
      <c r="C32" s="574">
        <v>1</v>
      </c>
      <c r="D32" s="574">
        <v>2</v>
      </c>
      <c r="E32" s="574" t="s">
        <v>214</v>
      </c>
      <c r="F32" s="574">
        <v>4</v>
      </c>
      <c r="G32" s="574">
        <v>5</v>
      </c>
      <c r="H32" s="574" t="s">
        <v>215</v>
      </c>
    </row>
    <row r="33" spans="1:8">
      <c r="A33" s="578"/>
      <c r="B33" s="586" t="s">
        <v>219</v>
      </c>
      <c r="C33" s="580">
        <v>60646162.32</v>
      </c>
      <c r="D33" s="581">
        <v>64099540.75</v>
      </c>
      <c r="E33" s="580">
        <f t="shared" ref="E33:E39" si="6">C33+D33</f>
        <v>124745703.06999999</v>
      </c>
      <c r="F33" s="581">
        <v>105459200.3</v>
      </c>
      <c r="G33" s="581">
        <v>105459200.3</v>
      </c>
      <c r="H33" s="580">
        <f t="shared" ref="H33:H39" si="7">E33-F33</f>
        <v>19286502.769999996</v>
      </c>
    </row>
    <row r="34" spans="1:8">
      <c r="A34" s="578"/>
      <c r="B34" s="586" t="s">
        <v>220</v>
      </c>
      <c r="C34" s="580">
        <v>0</v>
      </c>
      <c r="D34" s="580">
        <v>0</v>
      </c>
      <c r="E34" s="580">
        <f t="shared" si="6"/>
        <v>0</v>
      </c>
      <c r="F34" s="580">
        <v>0</v>
      </c>
      <c r="G34" s="580">
        <v>0</v>
      </c>
      <c r="H34" s="580">
        <f t="shared" si="7"/>
        <v>0</v>
      </c>
    </row>
    <row r="35" spans="1:8">
      <c r="A35" s="578"/>
      <c r="B35" s="586" t="s">
        <v>221</v>
      </c>
      <c r="C35" s="580">
        <v>0</v>
      </c>
      <c r="D35" s="580">
        <v>0</v>
      </c>
      <c r="E35" s="580">
        <f t="shared" si="6"/>
        <v>0</v>
      </c>
      <c r="F35" s="580">
        <v>0</v>
      </c>
      <c r="G35" s="580">
        <v>0</v>
      </c>
      <c r="H35" s="580">
        <f t="shared" si="7"/>
        <v>0</v>
      </c>
    </row>
    <row r="36" spans="1:8">
      <c r="A36" s="578"/>
      <c r="B36" s="586" t="s">
        <v>222</v>
      </c>
      <c r="C36" s="580">
        <v>0</v>
      </c>
      <c r="D36" s="580">
        <v>0</v>
      </c>
      <c r="E36" s="580">
        <f t="shared" si="6"/>
        <v>0</v>
      </c>
      <c r="F36" s="580">
        <v>0</v>
      </c>
      <c r="G36" s="580">
        <v>0</v>
      </c>
      <c r="H36" s="580">
        <f t="shared" si="7"/>
        <v>0</v>
      </c>
    </row>
    <row r="37" spans="1:8" ht="11.25" customHeight="1">
      <c r="A37" s="578"/>
      <c r="B37" s="586" t="s">
        <v>216</v>
      </c>
      <c r="C37" s="580">
        <v>0</v>
      </c>
      <c r="D37" s="580">
        <v>0</v>
      </c>
      <c r="E37" s="580">
        <f t="shared" si="6"/>
        <v>0</v>
      </c>
      <c r="F37" s="580">
        <v>0</v>
      </c>
      <c r="G37" s="580">
        <v>0</v>
      </c>
      <c r="H37" s="580">
        <f t="shared" si="7"/>
        <v>0</v>
      </c>
    </row>
    <row r="38" spans="1:8">
      <c r="A38" s="578"/>
      <c r="B38" s="586" t="s">
        <v>5720</v>
      </c>
      <c r="C38" s="580">
        <v>0</v>
      </c>
      <c r="D38" s="580">
        <v>0</v>
      </c>
      <c r="E38" s="580">
        <f t="shared" si="6"/>
        <v>0</v>
      </c>
      <c r="F38" s="580">
        <v>0</v>
      </c>
      <c r="G38" s="580">
        <v>0</v>
      </c>
      <c r="H38" s="580">
        <f t="shared" si="7"/>
        <v>0</v>
      </c>
    </row>
    <row r="39" spans="1:8">
      <c r="A39" s="578"/>
      <c r="B39" s="586" t="s">
        <v>217</v>
      </c>
      <c r="C39" s="580">
        <v>0</v>
      </c>
      <c r="D39" s="580">
        <v>0</v>
      </c>
      <c r="E39" s="580">
        <f t="shared" si="6"/>
        <v>0</v>
      </c>
      <c r="F39" s="580">
        <v>0</v>
      </c>
      <c r="G39" s="580">
        <v>0</v>
      </c>
      <c r="H39" s="580">
        <f t="shared" si="7"/>
        <v>0</v>
      </c>
    </row>
    <row r="40" spans="1:8">
      <c r="A40" s="582"/>
      <c r="B40" s="583" t="s">
        <v>218</v>
      </c>
      <c r="C40" s="584">
        <f t="shared" ref="C40:H40" si="8">SUM(C33:C39)</f>
        <v>60646162.32</v>
      </c>
      <c r="D40" s="584">
        <f t="shared" si="8"/>
        <v>64099540.75</v>
      </c>
      <c r="E40" s="584">
        <f t="shared" si="8"/>
        <v>124745703.06999999</v>
      </c>
      <c r="F40" s="584">
        <f t="shared" si="8"/>
        <v>105459200.3</v>
      </c>
      <c r="G40" s="584">
        <f t="shared" si="8"/>
        <v>105459200.3</v>
      </c>
      <c r="H40" s="584">
        <f t="shared" si="8"/>
        <v>19286502.769999996</v>
      </c>
    </row>
    <row r="42" spans="1:8">
      <c r="A42" s="572" t="s">
        <v>344</v>
      </c>
    </row>
    <row r="48" spans="1:8">
      <c r="B48" s="840" t="s">
        <v>5721</v>
      </c>
      <c r="C48" s="840"/>
      <c r="E48" s="841"/>
      <c r="F48" s="841"/>
      <c r="G48" s="841"/>
    </row>
    <row r="49" spans="2:8" ht="14.45" customHeight="1">
      <c r="B49" s="840" t="s">
        <v>5722</v>
      </c>
      <c r="C49" s="840"/>
      <c r="E49" s="840" t="s">
        <v>5699</v>
      </c>
      <c r="F49" s="840"/>
      <c r="G49" s="840"/>
    </row>
    <row r="50" spans="2:8" ht="14.45" customHeight="1">
      <c r="B50" s="840" t="s">
        <v>5700</v>
      </c>
      <c r="C50" s="840"/>
      <c r="E50" s="840" t="s">
        <v>5701</v>
      </c>
      <c r="F50" s="840"/>
      <c r="G50" s="840"/>
      <c r="H50" s="587"/>
    </row>
  </sheetData>
  <sheetProtection formatCells="0" formatColumns="0" formatRows="0" insertRows="0" deleteRows="0" autoFilter="0"/>
  <mergeCells count="19">
    <mergeCell ref="A18:H18"/>
    <mergeCell ref="A1:H1"/>
    <mergeCell ref="A2:H2"/>
    <mergeCell ref="A3:B5"/>
    <mergeCell ref="C3:G3"/>
    <mergeCell ref="H3:H4"/>
    <mergeCell ref="A19:B21"/>
    <mergeCell ref="C19:G19"/>
    <mergeCell ref="H19:H20"/>
    <mergeCell ref="A29:H29"/>
    <mergeCell ref="A30:B32"/>
    <mergeCell ref="C30:G30"/>
    <mergeCell ref="H30:H31"/>
    <mergeCell ref="B48:C48"/>
    <mergeCell ref="E48:G48"/>
    <mergeCell ref="B49:C49"/>
    <mergeCell ref="E49:G49"/>
    <mergeCell ref="B50:C50"/>
    <mergeCell ref="E50:G50"/>
  </mergeCells>
  <printOptions horizontalCentered="1"/>
  <pageMargins left="0.70866141732283472" right="0.70866141732283472" top="0.39370078740157483" bottom="0.74803149606299213" header="0.31496062992125984" footer="0.31496062992125984"/>
  <pageSetup paperSize="141" scale="74" orientation="landscape" r:id="rId1"/>
  <headerFooter>
    <oddFooter>&amp;R3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workbookViewId="0">
      <selection activeCell="L12" sqref="L12"/>
    </sheetView>
  </sheetViews>
  <sheetFormatPr baseColWidth="10" defaultRowHeight="15"/>
  <cols>
    <col min="1" max="1" width="12" style="554"/>
    <col min="2" max="2" width="60" style="554" customWidth="1"/>
    <col min="3" max="4" width="17.5" style="554" customWidth="1"/>
    <col min="5" max="5" width="19.1640625" style="554" customWidth="1"/>
    <col min="6" max="8" width="17.5" style="554" customWidth="1"/>
    <col min="9" max="16384" width="12" style="554"/>
  </cols>
  <sheetData>
    <row r="1" spans="1:8">
      <c r="A1" s="866" t="s">
        <v>5298</v>
      </c>
      <c r="B1" s="867"/>
      <c r="C1" s="867"/>
      <c r="D1" s="867"/>
      <c r="E1" s="867"/>
      <c r="F1" s="867"/>
      <c r="G1" s="867"/>
      <c r="H1" s="868"/>
    </row>
    <row r="2" spans="1:8" ht="55.5" customHeight="1">
      <c r="A2" s="890" t="s">
        <v>5723</v>
      </c>
      <c r="B2" s="891"/>
      <c r="C2" s="891"/>
      <c r="D2" s="891"/>
      <c r="E2" s="891"/>
      <c r="F2" s="891"/>
      <c r="G2" s="891"/>
      <c r="H2" s="892"/>
    </row>
    <row r="3" spans="1:8">
      <c r="A3" s="879" t="s">
        <v>113</v>
      </c>
      <c r="B3" s="880"/>
      <c r="C3" s="885" t="s">
        <v>209</v>
      </c>
      <c r="D3" s="886"/>
      <c r="E3" s="886"/>
      <c r="F3" s="886"/>
      <c r="G3" s="887"/>
      <c r="H3" s="888" t="s">
        <v>210</v>
      </c>
    </row>
    <row r="4" spans="1:8" ht="22.5">
      <c r="A4" s="881"/>
      <c r="B4" s="882"/>
      <c r="C4" s="573" t="s">
        <v>211</v>
      </c>
      <c r="D4" s="573" t="s">
        <v>212</v>
      </c>
      <c r="E4" s="573" t="s">
        <v>189</v>
      </c>
      <c r="F4" s="573" t="s">
        <v>190</v>
      </c>
      <c r="G4" s="573" t="s">
        <v>213</v>
      </c>
      <c r="H4" s="889"/>
    </row>
    <row r="5" spans="1:8">
      <c r="A5" s="883"/>
      <c r="B5" s="884"/>
      <c r="C5" s="574">
        <v>1</v>
      </c>
      <c r="D5" s="574">
        <v>2</v>
      </c>
      <c r="E5" s="574" t="s">
        <v>214</v>
      </c>
      <c r="F5" s="574">
        <v>4</v>
      </c>
      <c r="G5" s="574">
        <v>5</v>
      </c>
      <c r="H5" s="574" t="s">
        <v>215</v>
      </c>
    </row>
    <row r="6" spans="1:8">
      <c r="A6" s="588" t="s">
        <v>80</v>
      </c>
      <c r="B6" s="589"/>
      <c r="C6" s="590">
        <v>40089333.199999996</v>
      </c>
      <c r="D6" s="590">
        <v>46729529.260000005</v>
      </c>
      <c r="E6" s="590">
        <v>86818862.460000008</v>
      </c>
      <c r="F6" s="590">
        <v>79784497.809999987</v>
      </c>
      <c r="G6" s="590">
        <v>79784497.809999987</v>
      </c>
      <c r="H6" s="590">
        <v>7034364.6500000209</v>
      </c>
    </row>
    <row r="7" spans="1:8">
      <c r="A7" s="591">
        <v>1100</v>
      </c>
      <c r="B7" s="592" t="s">
        <v>223</v>
      </c>
      <c r="C7" s="581">
        <v>7193658.75</v>
      </c>
      <c r="D7" s="581">
        <v>7839650.7800000003</v>
      </c>
      <c r="E7" s="581">
        <v>15033309.530000001</v>
      </c>
      <c r="F7" s="581">
        <v>14821131.619999999</v>
      </c>
      <c r="G7" s="581">
        <v>14821131.619999999</v>
      </c>
      <c r="H7" s="581">
        <v>212177.91000000201</v>
      </c>
    </row>
    <row r="8" spans="1:8">
      <c r="A8" s="591">
        <v>1200</v>
      </c>
      <c r="B8" s="592" t="s">
        <v>224</v>
      </c>
      <c r="C8" s="581">
        <v>13854512.890000001</v>
      </c>
      <c r="D8" s="581">
        <v>17696732.460000001</v>
      </c>
      <c r="E8" s="581">
        <v>31551245.350000001</v>
      </c>
      <c r="F8" s="581">
        <v>26900720.219999999</v>
      </c>
      <c r="G8" s="581">
        <v>26900720.219999999</v>
      </c>
      <c r="H8" s="581">
        <v>4650525.1300000027</v>
      </c>
    </row>
    <row r="9" spans="1:8">
      <c r="A9" s="591">
        <v>1300</v>
      </c>
      <c r="B9" s="592" t="s">
        <v>225</v>
      </c>
      <c r="C9" s="581">
        <v>4571375.95</v>
      </c>
      <c r="D9" s="581">
        <v>4763791.07</v>
      </c>
      <c r="E9" s="581">
        <v>9335167.0199999996</v>
      </c>
      <c r="F9" s="581">
        <v>9314942.1199999992</v>
      </c>
      <c r="G9" s="581">
        <v>9314942.1199999992</v>
      </c>
      <c r="H9" s="581">
        <v>20224.900000000373</v>
      </c>
    </row>
    <row r="10" spans="1:8">
      <c r="A10" s="591">
        <v>1400</v>
      </c>
      <c r="B10" s="592" t="s">
        <v>226</v>
      </c>
      <c r="C10" s="581">
        <v>6407968.8499999996</v>
      </c>
      <c r="D10" s="581">
        <v>7878788.3399999999</v>
      </c>
      <c r="E10" s="581">
        <v>14286757.189999999</v>
      </c>
      <c r="F10" s="581">
        <v>13488070.16</v>
      </c>
      <c r="G10" s="581">
        <v>13488070.16</v>
      </c>
      <c r="H10" s="581">
        <v>798687.02999999933</v>
      </c>
    </row>
    <row r="11" spans="1:8">
      <c r="A11" s="591">
        <v>1500</v>
      </c>
      <c r="B11" s="592" t="s">
        <v>227</v>
      </c>
      <c r="C11" s="581">
        <v>7311816.7599999998</v>
      </c>
      <c r="D11" s="581">
        <v>8550566.6099999994</v>
      </c>
      <c r="E11" s="581">
        <v>15862383.369999999</v>
      </c>
      <c r="F11" s="581">
        <v>14540455.060000001</v>
      </c>
      <c r="G11" s="581">
        <v>14540455.060000001</v>
      </c>
      <c r="H11" s="581">
        <v>1321928.3099999987</v>
      </c>
    </row>
    <row r="12" spans="1:8">
      <c r="A12" s="591">
        <v>1600</v>
      </c>
      <c r="B12" s="592" t="s">
        <v>228</v>
      </c>
      <c r="C12" s="581">
        <v>0</v>
      </c>
      <c r="D12" s="581">
        <v>0</v>
      </c>
      <c r="E12" s="581">
        <v>0</v>
      </c>
      <c r="F12" s="581">
        <v>0</v>
      </c>
      <c r="G12" s="581">
        <v>0</v>
      </c>
      <c r="H12" s="581">
        <v>0</v>
      </c>
    </row>
    <row r="13" spans="1:8">
      <c r="A13" s="591">
        <v>1700</v>
      </c>
      <c r="B13" s="592" t="s">
        <v>229</v>
      </c>
      <c r="C13" s="581">
        <v>750000</v>
      </c>
      <c r="D13" s="581">
        <v>0</v>
      </c>
      <c r="E13" s="581">
        <v>750000</v>
      </c>
      <c r="F13" s="581">
        <v>719178.63</v>
      </c>
      <c r="G13" s="581">
        <v>719178.63</v>
      </c>
      <c r="H13" s="581">
        <v>30821.369999999995</v>
      </c>
    </row>
    <row r="14" spans="1:8">
      <c r="A14" s="588" t="s">
        <v>5724</v>
      </c>
      <c r="B14" s="589"/>
      <c r="C14" s="593">
        <v>3452302.97</v>
      </c>
      <c r="D14" s="593">
        <v>1178451.28</v>
      </c>
      <c r="E14" s="593">
        <v>4630754.25</v>
      </c>
      <c r="F14" s="593">
        <v>3764640.0300000003</v>
      </c>
      <c r="G14" s="593">
        <v>3764640.0300000003</v>
      </c>
      <c r="H14" s="593">
        <v>866114.21999999974</v>
      </c>
    </row>
    <row r="15" spans="1:8">
      <c r="A15" s="591">
        <v>2100</v>
      </c>
      <c r="B15" s="592" t="s">
        <v>230</v>
      </c>
      <c r="C15" s="581">
        <v>801881.75</v>
      </c>
      <c r="D15" s="581">
        <v>346841.74</v>
      </c>
      <c r="E15" s="581">
        <v>1148723.49</v>
      </c>
      <c r="F15" s="581">
        <v>965911.45</v>
      </c>
      <c r="G15" s="581">
        <v>965911.45</v>
      </c>
      <c r="H15" s="581">
        <v>182812.04000000004</v>
      </c>
    </row>
    <row r="16" spans="1:8">
      <c r="A16" s="591">
        <v>2200</v>
      </c>
      <c r="B16" s="592" t="s">
        <v>231</v>
      </c>
      <c r="C16" s="581">
        <v>260139</v>
      </c>
      <c r="D16" s="581">
        <v>60626.23</v>
      </c>
      <c r="E16" s="581">
        <v>320765.23</v>
      </c>
      <c r="F16" s="581">
        <v>74778.570000000007</v>
      </c>
      <c r="G16" s="581">
        <v>74778.570000000007</v>
      </c>
      <c r="H16" s="581">
        <v>245986.65999999997</v>
      </c>
    </row>
    <row r="17" spans="1:8">
      <c r="A17" s="591">
        <v>2300</v>
      </c>
      <c r="B17" s="592" t="s">
        <v>232</v>
      </c>
      <c r="C17" s="581">
        <v>500.04</v>
      </c>
      <c r="D17" s="581">
        <v>2499.96</v>
      </c>
      <c r="E17" s="581">
        <v>3000</v>
      </c>
      <c r="F17" s="581">
        <v>2486</v>
      </c>
      <c r="G17" s="581">
        <v>2486</v>
      </c>
      <c r="H17" s="581">
        <v>514</v>
      </c>
    </row>
    <row r="18" spans="1:8">
      <c r="A18" s="591">
        <v>2400</v>
      </c>
      <c r="B18" s="592" t="s">
        <v>233</v>
      </c>
      <c r="C18" s="581">
        <v>438916.37</v>
      </c>
      <c r="D18" s="581">
        <v>855368.09</v>
      </c>
      <c r="E18" s="581">
        <v>1294284.46</v>
      </c>
      <c r="F18" s="581">
        <v>1177151.18</v>
      </c>
      <c r="G18" s="581">
        <v>1177151.18</v>
      </c>
      <c r="H18" s="581">
        <v>117133.28000000003</v>
      </c>
    </row>
    <row r="19" spans="1:8">
      <c r="A19" s="591">
        <v>2500</v>
      </c>
      <c r="B19" s="592" t="s">
        <v>234</v>
      </c>
      <c r="C19" s="581">
        <v>158508.35999999999</v>
      </c>
      <c r="D19" s="581">
        <v>236113.57</v>
      </c>
      <c r="E19" s="581">
        <v>394621.93</v>
      </c>
      <c r="F19" s="581">
        <v>337786.23</v>
      </c>
      <c r="G19" s="581">
        <v>337786.23</v>
      </c>
      <c r="H19" s="581">
        <v>56835.700000000012</v>
      </c>
    </row>
    <row r="20" spans="1:8">
      <c r="A20" s="591">
        <v>2600</v>
      </c>
      <c r="B20" s="592" t="s">
        <v>235</v>
      </c>
      <c r="C20" s="581">
        <v>1600439.84</v>
      </c>
      <c r="D20" s="581">
        <v>-1137794.44</v>
      </c>
      <c r="E20" s="581">
        <v>462645.40000000014</v>
      </c>
      <c r="F20" s="581">
        <v>355849.73</v>
      </c>
      <c r="G20" s="581">
        <v>355849.73</v>
      </c>
      <c r="H20" s="581">
        <v>106795.67000000016</v>
      </c>
    </row>
    <row r="21" spans="1:8">
      <c r="A21" s="591">
        <v>2700</v>
      </c>
      <c r="B21" s="592" t="s">
        <v>236</v>
      </c>
      <c r="C21" s="581">
        <v>30744.17</v>
      </c>
      <c r="D21" s="581">
        <v>101728.67</v>
      </c>
      <c r="E21" s="581">
        <v>132472.84</v>
      </c>
      <c r="F21" s="581">
        <v>108706.12</v>
      </c>
      <c r="G21" s="581">
        <v>108706.12</v>
      </c>
      <c r="H21" s="581">
        <v>23766.720000000001</v>
      </c>
    </row>
    <row r="22" spans="1:8">
      <c r="A22" s="591">
        <v>2800</v>
      </c>
      <c r="B22" s="592" t="s">
        <v>237</v>
      </c>
      <c r="C22" s="581">
        <v>0</v>
      </c>
      <c r="D22" s="581">
        <v>0</v>
      </c>
      <c r="E22" s="581">
        <v>0</v>
      </c>
      <c r="F22" s="581">
        <v>0</v>
      </c>
      <c r="G22" s="581">
        <v>0</v>
      </c>
      <c r="H22" s="581">
        <v>0</v>
      </c>
    </row>
    <row r="23" spans="1:8">
      <c r="A23" s="591">
        <v>2900</v>
      </c>
      <c r="B23" s="592" t="s">
        <v>238</v>
      </c>
      <c r="C23" s="581">
        <v>161173.44</v>
      </c>
      <c r="D23" s="581">
        <v>713067.46</v>
      </c>
      <c r="E23" s="581">
        <v>874240.89999999991</v>
      </c>
      <c r="F23" s="581">
        <v>741970.75</v>
      </c>
      <c r="G23" s="581">
        <v>741970.75</v>
      </c>
      <c r="H23" s="581">
        <v>132270.14999999991</v>
      </c>
    </row>
    <row r="24" spans="1:8">
      <c r="A24" s="588" t="s">
        <v>82</v>
      </c>
      <c r="B24" s="589"/>
      <c r="C24" s="593">
        <v>16283486.149999999</v>
      </c>
      <c r="D24" s="593">
        <v>7682607.3499999996</v>
      </c>
      <c r="E24" s="593">
        <v>23966093.5</v>
      </c>
      <c r="F24" s="593">
        <v>18043918.809999999</v>
      </c>
      <c r="G24" s="593">
        <v>18043918.809999999</v>
      </c>
      <c r="H24" s="593">
        <v>5922174.6900000013</v>
      </c>
    </row>
    <row r="25" spans="1:8">
      <c r="A25" s="591">
        <v>3100</v>
      </c>
      <c r="B25" s="592" t="s">
        <v>239</v>
      </c>
      <c r="C25" s="581">
        <v>3062181.65</v>
      </c>
      <c r="D25" s="581">
        <v>102642.15</v>
      </c>
      <c r="E25" s="581">
        <v>3164823.8</v>
      </c>
      <c r="F25" s="581">
        <v>2706497.76</v>
      </c>
      <c r="G25" s="581">
        <v>2706497.76</v>
      </c>
      <c r="H25" s="581">
        <v>458326.04000000004</v>
      </c>
    </row>
    <row r="26" spans="1:8">
      <c r="A26" s="591">
        <v>3200</v>
      </c>
      <c r="B26" s="592" t="s">
        <v>240</v>
      </c>
      <c r="C26" s="581">
        <v>100900.82</v>
      </c>
      <c r="D26" s="581">
        <v>322770.84000000003</v>
      </c>
      <c r="E26" s="581">
        <v>423671.66000000003</v>
      </c>
      <c r="F26" s="581">
        <v>335775</v>
      </c>
      <c r="G26" s="581">
        <v>335775</v>
      </c>
      <c r="H26" s="581">
        <v>87896.660000000033</v>
      </c>
    </row>
    <row r="27" spans="1:8">
      <c r="A27" s="591">
        <v>3300</v>
      </c>
      <c r="B27" s="592" t="s">
        <v>241</v>
      </c>
      <c r="C27" s="581">
        <v>4494046.42</v>
      </c>
      <c r="D27" s="581">
        <v>1129565.49</v>
      </c>
      <c r="E27" s="581">
        <v>5623611.9100000001</v>
      </c>
      <c r="F27" s="581">
        <v>4119101.43</v>
      </c>
      <c r="G27" s="581">
        <v>4119101.43</v>
      </c>
      <c r="H27" s="581">
        <v>1504510.48</v>
      </c>
    </row>
    <row r="28" spans="1:8">
      <c r="A28" s="591">
        <v>3400</v>
      </c>
      <c r="B28" s="592" t="s">
        <v>242</v>
      </c>
      <c r="C28" s="581">
        <v>1506459.46</v>
      </c>
      <c r="D28" s="581">
        <v>61294.16</v>
      </c>
      <c r="E28" s="581">
        <v>1567753.6199999999</v>
      </c>
      <c r="F28" s="581">
        <v>567782.49</v>
      </c>
      <c r="G28" s="581">
        <v>567782.49</v>
      </c>
      <c r="H28" s="581">
        <v>999971.12999999989</v>
      </c>
    </row>
    <row r="29" spans="1:8">
      <c r="A29" s="591">
        <v>3500</v>
      </c>
      <c r="B29" s="592" t="s">
        <v>243</v>
      </c>
      <c r="C29" s="581">
        <v>3843367.56</v>
      </c>
      <c r="D29" s="581">
        <v>4643324.1500000004</v>
      </c>
      <c r="E29" s="581">
        <v>8486691.7100000009</v>
      </c>
      <c r="F29" s="581">
        <v>7686018.9800000004</v>
      </c>
      <c r="G29" s="581">
        <v>7686018.9800000004</v>
      </c>
      <c r="H29" s="581">
        <v>800672.73000000045</v>
      </c>
    </row>
    <row r="30" spans="1:8">
      <c r="A30" s="591">
        <v>3600</v>
      </c>
      <c r="B30" s="592" t="s">
        <v>244</v>
      </c>
      <c r="C30" s="581">
        <v>168340.52</v>
      </c>
      <c r="D30" s="581">
        <v>164840.51999999999</v>
      </c>
      <c r="E30" s="581">
        <v>333181.03999999998</v>
      </c>
      <c r="F30" s="581">
        <v>313190.42</v>
      </c>
      <c r="G30" s="581">
        <v>313190.42</v>
      </c>
      <c r="H30" s="581">
        <v>19990.619999999995</v>
      </c>
    </row>
    <row r="31" spans="1:8">
      <c r="A31" s="591">
        <v>3700</v>
      </c>
      <c r="B31" s="592" t="s">
        <v>245</v>
      </c>
      <c r="C31" s="581">
        <v>412872.76</v>
      </c>
      <c r="D31" s="581">
        <v>348050.76</v>
      </c>
      <c r="E31" s="581">
        <v>760923.52</v>
      </c>
      <c r="F31" s="581">
        <v>142669.29</v>
      </c>
      <c r="G31" s="581">
        <v>142669.29</v>
      </c>
      <c r="H31" s="581">
        <v>618254.23</v>
      </c>
    </row>
    <row r="32" spans="1:8">
      <c r="A32" s="591">
        <v>3800</v>
      </c>
      <c r="B32" s="592" t="s">
        <v>246</v>
      </c>
      <c r="C32" s="581">
        <v>652718.93999999994</v>
      </c>
      <c r="D32" s="581">
        <v>77334.12</v>
      </c>
      <c r="E32" s="581">
        <v>730053.05999999994</v>
      </c>
      <c r="F32" s="581">
        <v>129013.92</v>
      </c>
      <c r="G32" s="581">
        <v>129013.92</v>
      </c>
      <c r="H32" s="581">
        <v>601039.1399999999</v>
      </c>
    </row>
    <row r="33" spans="1:8">
      <c r="A33" s="591">
        <v>3900</v>
      </c>
      <c r="B33" s="592" t="s">
        <v>247</v>
      </c>
      <c r="C33" s="581">
        <v>2042598.02</v>
      </c>
      <c r="D33" s="581">
        <v>832785.16</v>
      </c>
      <c r="E33" s="581">
        <v>2875383.18</v>
      </c>
      <c r="F33" s="581">
        <v>2043869.52</v>
      </c>
      <c r="G33" s="581">
        <v>2043869.52</v>
      </c>
      <c r="H33" s="581">
        <v>831513.66000000015</v>
      </c>
    </row>
    <row r="34" spans="1:8">
      <c r="A34" s="588" t="s">
        <v>5725</v>
      </c>
      <c r="B34" s="589"/>
      <c r="C34" s="593">
        <v>776540</v>
      </c>
      <c r="D34" s="593">
        <v>1264471.95</v>
      </c>
      <c r="E34" s="593">
        <v>2041011.95</v>
      </c>
      <c r="F34" s="593">
        <v>1200002.3799999999</v>
      </c>
      <c r="G34" s="593">
        <v>1200002.3799999999</v>
      </c>
      <c r="H34" s="593">
        <v>841009.57000000007</v>
      </c>
    </row>
    <row r="35" spans="1:8">
      <c r="A35" s="591">
        <v>4100</v>
      </c>
      <c r="B35" s="592" t="s">
        <v>84</v>
      </c>
      <c r="C35" s="581">
        <v>0</v>
      </c>
      <c r="D35" s="581">
        <v>0</v>
      </c>
      <c r="E35" s="581">
        <v>0</v>
      </c>
      <c r="F35" s="581">
        <v>0</v>
      </c>
      <c r="G35" s="581">
        <v>0</v>
      </c>
      <c r="H35" s="581">
        <v>0</v>
      </c>
    </row>
    <row r="36" spans="1:8">
      <c r="A36" s="591">
        <v>4200</v>
      </c>
      <c r="B36" s="592" t="s">
        <v>85</v>
      </c>
      <c r="C36" s="581">
        <v>0</v>
      </c>
      <c r="D36" s="581">
        <v>0</v>
      </c>
      <c r="E36" s="581">
        <v>0</v>
      </c>
      <c r="F36" s="581">
        <v>0</v>
      </c>
      <c r="G36" s="581">
        <v>0</v>
      </c>
      <c r="H36" s="581">
        <v>0</v>
      </c>
    </row>
    <row r="37" spans="1:8">
      <c r="A37" s="591">
        <v>4300</v>
      </c>
      <c r="B37" s="592" t="s">
        <v>86</v>
      </c>
      <c r="C37" s="581">
        <v>0</v>
      </c>
      <c r="D37" s="581">
        <v>0</v>
      </c>
      <c r="E37" s="581">
        <v>0</v>
      </c>
      <c r="F37" s="581">
        <v>0</v>
      </c>
      <c r="G37" s="581">
        <v>0</v>
      </c>
      <c r="H37" s="581">
        <v>0</v>
      </c>
    </row>
    <row r="38" spans="1:8">
      <c r="A38" s="591">
        <v>4400</v>
      </c>
      <c r="B38" s="592" t="s">
        <v>87</v>
      </c>
      <c r="C38" s="581">
        <v>776540</v>
      </c>
      <c r="D38" s="581">
        <v>1264471.95</v>
      </c>
      <c r="E38" s="581">
        <v>2041011.95</v>
      </c>
      <c r="F38" s="581">
        <v>1200002.3799999999</v>
      </c>
      <c r="G38" s="581">
        <v>1200002.3799999999</v>
      </c>
      <c r="H38" s="581">
        <v>841009.57000000007</v>
      </c>
    </row>
    <row r="39" spans="1:8">
      <c r="A39" s="591">
        <v>4500</v>
      </c>
      <c r="B39" s="592" t="s">
        <v>88</v>
      </c>
      <c r="C39" s="581">
        <v>0</v>
      </c>
      <c r="D39" s="581">
        <v>0</v>
      </c>
      <c r="E39" s="581">
        <v>0</v>
      </c>
      <c r="F39" s="581">
        <v>0</v>
      </c>
      <c r="G39" s="581">
        <v>0</v>
      </c>
      <c r="H39" s="581">
        <v>0</v>
      </c>
    </row>
    <row r="40" spans="1:8">
      <c r="A40" s="591">
        <v>4600</v>
      </c>
      <c r="B40" s="592" t="s">
        <v>248</v>
      </c>
      <c r="C40" s="581">
        <v>0</v>
      </c>
      <c r="D40" s="581">
        <v>0</v>
      </c>
      <c r="E40" s="581">
        <v>0</v>
      </c>
      <c r="F40" s="581">
        <v>0</v>
      </c>
      <c r="G40" s="581">
        <v>0</v>
      </c>
      <c r="H40" s="581">
        <v>0</v>
      </c>
    </row>
    <row r="41" spans="1:8">
      <c r="A41" s="591">
        <v>4700</v>
      </c>
      <c r="B41" s="592" t="s">
        <v>90</v>
      </c>
      <c r="C41" s="581">
        <v>0</v>
      </c>
      <c r="D41" s="581">
        <v>0</v>
      </c>
      <c r="E41" s="581">
        <v>0</v>
      </c>
      <c r="F41" s="581">
        <v>0</v>
      </c>
      <c r="G41" s="581">
        <v>0</v>
      </c>
      <c r="H41" s="581">
        <v>0</v>
      </c>
    </row>
    <row r="42" spans="1:8">
      <c r="A42" s="591">
        <v>4800</v>
      </c>
      <c r="B42" s="592" t="s">
        <v>91</v>
      </c>
      <c r="C42" s="581">
        <v>0</v>
      </c>
      <c r="D42" s="581">
        <v>0</v>
      </c>
      <c r="E42" s="581">
        <v>0</v>
      </c>
      <c r="F42" s="581">
        <v>0</v>
      </c>
      <c r="G42" s="581">
        <v>0</v>
      </c>
      <c r="H42" s="581">
        <v>0</v>
      </c>
    </row>
    <row r="43" spans="1:8">
      <c r="A43" s="591">
        <v>4900</v>
      </c>
      <c r="B43" s="592" t="s">
        <v>92</v>
      </c>
      <c r="C43" s="581">
        <v>0</v>
      </c>
      <c r="D43" s="581">
        <v>0</v>
      </c>
      <c r="E43" s="581">
        <v>0</v>
      </c>
      <c r="F43" s="581">
        <v>0</v>
      </c>
      <c r="G43" s="581">
        <v>0</v>
      </c>
      <c r="H43" s="581">
        <v>0</v>
      </c>
    </row>
    <row r="44" spans="1:8">
      <c r="A44" s="588" t="s">
        <v>5726</v>
      </c>
      <c r="B44" s="589"/>
      <c r="C44" s="593">
        <v>44500</v>
      </c>
      <c r="D44" s="593">
        <v>5562725.7199999997</v>
      </c>
      <c r="E44" s="593">
        <v>5607225.7199999997</v>
      </c>
      <c r="F44" s="593">
        <v>984386.08000000007</v>
      </c>
      <c r="G44" s="593">
        <v>984386.08000000007</v>
      </c>
      <c r="H44" s="593">
        <v>4622839.6399999997</v>
      </c>
    </row>
    <row r="45" spans="1:8">
      <c r="A45" s="591">
        <v>5100</v>
      </c>
      <c r="B45" s="592" t="s">
        <v>250</v>
      </c>
      <c r="C45" s="581">
        <v>27000</v>
      </c>
      <c r="D45" s="581">
        <v>4743201.67</v>
      </c>
      <c r="E45" s="581">
        <v>4770201.67</v>
      </c>
      <c r="F45" s="581">
        <v>191510.66</v>
      </c>
      <c r="G45" s="581">
        <v>191510.66</v>
      </c>
      <c r="H45" s="581">
        <v>4578691.01</v>
      </c>
    </row>
    <row r="46" spans="1:8">
      <c r="A46" s="591">
        <v>5200</v>
      </c>
      <c r="B46" s="592" t="s">
        <v>251</v>
      </c>
      <c r="C46" s="581">
        <v>0</v>
      </c>
      <c r="D46" s="581">
        <v>0</v>
      </c>
      <c r="E46" s="581">
        <v>0</v>
      </c>
      <c r="F46" s="581">
        <v>0</v>
      </c>
      <c r="G46" s="581">
        <v>0</v>
      </c>
      <c r="H46" s="581">
        <v>0</v>
      </c>
    </row>
    <row r="47" spans="1:8">
      <c r="A47" s="591">
        <v>5300</v>
      </c>
      <c r="B47" s="592" t="s">
        <v>252</v>
      </c>
      <c r="C47" s="581">
        <v>0</v>
      </c>
      <c r="D47" s="581">
        <v>0</v>
      </c>
      <c r="E47" s="581">
        <v>0</v>
      </c>
      <c r="F47" s="581">
        <v>0</v>
      </c>
      <c r="G47" s="581">
        <v>0</v>
      </c>
      <c r="H47" s="581">
        <v>0</v>
      </c>
    </row>
    <row r="48" spans="1:8">
      <c r="A48" s="591">
        <v>5400</v>
      </c>
      <c r="B48" s="592" t="s">
        <v>253</v>
      </c>
      <c r="C48" s="581">
        <v>0</v>
      </c>
      <c r="D48" s="581">
        <v>0</v>
      </c>
      <c r="E48" s="581">
        <v>0</v>
      </c>
      <c r="F48" s="581">
        <v>0</v>
      </c>
      <c r="G48" s="581">
        <v>0</v>
      </c>
      <c r="H48" s="581">
        <v>0</v>
      </c>
    </row>
    <row r="49" spans="1:8">
      <c r="A49" s="591">
        <v>5500</v>
      </c>
      <c r="B49" s="592" t="s">
        <v>254</v>
      </c>
      <c r="C49" s="581">
        <v>0</v>
      </c>
      <c r="D49" s="581">
        <v>0</v>
      </c>
      <c r="E49" s="581">
        <v>0</v>
      </c>
      <c r="F49" s="581">
        <v>0</v>
      </c>
      <c r="G49" s="581">
        <v>0</v>
      </c>
      <c r="H49" s="581">
        <v>0</v>
      </c>
    </row>
    <row r="50" spans="1:8">
      <c r="A50" s="591">
        <v>5600</v>
      </c>
      <c r="B50" s="592" t="s">
        <v>255</v>
      </c>
      <c r="C50" s="581">
        <v>17500</v>
      </c>
      <c r="D50" s="581">
        <v>819524.05</v>
      </c>
      <c r="E50" s="581">
        <v>837024.05</v>
      </c>
      <c r="F50" s="581">
        <v>792875.42</v>
      </c>
      <c r="G50" s="581">
        <v>792875.42</v>
      </c>
      <c r="H50" s="581">
        <v>44148.630000000005</v>
      </c>
    </row>
    <row r="51" spans="1:8">
      <c r="A51" s="591">
        <v>5700</v>
      </c>
      <c r="B51" s="592" t="s">
        <v>256</v>
      </c>
      <c r="C51" s="581">
        <v>0</v>
      </c>
      <c r="D51" s="581">
        <v>0</v>
      </c>
      <c r="E51" s="581">
        <v>0</v>
      </c>
      <c r="F51" s="581">
        <v>0</v>
      </c>
      <c r="G51" s="581">
        <v>0</v>
      </c>
      <c r="H51" s="581">
        <v>0</v>
      </c>
    </row>
    <row r="52" spans="1:8">
      <c r="A52" s="591">
        <v>5800</v>
      </c>
      <c r="B52" s="592" t="s">
        <v>257</v>
      </c>
      <c r="C52" s="581">
        <v>0</v>
      </c>
      <c r="D52" s="581">
        <v>0</v>
      </c>
      <c r="E52" s="581">
        <v>0</v>
      </c>
      <c r="F52" s="581">
        <v>0</v>
      </c>
      <c r="G52" s="581">
        <v>0</v>
      </c>
      <c r="H52" s="581">
        <v>0</v>
      </c>
    </row>
    <row r="53" spans="1:8">
      <c r="A53" s="591">
        <v>5900</v>
      </c>
      <c r="B53" s="592" t="s">
        <v>30</v>
      </c>
      <c r="C53" s="581">
        <v>0</v>
      </c>
      <c r="D53" s="581">
        <v>0</v>
      </c>
      <c r="E53" s="581">
        <v>0</v>
      </c>
      <c r="F53" s="581">
        <v>0</v>
      </c>
      <c r="G53" s="581">
        <v>0</v>
      </c>
      <c r="H53" s="581">
        <v>0</v>
      </c>
    </row>
    <row r="54" spans="1:8">
      <c r="A54" s="588" t="s">
        <v>109</v>
      </c>
      <c r="B54" s="589"/>
      <c r="C54" s="593">
        <v>0</v>
      </c>
      <c r="D54" s="593">
        <v>1681755.19</v>
      </c>
      <c r="E54" s="593">
        <v>1681755.19</v>
      </c>
      <c r="F54" s="593">
        <v>1681755.19</v>
      </c>
      <c r="G54" s="593">
        <v>1681755.19</v>
      </c>
      <c r="H54" s="593">
        <v>0</v>
      </c>
    </row>
    <row r="55" spans="1:8">
      <c r="A55" s="591">
        <v>6100</v>
      </c>
      <c r="B55" s="592" t="s">
        <v>258</v>
      </c>
      <c r="C55" s="581">
        <v>0</v>
      </c>
      <c r="D55" s="581">
        <v>0</v>
      </c>
      <c r="E55" s="581">
        <v>0</v>
      </c>
      <c r="F55" s="581">
        <v>0</v>
      </c>
      <c r="G55" s="581">
        <v>0</v>
      </c>
      <c r="H55" s="581">
        <v>0</v>
      </c>
    </row>
    <row r="56" spans="1:8">
      <c r="A56" s="591">
        <v>6200</v>
      </c>
      <c r="B56" s="592" t="s">
        <v>259</v>
      </c>
      <c r="C56" s="581">
        <v>0</v>
      </c>
      <c r="D56" s="581">
        <v>1681755.19</v>
      </c>
      <c r="E56" s="581">
        <v>1681755.19</v>
      </c>
      <c r="F56" s="581">
        <v>1681755.19</v>
      </c>
      <c r="G56" s="581">
        <v>1681755.19</v>
      </c>
      <c r="H56" s="581">
        <v>0</v>
      </c>
    </row>
    <row r="57" spans="1:8">
      <c r="A57" s="591">
        <v>6300</v>
      </c>
      <c r="B57" s="592" t="s">
        <v>260</v>
      </c>
      <c r="C57" s="581">
        <v>0</v>
      </c>
      <c r="D57" s="581">
        <v>0</v>
      </c>
      <c r="E57" s="581">
        <v>0</v>
      </c>
      <c r="F57" s="581">
        <v>0</v>
      </c>
      <c r="G57" s="581">
        <v>0</v>
      </c>
      <c r="H57" s="581">
        <v>0</v>
      </c>
    </row>
    <row r="58" spans="1:8">
      <c r="A58" s="588" t="s">
        <v>5727</v>
      </c>
      <c r="B58" s="589"/>
      <c r="C58" s="593">
        <v>0</v>
      </c>
      <c r="D58" s="593">
        <v>0</v>
      </c>
      <c r="E58" s="593">
        <v>0</v>
      </c>
      <c r="F58" s="593">
        <v>0</v>
      </c>
      <c r="G58" s="593">
        <v>0</v>
      </c>
      <c r="H58" s="593">
        <v>0</v>
      </c>
    </row>
    <row r="59" spans="1:8" hidden="1">
      <c r="A59" s="591">
        <v>7100</v>
      </c>
      <c r="B59" s="592" t="s">
        <v>262</v>
      </c>
      <c r="C59" s="581">
        <v>0</v>
      </c>
      <c r="D59" s="581">
        <v>0</v>
      </c>
      <c r="E59" s="581">
        <v>0</v>
      </c>
      <c r="F59" s="581">
        <v>0</v>
      </c>
      <c r="G59" s="581">
        <v>0</v>
      </c>
      <c r="H59" s="581">
        <v>0</v>
      </c>
    </row>
    <row r="60" spans="1:8" hidden="1">
      <c r="A60" s="591">
        <v>7200</v>
      </c>
      <c r="B60" s="592" t="s">
        <v>263</v>
      </c>
      <c r="C60" s="581">
        <v>0</v>
      </c>
      <c r="D60" s="581">
        <v>0</v>
      </c>
      <c r="E60" s="581">
        <v>0</v>
      </c>
      <c r="F60" s="581">
        <v>0</v>
      </c>
      <c r="G60" s="581">
        <v>0</v>
      </c>
      <c r="H60" s="581">
        <v>0</v>
      </c>
    </row>
    <row r="61" spans="1:8" hidden="1">
      <c r="A61" s="591">
        <v>7300</v>
      </c>
      <c r="B61" s="592" t="s">
        <v>264</v>
      </c>
      <c r="C61" s="581">
        <v>0</v>
      </c>
      <c r="D61" s="581">
        <v>0</v>
      </c>
      <c r="E61" s="581">
        <v>0</v>
      </c>
      <c r="F61" s="581">
        <v>0</v>
      </c>
      <c r="G61" s="581">
        <v>0</v>
      </c>
      <c r="H61" s="581">
        <v>0</v>
      </c>
    </row>
    <row r="62" spans="1:8" hidden="1">
      <c r="A62" s="591">
        <v>7400</v>
      </c>
      <c r="B62" s="592" t="s">
        <v>265</v>
      </c>
      <c r="C62" s="581">
        <v>0</v>
      </c>
      <c r="D62" s="581">
        <v>0</v>
      </c>
      <c r="E62" s="581">
        <v>0</v>
      </c>
      <c r="F62" s="581">
        <v>0</v>
      </c>
      <c r="G62" s="581">
        <v>0</v>
      </c>
      <c r="H62" s="581">
        <v>0</v>
      </c>
    </row>
    <row r="63" spans="1:8" hidden="1">
      <c r="A63" s="591">
        <v>7500</v>
      </c>
      <c r="B63" s="592" t="s">
        <v>266</v>
      </c>
      <c r="C63" s="581">
        <v>0</v>
      </c>
      <c r="D63" s="581">
        <v>0</v>
      </c>
      <c r="E63" s="581">
        <v>0</v>
      </c>
      <c r="F63" s="581">
        <v>0</v>
      </c>
      <c r="G63" s="581">
        <v>0</v>
      </c>
      <c r="H63" s="581">
        <v>0</v>
      </c>
    </row>
    <row r="64" spans="1:8" hidden="1">
      <c r="A64" s="591">
        <v>7600</v>
      </c>
      <c r="B64" s="592" t="s">
        <v>267</v>
      </c>
      <c r="C64" s="581">
        <v>0</v>
      </c>
      <c r="D64" s="581">
        <v>0</v>
      </c>
      <c r="E64" s="581">
        <v>0</v>
      </c>
      <c r="F64" s="581">
        <v>0</v>
      </c>
      <c r="G64" s="581">
        <v>0</v>
      </c>
      <c r="H64" s="581">
        <v>0</v>
      </c>
    </row>
    <row r="65" spans="1:8" hidden="1">
      <c r="A65" s="591">
        <v>7900</v>
      </c>
      <c r="B65" s="592" t="s">
        <v>268</v>
      </c>
      <c r="C65" s="581">
        <v>0</v>
      </c>
      <c r="D65" s="581">
        <v>0</v>
      </c>
      <c r="E65" s="581">
        <v>0</v>
      </c>
      <c r="F65" s="581">
        <v>0</v>
      </c>
      <c r="G65" s="581">
        <v>0</v>
      </c>
      <c r="H65" s="581">
        <v>0</v>
      </c>
    </row>
    <row r="66" spans="1:8">
      <c r="A66" s="588" t="s">
        <v>5728</v>
      </c>
      <c r="B66" s="589"/>
      <c r="C66" s="593">
        <v>0</v>
      </c>
      <c r="D66" s="593">
        <v>0</v>
      </c>
      <c r="E66" s="593">
        <v>0</v>
      </c>
      <c r="F66" s="593">
        <v>0</v>
      </c>
      <c r="G66" s="593">
        <v>0</v>
      </c>
      <c r="H66" s="593">
        <v>0</v>
      </c>
    </row>
    <row r="67" spans="1:8" hidden="1">
      <c r="A67" s="591">
        <v>8100</v>
      </c>
      <c r="B67" s="592" t="s">
        <v>94</v>
      </c>
      <c r="C67" s="581">
        <v>0</v>
      </c>
      <c r="D67" s="581">
        <v>0</v>
      </c>
      <c r="E67" s="581">
        <v>0</v>
      </c>
      <c r="F67" s="581">
        <v>0</v>
      </c>
      <c r="G67" s="581">
        <v>0</v>
      </c>
      <c r="H67" s="581">
        <v>0</v>
      </c>
    </row>
    <row r="68" spans="1:8" hidden="1">
      <c r="A68" s="591">
        <v>8300</v>
      </c>
      <c r="B68" s="592" t="s">
        <v>44</v>
      </c>
      <c r="C68" s="581">
        <v>0</v>
      </c>
      <c r="D68" s="581">
        <v>0</v>
      </c>
      <c r="E68" s="581">
        <v>0</v>
      </c>
      <c r="F68" s="581">
        <v>0</v>
      </c>
      <c r="G68" s="581">
        <v>0</v>
      </c>
      <c r="H68" s="581">
        <v>0</v>
      </c>
    </row>
    <row r="69" spans="1:8" hidden="1">
      <c r="A69" s="591">
        <v>8500</v>
      </c>
      <c r="B69" s="592" t="s">
        <v>95</v>
      </c>
      <c r="C69" s="581">
        <v>0</v>
      </c>
      <c r="D69" s="581">
        <v>0</v>
      </c>
      <c r="E69" s="581">
        <v>0</v>
      </c>
      <c r="F69" s="581">
        <v>0</v>
      </c>
      <c r="G69" s="581">
        <v>0</v>
      </c>
      <c r="H69" s="581">
        <v>0</v>
      </c>
    </row>
    <row r="70" spans="1:8">
      <c r="A70" s="588" t="s">
        <v>269</v>
      </c>
      <c r="B70" s="589"/>
      <c r="C70" s="593">
        <v>0</v>
      </c>
      <c r="D70" s="593">
        <v>0</v>
      </c>
      <c r="E70" s="593">
        <v>0</v>
      </c>
      <c r="F70" s="593">
        <v>0</v>
      </c>
      <c r="G70" s="593">
        <v>0</v>
      </c>
      <c r="H70" s="593">
        <v>0</v>
      </c>
    </row>
    <row r="71" spans="1:8" hidden="1">
      <c r="A71" s="591">
        <v>9100</v>
      </c>
      <c r="B71" s="592" t="s">
        <v>270</v>
      </c>
      <c r="C71" s="581">
        <v>0</v>
      </c>
      <c r="D71" s="581">
        <v>0</v>
      </c>
      <c r="E71" s="581">
        <v>0</v>
      </c>
      <c r="F71" s="581">
        <v>0</v>
      </c>
      <c r="G71" s="581">
        <v>0</v>
      </c>
      <c r="H71" s="581">
        <v>0</v>
      </c>
    </row>
    <row r="72" spans="1:8" hidden="1">
      <c r="A72" s="591">
        <v>9200</v>
      </c>
      <c r="B72" s="592" t="s">
        <v>97</v>
      </c>
      <c r="C72" s="581">
        <v>0</v>
      </c>
      <c r="D72" s="581">
        <v>0</v>
      </c>
      <c r="E72" s="581">
        <v>0</v>
      </c>
      <c r="F72" s="581">
        <v>0</v>
      </c>
      <c r="G72" s="581">
        <v>0</v>
      </c>
      <c r="H72" s="581">
        <v>0</v>
      </c>
    </row>
    <row r="73" spans="1:8" hidden="1">
      <c r="A73" s="591">
        <v>9300</v>
      </c>
      <c r="B73" s="592" t="s">
        <v>98</v>
      </c>
      <c r="C73" s="581">
        <v>0</v>
      </c>
      <c r="D73" s="581">
        <v>0</v>
      </c>
      <c r="E73" s="581">
        <v>0</v>
      </c>
      <c r="F73" s="581">
        <v>0</v>
      </c>
      <c r="G73" s="581">
        <v>0</v>
      </c>
      <c r="H73" s="581">
        <v>0</v>
      </c>
    </row>
    <row r="74" spans="1:8" hidden="1">
      <c r="A74" s="591">
        <v>9400</v>
      </c>
      <c r="B74" s="592" t="s">
        <v>99</v>
      </c>
      <c r="C74" s="581">
        <v>0</v>
      </c>
      <c r="D74" s="581">
        <v>0</v>
      </c>
      <c r="E74" s="581">
        <v>0</v>
      </c>
      <c r="F74" s="581">
        <v>0</v>
      </c>
      <c r="G74" s="581">
        <v>0</v>
      </c>
      <c r="H74" s="581">
        <v>0</v>
      </c>
    </row>
    <row r="75" spans="1:8" hidden="1">
      <c r="A75" s="591">
        <v>9500</v>
      </c>
      <c r="B75" s="592" t="s">
        <v>100</v>
      </c>
      <c r="C75" s="581">
        <v>0</v>
      </c>
      <c r="D75" s="581">
        <v>0</v>
      </c>
      <c r="E75" s="581">
        <v>0</v>
      </c>
      <c r="F75" s="581">
        <v>0</v>
      </c>
      <c r="G75" s="581">
        <v>0</v>
      </c>
      <c r="H75" s="581">
        <v>0</v>
      </c>
    </row>
    <row r="76" spans="1:8" hidden="1">
      <c r="A76" s="591">
        <v>9600</v>
      </c>
      <c r="B76" s="592" t="s">
        <v>101</v>
      </c>
      <c r="C76" s="581">
        <v>0</v>
      </c>
      <c r="D76" s="581">
        <v>0</v>
      </c>
      <c r="E76" s="581">
        <v>0</v>
      </c>
      <c r="F76" s="581">
        <v>0</v>
      </c>
      <c r="G76" s="581">
        <v>0</v>
      </c>
      <c r="H76" s="581">
        <v>0</v>
      </c>
    </row>
    <row r="77" spans="1:8" hidden="1">
      <c r="A77" s="594">
        <v>9900</v>
      </c>
      <c r="B77" s="595" t="s">
        <v>271</v>
      </c>
      <c r="C77" s="596">
        <v>0</v>
      </c>
      <c r="D77" s="596">
        <v>0</v>
      </c>
      <c r="E77" s="596">
        <v>0</v>
      </c>
      <c r="F77" s="596">
        <v>0</v>
      </c>
      <c r="G77" s="596">
        <v>0</v>
      </c>
      <c r="H77" s="596">
        <v>0</v>
      </c>
    </row>
    <row r="78" spans="1:8">
      <c r="A78" s="597"/>
      <c r="B78" s="598" t="s">
        <v>218</v>
      </c>
      <c r="C78" s="599">
        <v>60646162.319999993</v>
      </c>
      <c r="D78" s="599">
        <v>64099540.750000007</v>
      </c>
      <c r="E78" s="599">
        <v>124745703.07000001</v>
      </c>
      <c r="F78" s="599">
        <v>105459200.29999998</v>
      </c>
      <c r="G78" s="599">
        <v>105459200.29999998</v>
      </c>
      <c r="H78" s="599">
        <v>19286502.770000022</v>
      </c>
    </row>
    <row r="80" spans="1:8">
      <c r="A80" s="600" t="s">
        <v>344</v>
      </c>
      <c r="B80" s="601"/>
      <c r="C80" s="601"/>
      <c r="D80" s="601"/>
      <c r="E80" s="601"/>
      <c r="F80" s="601"/>
      <c r="G80" s="601"/>
      <c r="H80" s="601"/>
    </row>
    <row r="86" spans="2:7">
      <c r="B86" s="602" t="s">
        <v>5729</v>
      </c>
      <c r="C86" s="603"/>
      <c r="D86" s="603"/>
      <c r="E86" s="604"/>
      <c r="F86" s="894"/>
      <c r="G86" s="894"/>
    </row>
    <row r="87" spans="2:7">
      <c r="B87" s="893" t="s">
        <v>5698</v>
      </c>
      <c r="C87" s="893"/>
      <c r="D87" s="603"/>
      <c r="E87" s="893" t="s">
        <v>5699</v>
      </c>
      <c r="F87" s="893"/>
      <c r="G87" s="893"/>
    </row>
    <row r="88" spans="2:7">
      <c r="B88" s="893" t="s">
        <v>5700</v>
      </c>
      <c r="C88" s="893"/>
      <c r="D88" s="603"/>
      <c r="E88" s="893" t="s">
        <v>5701</v>
      </c>
      <c r="F88" s="893"/>
      <c r="G88" s="893"/>
    </row>
    <row r="89" spans="2:7">
      <c r="B89" s="605"/>
      <c r="C89" s="605"/>
      <c r="D89" s="605"/>
      <c r="E89" s="605"/>
      <c r="F89" s="605"/>
      <c r="G89" s="605"/>
    </row>
  </sheetData>
  <mergeCells count="10">
    <mergeCell ref="B87:C87"/>
    <mergeCell ref="E87:G87"/>
    <mergeCell ref="B88:C88"/>
    <mergeCell ref="E88:G88"/>
    <mergeCell ref="A1:H1"/>
    <mergeCell ref="A2:H2"/>
    <mergeCell ref="A3:B5"/>
    <mergeCell ref="C3:G3"/>
    <mergeCell ref="H3:H4"/>
    <mergeCell ref="F86:G86"/>
  </mergeCells>
  <printOptions horizontalCentered="1"/>
  <pageMargins left="0.70866141732283472" right="0.70866141732283472" top="0.74803149606299213" bottom="0.74803149606299213" header="0.31496062992125984" footer="0.31496062992125984"/>
  <pageSetup paperSize="9" scale="45" orientation="landscape" r:id="rId1"/>
  <headerFooter>
    <oddFooter>&amp;R4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workbookViewId="0">
      <selection activeCell="L12" sqref="L12"/>
    </sheetView>
  </sheetViews>
  <sheetFormatPr baseColWidth="10" defaultColWidth="12" defaultRowHeight="11.25"/>
  <cols>
    <col min="1" max="1" width="2.83203125" style="572" customWidth="1"/>
    <col min="2" max="2" width="47.6640625" style="572" customWidth="1"/>
    <col min="3" max="8" width="18.33203125" style="572" customWidth="1"/>
    <col min="9" max="16384" width="12" style="572"/>
  </cols>
  <sheetData>
    <row r="1" spans="1:8">
      <c r="A1" s="866" t="s">
        <v>5298</v>
      </c>
      <c r="B1" s="867"/>
      <c r="C1" s="867"/>
      <c r="D1" s="867"/>
      <c r="E1" s="867"/>
      <c r="F1" s="867"/>
      <c r="G1" s="867"/>
      <c r="H1" s="868"/>
    </row>
    <row r="2" spans="1:8" ht="50.1" customHeight="1">
      <c r="A2" s="890" t="s">
        <v>5730</v>
      </c>
      <c r="B2" s="891"/>
      <c r="C2" s="891"/>
      <c r="D2" s="891"/>
      <c r="E2" s="891"/>
      <c r="F2" s="891"/>
      <c r="G2" s="891"/>
      <c r="H2" s="892"/>
    </row>
    <row r="3" spans="1:8">
      <c r="A3" s="879" t="s">
        <v>113</v>
      </c>
      <c r="B3" s="880"/>
      <c r="C3" s="885" t="s">
        <v>209</v>
      </c>
      <c r="D3" s="886"/>
      <c r="E3" s="886"/>
      <c r="F3" s="886"/>
      <c r="G3" s="887"/>
      <c r="H3" s="888" t="s">
        <v>210</v>
      </c>
    </row>
    <row r="4" spans="1:8" ht="24.95" customHeight="1">
      <c r="A4" s="881"/>
      <c r="B4" s="882"/>
      <c r="C4" s="573" t="s">
        <v>211</v>
      </c>
      <c r="D4" s="573" t="s">
        <v>212</v>
      </c>
      <c r="E4" s="573" t="s">
        <v>189</v>
      </c>
      <c r="F4" s="573" t="s">
        <v>190</v>
      </c>
      <c r="G4" s="573" t="s">
        <v>213</v>
      </c>
      <c r="H4" s="889"/>
    </row>
    <row r="5" spans="1:8">
      <c r="A5" s="883"/>
      <c r="B5" s="884"/>
      <c r="C5" s="574">
        <v>1</v>
      </c>
      <c r="D5" s="574">
        <v>2</v>
      </c>
      <c r="E5" s="574" t="s">
        <v>214</v>
      </c>
      <c r="F5" s="574">
        <v>4</v>
      </c>
      <c r="G5" s="574">
        <v>5</v>
      </c>
      <c r="H5" s="574" t="s">
        <v>215</v>
      </c>
    </row>
    <row r="6" spans="1:8">
      <c r="A6" s="606"/>
      <c r="B6" s="607"/>
      <c r="C6" s="608"/>
      <c r="D6" s="608"/>
      <c r="E6" s="608"/>
      <c r="F6" s="608"/>
      <c r="G6" s="608"/>
      <c r="H6" s="608"/>
    </row>
    <row r="7" spans="1:8">
      <c r="A7" s="606"/>
      <c r="B7" s="607" t="s">
        <v>272</v>
      </c>
      <c r="C7" s="609">
        <v>60601662.32</v>
      </c>
      <c r="D7" s="610">
        <v>56855059.840000004</v>
      </c>
      <c r="E7" s="609">
        <f>C7+D7</f>
        <v>117456722.16</v>
      </c>
      <c r="F7" s="610">
        <v>102793059.03</v>
      </c>
      <c r="G7" s="610">
        <v>102793059.03</v>
      </c>
      <c r="H7" s="609">
        <f>E7-F7</f>
        <v>14663663.129999995</v>
      </c>
    </row>
    <row r="8" spans="1:8">
      <c r="A8" s="606"/>
      <c r="B8" s="607"/>
      <c r="C8" s="609"/>
      <c r="D8" s="610"/>
      <c r="E8" s="609"/>
      <c r="F8" s="610"/>
      <c r="G8" s="610"/>
      <c r="H8" s="609"/>
    </row>
    <row r="9" spans="1:8">
      <c r="A9" s="606"/>
      <c r="B9" s="607" t="s">
        <v>273</v>
      </c>
      <c r="C9" s="609">
        <v>44500</v>
      </c>
      <c r="D9" s="610">
        <v>7244480.9100000001</v>
      </c>
      <c r="E9" s="609">
        <f>C9+D9</f>
        <v>7288980.9100000001</v>
      </c>
      <c r="F9" s="610">
        <v>2666141.27</v>
      </c>
      <c r="G9" s="610">
        <v>2666141.27</v>
      </c>
      <c r="H9" s="609">
        <f>E9-F9</f>
        <v>4622839.6400000006</v>
      </c>
    </row>
    <row r="10" spans="1:8">
      <c r="A10" s="606"/>
      <c r="B10" s="607"/>
      <c r="C10" s="609"/>
      <c r="D10" s="611"/>
      <c r="E10" s="609"/>
      <c r="F10" s="609"/>
      <c r="G10" s="609"/>
      <c r="H10" s="609"/>
    </row>
    <row r="11" spans="1:8">
      <c r="A11" s="606"/>
      <c r="B11" s="607" t="s">
        <v>274</v>
      </c>
      <c r="C11" s="609"/>
      <c r="D11" s="609"/>
      <c r="E11" s="609"/>
      <c r="F11" s="609"/>
      <c r="G11" s="609"/>
      <c r="H11" s="609"/>
    </row>
    <row r="12" spans="1:8">
      <c r="A12" s="606"/>
      <c r="B12" s="607"/>
      <c r="C12" s="609"/>
      <c r="D12" s="609"/>
      <c r="E12" s="609"/>
      <c r="F12" s="609"/>
      <c r="G12" s="609"/>
      <c r="H12" s="609"/>
    </row>
    <row r="13" spans="1:8">
      <c r="A13" s="606"/>
      <c r="B13" s="607" t="s">
        <v>88</v>
      </c>
      <c r="C13" s="609"/>
      <c r="D13" s="609"/>
      <c r="E13" s="609"/>
      <c r="F13" s="609"/>
      <c r="G13" s="609"/>
      <c r="H13" s="609"/>
    </row>
    <row r="14" spans="1:8">
      <c r="A14" s="606"/>
      <c r="B14" s="607"/>
      <c r="C14" s="609"/>
      <c r="D14" s="609"/>
      <c r="E14" s="609"/>
      <c r="F14" s="609"/>
      <c r="G14" s="609"/>
      <c r="H14" s="609"/>
    </row>
    <row r="15" spans="1:8">
      <c r="A15" s="606"/>
      <c r="B15" s="607" t="s">
        <v>94</v>
      </c>
      <c r="C15" s="609"/>
      <c r="D15" s="609"/>
      <c r="E15" s="609"/>
      <c r="F15" s="609"/>
      <c r="G15" s="609"/>
      <c r="H15" s="609"/>
    </row>
    <row r="16" spans="1:8">
      <c r="A16" s="612"/>
      <c r="B16" s="613"/>
      <c r="C16" s="614"/>
      <c r="D16" s="614"/>
      <c r="E16" s="614"/>
      <c r="F16" s="614"/>
      <c r="G16" s="614"/>
      <c r="H16" s="614"/>
    </row>
    <row r="17" spans="1:8">
      <c r="A17" s="615"/>
      <c r="B17" s="616" t="s">
        <v>218</v>
      </c>
      <c r="C17" s="617">
        <f>C7+C9</f>
        <v>60646162.32</v>
      </c>
      <c r="D17" s="617">
        <f t="shared" ref="D17:H17" si="0">D7+D9</f>
        <v>64099540.75</v>
      </c>
      <c r="E17" s="617">
        <f t="shared" si="0"/>
        <v>124745703.06999999</v>
      </c>
      <c r="F17" s="617">
        <f t="shared" si="0"/>
        <v>105459200.3</v>
      </c>
      <c r="G17" s="617">
        <f t="shared" si="0"/>
        <v>105459200.3</v>
      </c>
      <c r="H17" s="617">
        <f t="shared" si="0"/>
        <v>19286502.769999996</v>
      </c>
    </row>
    <row r="19" spans="1:8">
      <c r="A19" s="618" t="s">
        <v>5287</v>
      </c>
      <c r="B19" s="618"/>
      <c r="C19" s="618"/>
      <c r="D19" s="618"/>
      <c r="E19" s="618"/>
      <c r="F19" s="618"/>
      <c r="G19" s="618"/>
      <c r="H19" s="618"/>
    </row>
    <row r="26" spans="1:8">
      <c r="B26" s="896" t="s">
        <v>5729</v>
      </c>
      <c r="C26" s="896"/>
      <c r="E26" s="841"/>
      <c r="F26" s="841"/>
      <c r="G26" s="841"/>
    </row>
    <row r="27" spans="1:8">
      <c r="B27" s="840" t="s">
        <v>5698</v>
      </c>
      <c r="C27" s="840"/>
      <c r="E27" s="619"/>
      <c r="F27" s="620" t="s">
        <v>5699</v>
      </c>
      <c r="G27" s="620"/>
    </row>
    <row r="28" spans="1:8" ht="14.45" customHeight="1">
      <c r="B28" s="840" t="s">
        <v>5700</v>
      </c>
      <c r="C28" s="840"/>
      <c r="E28" s="895" t="s">
        <v>5701</v>
      </c>
      <c r="F28" s="895"/>
      <c r="G28" s="895"/>
      <c r="H28" s="621"/>
    </row>
  </sheetData>
  <sheetProtection formatCells="0" formatColumns="0" formatRows="0" autoFilter="0"/>
  <mergeCells count="10">
    <mergeCell ref="B27:C27"/>
    <mergeCell ref="B28:C28"/>
    <mergeCell ref="E28:G28"/>
    <mergeCell ref="A1:H1"/>
    <mergeCell ref="A2:H2"/>
    <mergeCell ref="A3:B5"/>
    <mergeCell ref="C3:G3"/>
    <mergeCell ref="H3:H4"/>
    <mergeCell ref="B26:C26"/>
    <mergeCell ref="E26:G26"/>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workbookViewId="0">
      <selection activeCell="L12" sqref="L12"/>
    </sheetView>
  </sheetViews>
  <sheetFormatPr baseColWidth="10" defaultColWidth="12" defaultRowHeight="11.25"/>
  <cols>
    <col min="1" max="1" width="4.83203125" style="622" customWidth="1"/>
    <col min="2" max="2" width="65.83203125" style="622" customWidth="1"/>
    <col min="3" max="4" width="18.33203125" style="622" customWidth="1"/>
    <col min="5" max="5" width="19.1640625" style="622" bestFit="1" customWidth="1"/>
    <col min="6" max="6" width="21.6640625" style="622" customWidth="1"/>
    <col min="7" max="7" width="20.5" style="622" customWidth="1"/>
    <col min="8" max="8" width="18.33203125" style="622" customWidth="1"/>
    <col min="9" max="16384" width="12" style="622"/>
  </cols>
  <sheetData>
    <row r="1" spans="1:8">
      <c r="A1" s="866" t="s">
        <v>5298</v>
      </c>
      <c r="B1" s="867"/>
      <c r="C1" s="867"/>
      <c r="D1" s="867"/>
      <c r="E1" s="867"/>
      <c r="F1" s="867"/>
      <c r="G1" s="867"/>
      <c r="H1" s="868"/>
    </row>
    <row r="2" spans="1:8" ht="50.1" customHeight="1">
      <c r="A2" s="890" t="s">
        <v>5731</v>
      </c>
      <c r="B2" s="891"/>
      <c r="C2" s="891"/>
      <c r="D2" s="891"/>
      <c r="E2" s="891"/>
      <c r="F2" s="891"/>
      <c r="G2" s="891"/>
      <c r="H2" s="892"/>
    </row>
    <row r="3" spans="1:8">
      <c r="A3" s="879" t="s">
        <v>113</v>
      </c>
      <c r="B3" s="880"/>
      <c r="C3" s="885" t="s">
        <v>209</v>
      </c>
      <c r="D3" s="886"/>
      <c r="E3" s="886"/>
      <c r="F3" s="886"/>
      <c r="G3" s="887"/>
      <c r="H3" s="888" t="s">
        <v>210</v>
      </c>
    </row>
    <row r="4" spans="1:8" ht="24.95" customHeight="1">
      <c r="A4" s="881"/>
      <c r="B4" s="882"/>
      <c r="C4" s="573" t="s">
        <v>211</v>
      </c>
      <c r="D4" s="573" t="s">
        <v>212</v>
      </c>
      <c r="E4" s="573" t="s">
        <v>189</v>
      </c>
      <c r="F4" s="573" t="s">
        <v>190</v>
      </c>
      <c r="G4" s="573" t="s">
        <v>213</v>
      </c>
      <c r="H4" s="889"/>
    </row>
    <row r="5" spans="1:8">
      <c r="A5" s="883"/>
      <c r="B5" s="884"/>
      <c r="C5" s="574">
        <v>1</v>
      </c>
      <c r="D5" s="574">
        <v>2</v>
      </c>
      <c r="E5" s="574" t="s">
        <v>214</v>
      </c>
      <c r="F5" s="574">
        <v>4</v>
      </c>
      <c r="G5" s="574">
        <v>5</v>
      </c>
      <c r="H5" s="574" t="s">
        <v>215</v>
      </c>
    </row>
    <row r="6" spans="1:8">
      <c r="A6" s="623"/>
      <c r="B6" s="624"/>
      <c r="C6" s="625">
        <f>SUM(C7:C14)</f>
        <v>575845.26</v>
      </c>
      <c r="D6" s="625">
        <f t="shared" ref="D6:H6" si="0">SUM(D7:D14)</f>
        <v>575494.69999999995</v>
      </c>
      <c r="E6" s="625">
        <f t="shared" si="0"/>
        <v>1151339.96</v>
      </c>
      <c r="F6" s="625">
        <f t="shared" si="0"/>
        <v>1137936.24</v>
      </c>
      <c r="G6" s="625">
        <f t="shared" si="0"/>
        <v>1137936.24</v>
      </c>
      <c r="H6" s="625">
        <f t="shared" si="0"/>
        <v>13403.719999999972</v>
      </c>
    </row>
    <row r="7" spans="1:8">
      <c r="A7" s="626" t="s">
        <v>302</v>
      </c>
      <c r="B7" s="627"/>
      <c r="C7" s="580"/>
      <c r="D7" s="580"/>
      <c r="E7" s="580"/>
      <c r="F7" s="580"/>
      <c r="G7" s="580"/>
      <c r="H7" s="580"/>
    </row>
    <row r="8" spans="1:8">
      <c r="A8" s="628"/>
      <c r="B8" s="629" t="s">
        <v>301</v>
      </c>
      <c r="C8" s="580"/>
      <c r="D8" s="580"/>
      <c r="E8" s="580"/>
      <c r="F8" s="580"/>
      <c r="G8" s="580"/>
      <c r="H8" s="580"/>
    </row>
    <row r="9" spans="1:8">
      <c r="A9" s="628"/>
      <c r="B9" s="629" t="s">
        <v>300</v>
      </c>
      <c r="C9" s="580"/>
      <c r="D9" s="580"/>
      <c r="E9" s="580"/>
      <c r="F9" s="580"/>
      <c r="G9" s="580"/>
      <c r="H9" s="580"/>
    </row>
    <row r="10" spans="1:8">
      <c r="A10" s="628"/>
      <c r="B10" s="629" t="s">
        <v>5732</v>
      </c>
      <c r="C10" s="581">
        <v>575845.26</v>
      </c>
      <c r="D10" s="581">
        <v>575494.69999999995</v>
      </c>
      <c r="E10" s="580">
        <f>+C10+D10</f>
        <v>1151339.96</v>
      </c>
      <c r="F10" s="581">
        <v>1137936.24</v>
      </c>
      <c r="G10" s="581">
        <v>1137936.24</v>
      </c>
      <c r="H10" s="580">
        <f>+E10-G10</f>
        <v>13403.719999999972</v>
      </c>
    </row>
    <row r="11" spans="1:8">
      <c r="A11" s="628"/>
      <c r="B11" s="629" t="s">
        <v>299</v>
      </c>
      <c r="C11" s="580"/>
      <c r="D11" s="580"/>
      <c r="E11" s="580"/>
      <c r="F11" s="580"/>
      <c r="G11" s="580"/>
      <c r="H11" s="580"/>
    </row>
    <row r="12" spans="1:8">
      <c r="A12" s="628"/>
      <c r="B12" s="629" t="s">
        <v>298</v>
      </c>
      <c r="C12" s="580"/>
      <c r="D12" s="580"/>
      <c r="E12" s="580"/>
      <c r="F12" s="580"/>
      <c r="G12" s="580"/>
      <c r="H12" s="580"/>
    </row>
    <row r="13" spans="1:8">
      <c r="A13" s="628"/>
      <c r="B13" s="629" t="s">
        <v>297</v>
      </c>
      <c r="C13" s="580"/>
      <c r="D13" s="580"/>
      <c r="E13" s="580"/>
      <c r="F13" s="580"/>
      <c r="G13" s="580"/>
      <c r="H13" s="580"/>
    </row>
    <row r="14" spans="1:8">
      <c r="A14" s="628"/>
      <c r="B14" s="629" t="s">
        <v>296</v>
      </c>
      <c r="C14" s="580"/>
      <c r="D14" s="580"/>
      <c r="E14" s="580"/>
      <c r="F14" s="580"/>
      <c r="G14" s="580"/>
      <c r="H14" s="580"/>
    </row>
    <row r="15" spans="1:8">
      <c r="A15" s="628"/>
      <c r="B15" s="629" t="s">
        <v>247</v>
      </c>
      <c r="C15" s="580"/>
      <c r="D15" s="580"/>
      <c r="E15" s="580"/>
      <c r="F15" s="580"/>
      <c r="G15" s="580"/>
      <c r="H15" s="580"/>
    </row>
    <row r="16" spans="1:8">
      <c r="A16" s="630"/>
      <c r="B16" s="629"/>
      <c r="C16" s="580"/>
      <c r="D16" s="580"/>
      <c r="E16" s="580"/>
      <c r="F16" s="580"/>
      <c r="G16" s="580"/>
      <c r="H16" s="580"/>
    </row>
    <row r="17" spans="1:8">
      <c r="A17" s="626" t="s">
        <v>295</v>
      </c>
      <c r="B17" s="631"/>
      <c r="C17" s="632">
        <f>SUM(C18:C22)</f>
        <v>60070317.060000002</v>
      </c>
      <c r="D17" s="632">
        <f t="shared" ref="D17:H17" si="1">SUM(D18:D22)</f>
        <v>63524046.049999997</v>
      </c>
      <c r="E17" s="632">
        <f t="shared" si="1"/>
        <v>123594363.11</v>
      </c>
      <c r="F17" s="632">
        <f t="shared" si="1"/>
        <v>104321264.06</v>
      </c>
      <c r="G17" s="632">
        <f t="shared" si="1"/>
        <v>104321264.06</v>
      </c>
      <c r="H17" s="632">
        <f t="shared" si="1"/>
        <v>19273099.049999997</v>
      </c>
    </row>
    <row r="18" spans="1:8">
      <c r="A18" s="628"/>
      <c r="B18" s="629" t="s">
        <v>294</v>
      </c>
      <c r="C18" s="580"/>
      <c r="D18" s="580"/>
      <c r="E18" s="580"/>
      <c r="F18" s="580"/>
      <c r="G18" s="580"/>
      <c r="H18" s="580"/>
    </row>
    <row r="19" spans="1:8">
      <c r="A19" s="628"/>
      <c r="B19" s="629" t="s">
        <v>293</v>
      </c>
      <c r="C19" s="580"/>
      <c r="D19" s="580"/>
      <c r="E19" s="580"/>
      <c r="F19" s="580"/>
      <c r="G19" s="580"/>
      <c r="H19" s="580"/>
    </row>
    <row r="20" spans="1:8">
      <c r="A20" s="628"/>
      <c r="B20" s="629" t="s">
        <v>292</v>
      </c>
      <c r="C20" s="580"/>
      <c r="D20" s="580"/>
      <c r="E20" s="580"/>
      <c r="F20" s="580"/>
      <c r="G20" s="580"/>
      <c r="H20" s="580"/>
    </row>
    <row r="21" spans="1:8">
      <c r="A21" s="628"/>
      <c r="B21" s="629" t="s">
        <v>291</v>
      </c>
      <c r="C21" s="580"/>
      <c r="D21" s="580"/>
      <c r="E21" s="581"/>
      <c r="F21" s="580"/>
      <c r="G21" s="580"/>
      <c r="H21" s="580"/>
    </row>
    <row r="22" spans="1:8">
      <c r="A22" s="628"/>
      <c r="B22" s="629" t="s">
        <v>290</v>
      </c>
      <c r="C22" s="581">
        <v>60070317.060000002</v>
      </c>
      <c r="D22" s="581">
        <v>63524046.049999997</v>
      </c>
      <c r="E22" s="581">
        <f>+C22+D22</f>
        <v>123594363.11</v>
      </c>
      <c r="F22" s="581">
        <v>104321264.06</v>
      </c>
      <c r="G22" s="581">
        <v>104321264.06</v>
      </c>
      <c r="H22" s="580">
        <f>+E22-G22</f>
        <v>19273099.049999997</v>
      </c>
    </row>
    <row r="23" spans="1:8" ht="12.75">
      <c r="A23" s="628"/>
      <c r="B23" s="629" t="s">
        <v>289</v>
      </c>
      <c r="C23" s="633"/>
      <c r="D23" s="633"/>
      <c r="E23" s="633"/>
      <c r="F23" s="634"/>
      <c r="G23" s="633"/>
      <c r="H23" s="633"/>
    </row>
    <row r="24" spans="1:8">
      <c r="A24" s="628"/>
      <c r="B24" s="629" t="s">
        <v>288</v>
      </c>
      <c r="C24" s="580"/>
      <c r="D24" s="580"/>
      <c r="E24" s="580"/>
      <c r="F24" s="580"/>
      <c r="G24" s="580"/>
      <c r="H24" s="580"/>
    </row>
    <row r="25" spans="1:8">
      <c r="A25" s="630"/>
      <c r="B25" s="629"/>
      <c r="C25" s="580"/>
      <c r="D25" s="580"/>
      <c r="E25" s="580"/>
      <c r="F25" s="580"/>
      <c r="G25" s="580"/>
      <c r="H25" s="580"/>
    </row>
    <row r="26" spans="1:8">
      <c r="A26" s="626" t="s">
        <v>287</v>
      </c>
      <c r="B26" s="631"/>
      <c r="C26" s="580"/>
      <c r="D26" s="580"/>
      <c r="E26" s="580"/>
      <c r="F26" s="580"/>
      <c r="G26" s="580"/>
      <c r="H26" s="580"/>
    </row>
    <row r="27" spans="1:8">
      <c r="A27" s="628"/>
      <c r="B27" s="629" t="s">
        <v>286</v>
      </c>
      <c r="C27" s="580"/>
      <c r="D27" s="580"/>
      <c r="E27" s="580"/>
      <c r="F27" s="580"/>
      <c r="G27" s="580"/>
      <c r="H27" s="580"/>
    </row>
    <row r="28" spans="1:8">
      <c r="A28" s="628"/>
      <c r="B28" s="629" t="s">
        <v>285</v>
      </c>
      <c r="C28" s="580"/>
      <c r="D28" s="580"/>
      <c r="E28" s="580"/>
      <c r="F28" s="580"/>
      <c r="G28" s="580"/>
      <c r="H28" s="580"/>
    </row>
    <row r="29" spans="1:8">
      <c r="A29" s="628"/>
      <c r="B29" s="629" t="s">
        <v>284</v>
      </c>
      <c r="C29" s="580"/>
      <c r="D29" s="580"/>
      <c r="E29" s="580"/>
      <c r="F29" s="580"/>
      <c r="G29" s="580"/>
      <c r="H29" s="580"/>
    </row>
    <row r="30" spans="1:8">
      <c r="A30" s="628"/>
      <c r="B30" s="629" t="s">
        <v>283</v>
      </c>
      <c r="C30" s="580"/>
      <c r="D30" s="580"/>
      <c r="E30" s="580"/>
      <c r="F30" s="580"/>
      <c r="G30" s="580"/>
      <c r="H30" s="580"/>
    </row>
    <row r="31" spans="1:8">
      <c r="A31" s="628"/>
      <c r="B31" s="629" t="s">
        <v>282</v>
      </c>
      <c r="C31" s="580"/>
      <c r="D31" s="580"/>
      <c r="E31" s="580"/>
      <c r="F31" s="580"/>
      <c r="G31" s="580"/>
      <c r="H31" s="580"/>
    </row>
    <row r="32" spans="1:8">
      <c r="A32" s="628"/>
      <c r="B32" s="629" t="s">
        <v>281</v>
      </c>
      <c r="C32" s="580"/>
      <c r="D32" s="580"/>
      <c r="E32" s="580"/>
      <c r="F32" s="580"/>
      <c r="G32" s="580"/>
      <c r="H32" s="580"/>
    </row>
    <row r="33" spans="1:8">
      <c r="A33" s="628"/>
      <c r="B33" s="629" t="s">
        <v>280</v>
      </c>
      <c r="C33" s="580"/>
      <c r="D33" s="580"/>
      <c r="E33" s="580"/>
      <c r="F33" s="580"/>
      <c r="G33" s="580"/>
      <c r="H33" s="580"/>
    </row>
    <row r="34" spans="1:8">
      <c r="A34" s="628"/>
      <c r="B34" s="629" t="s">
        <v>279</v>
      </c>
      <c r="C34" s="580"/>
      <c r="D34" s="580"/>
      <c r="E34" s="580"/>
      <c r="F34" s="580"/>
      <c r="G34" s="580"/>
      <c r="H34" s="580"/>
    </row>
    <row r="35" spans="1:8">
      <c r="A35" s="628"/>
      <c r="B35" s="629" t="s">
        <v>278</v>
      </c>
      <c r="C35" s="580"/>
      <c r="D35" s="580"/>
      <c r="E35" s="580"/>
      <c r="F35" s="580"/>
      <c r="G35" s="580"/>
      <c r="H35" s="580"/>
    </row>
    <row r="36" spans="1:8">
      <c r="A36" s="630"/>
      <c r="B36" s="629"/>
      <c r="C36" s="580"/>
      <c r="D36" s="580"/>
      <c r="E36" s="580"/>
      <c r="F36" s="580"/>
      <c r="G36" s="580"/>
      <c r="H36" s="580"/>
    </row>
    <row r="37" spans="1:8">
      <c r="A37" s="626" t="s">
        <v>277</v>
      </c>
      <c r="B37" s="631"/>
      <c r="C37" s="580"/>
      <c r="D37" s="580"/>
      <c r="E37" s="580"/>
      <c r="F37" s="580"/>
      <c r="G37" s="580"/>
      <c r="H37" s="580"/>
    </row>
    <row r="38" spans="1:8">
      <c r="A38" s="628"/>
      <c r="B38" s="629" t="s">
        <v>5733</v>
      </c>
      <c r="C38" s="580"/>
      <c r="D38" s="580"/>
      <c r="E38" s="580"/>
      <c r="F38" s="580"/>
      <c r="G38" s="580"/>
      <c r="H38" s="580"/>
    </row>
    <row r="39" spans="1:8" ht="22.5">
      <c r="A39" s="628"/>
      <c r="B39" s="629" t="s">
        <v>5734</v>
      </c>
      <c r="C39" s="580"/>
      <c r="D39" s="580"/>
      <c r="E39" s="580"/>
      <c r="F39" s="580"/>
      <c r="G39" s="580"/>
      <c r="H39" s="580"/>
    </row>
    <row r="40" spans="1:8">
      <c r="A40" s="628"/>
      <c r="B40" s="629" t="s">
        <v>276</v>
      </c>
      <c r="C40" s="580"/>
      <c r="D40" s="580"/>
      <c r="E40" s="580"/>
      <c r="F40" s="580"/>
      <c r="G40" s="580"/>
      <c r="H40" s="580"/>
    </row>
    <row r="41" spans="1:8">
      <c r="A41" s="628"/>
      <c r="B41" s="629" t="s">
        <v>275</v>
      </c>
      <c r="C41" s="580"/>
      <c r="D41" s="580"/>
      <c r="E41" s="580"/>
      <c r="F41" s="580"/>
      <c r="G41" s="580"/>
      <c r="H41" s="580"/>
    </row>
    <row r="42" spans="1:8">
      <c r="A42" s="630"/>
      <c r="B42" s="629"/>
      <c r="C42" s="580"/>
      <c r="D42" s="580"/>
      <c r="E42" s="580"/>
      <c r="F42" s="580"/>
      <c r="G42" s="580"/>
      <c r="H42" s="580"/>
    </row>
    <row r="43" spans="1:8" ht="12.75">
      <c r="A43" s="635"/>
      <c r="B43" s="636" t="s">
        <v>218</v>
      </c>
      <c r="C43" s="637">
        <f>C6+C17</f>
        <v>60646162.32</v>
      </c>
      <c r="D43" s="637">
        <f t="shared" ref="D43:H43" si="2">D6+D17</f>
        <v>64099540.75</v>
      </c>
      <c r="E43" s="637">
        <f t="shared" si="2"/>
        <v>124745703.06999999</v>
      </c>
      <c r="F43" s="637">
        <f t="shared" si="2"/>
        <v>105459200.3</v>
      </c>
      <c r="G43" s="637">
        <f t="shared" si="2"/>
        <v>105459200.3</v>
      </c>
      <c r="H43" s="637">
        <f t="shared" si="2"/>
        <v>19286502.769999996</v>
      </c>
    </row>
    <row r="44" spans="1:8">
      <c r="A44" s="618"/>
      <c r="B44" s="618"/>
      <c r="C44" s="618"/>
      <c r="D44" s="618"/>
      <c r="E44" s="618"/>
      <c r="F44" s="618"/>
      <c r="G44" s="618"/>
      <c r="H44" s="618"/>
    </row>
    <row r="45" spans="1:8">
      <c r="A45" s="618" t="s">
        <v>5287</v>
      </c>
      <c r="B45" s="618"/>
      <c r="C45" s="618"/>
      <c r="D45" s="618"/>
      <c r="E45" s="618"/>
      <c r="F45" s="618"/>
      <c r="G45" s="618"/>
      <c r="H45" s="618"/>
    </row>
    <row r="46" spans="1:8">
      <c r="A46" s="618"/>
      <c r="B46" s="618"/>
      <c r="C46" s="618"/>
      <c r="D46" s="618"/>
      <c r="E46" s="618"/>
      <c r="F46" s="618"/>
      <c r="G46" s="618"/>
      <c r="H46" s="618"/>
    </row>
    <row r="55" spans="2:7">
      <c r="B55" s="896" t="s">
        <v>5729</v>
      </c>
      <c r="C55" s="896"/>
      <c r="F55" s="841"/>
      <c r="G55" s="841"/>
    </row>
    <row r="56" spans="2:7">
      <c r="B56" s="840" t="s">
        <v>5698</v>
      </c>
      <c r="C56" s="840"/>
      <c r="F56" s="897" t="s">
        <v>5699</v>
      </c>
      <c r="G56" s="897"/>
    </row>
    <row r="57" spans="2:7">
      <c r="B57" s="840" t="s">
        <v>5700</v>
      </c>
      <c r="C57" s="840"/>
      <c r="F57" s="840" t="s">
        <v>5701</v>
      </c>
      <c r="G57" s="840"/>
    </row>
  </sheetData>
  <sheetProtection formatCells="0" formatColumns="0" formatRows="0" autoFilter="0"/>
  <mergeCells count="11">
    <mergeCell ref="B56:C56"/>
    <mergeCell ref="F56:G56"/>
    <mergeCell ref="B57:C57"/>
    <mergeCell ref="F57:G57"/>
    <mergeCell ref="A1:H1"/>
    <mergeCell ref="A2:H2"/>
    <mergeCell ref="A3:B5"/>
    <mergeCell ref="C3:G3"/>
    <mergeCell ref="H3:H4"/>
    <mergeCell ref="B55:C55"/>
    <mergeCell ref="F55:G55"/>
  </mergeCells>
  <printOptions horizontalCentered="1"/>
  <pageMargins left="0.19685039370078741" right="0.70866141732283472" top="0.74803149606299213" bottom="0.74803149606299213" header="0.31496062992125984" footer="0.31496062992125984"/>
  <pageSetup scale="73" orientation="landscape" r:id="rId1"/>
  <headerFooter>
    <oddFooter>&amp;R6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L12" sqref="L12"/>
    </sheetView>
  </sheetViews>
  <sheetFormatPr baseColWidth="10" defaultColWidth="13.33203125" defaultRowHeight="12.75"/>
  <cols>
    <col min="1" max="1" width="30.83203125" style="638" customWidth="1"/>
    <col min="2" max="2" width="21.6640625" style="638" customWidth="1"/>
    <col min="3" max="3" width="40.5" style="638" customWidth="1"/>
    <col min="4" max="7" width="13.33203125" style="638"/>
    <col min="8" max="8" width="15.6640625" style="638" customWidth="1"/>
    <col min="9" max="9" width="11.6640625" style="638" customWidth="1"/>
    <col min="10" max="16384" width="13.33203125" style="638"/>
  </cols>
  <sheetData>
    <row r="1" spans="1:9">
      <c r="B1" s="866" t="s">
        <v>5298</v>
      </c>
      <c r="C1" s="867"/>
      <c r="D1" s="867"/>
      <c r="E1" s="867"/>
      <c r="F1" s="867"/>
      <c r="G1" s="867"/>
      <c r="H1" s="867"/>
      <c r="I1" s="868"/>
    </row>
    <row r="2" spans="1:9">
      <c r="B2" s="911" t="s">
        <v>5735</v>
      </c>
      <c r="C2" s="911"/>
      <c r="D2" s="911"/>
      <c r="E2" s="911"/>
      <c r="F2" s="911"/>
      <c r="G2" s="911"/>
      <c r="H2" s="911"/>
      <c r="I2" s="911"/>
    </row>
    <row r="3" spans="1:9">
      <c r="A3" s="639"/>
      <c r="B3" s="912" t="s">
        <v>5736</v>
      </c>
      <c r="C3" s="912"/>
      <c r="D3" s="912"/>
      <c r="E3" s="912"/>
      <c r="F3" s="912"/>
      <c r="G3" s="912"/>
      <c r="H3" s="912"/>
      <c r="I3" s="912"/>
    </row>
    <row r="4" spans="1:9">
      <c r="A4" s="639"/>
      <c r="B4" s="912" t="s">
        <v>5737</v>
      </c>
      <c r="C4" s="912"/>
      <c r="D4" s="912"/>
      <c r="E4" s="912"/>
      <c r="F4" s="912"/>
      <c r="G4" s="912"/>
      <c r="H4" s="912"/>
      <c r="I4" s="912"/>
    </row>
    <row r="5" spans="1:9">
      <c r="A5" s="639"/>
      <c r="B5" s="912" t="s">
        <v>5738</v>
      </c>
      <c r="C5" s="912"/>
      <c r="D5" s="912"/>
      <c r="E5" s="912"/>
      <c r="F5" s="912"/>
      <c r="G5" s="912"/>
      <c r="H5" s="912"/>
      <c r="I5" s="912"/>
    </row>
    <row r="6" spans="1:9">
      <c r="A6" s="639"/>
      <c r="B6" s="639"/>
      <c r="C6" s="639"/>
      <c r="D6" s="639"/>
      <c r="E6" s="639"/>
      <c r="F6" s="639"/>
      <c r="G6" s="639"/>
      <c r="H6" s="639"/>
      <c r="I6" s="639"/>
    </row>
    <row r="7" spans="1:9">
      <c r="A7" s="639"/>
      <c r="B7" s="639"/>
      <c r="C7" s="639"/>
      <c r="D7" s="639"/>
      <c r="E7" s="639"/>
      <c r="F7" s="639"/>
      <c r="G7" s="639"/>
      <c r="H7" s="639"/>
      <c r="I7" s="639"/>
    </row>
    <row r="8" spans="1:9">
      <c r="A8" s="639"/>
      <c r="B8" s="910" t="s">
        <v>312</v>
      </c>
      <c r="C8" s="910"/>
      <c r="D8" s="910" t="s">
        <v>311</v>
      </c>
      <c r="E8" s="910"/>
      <c r="F8" s="910" t="s">
        <v>310</v>
      </c>
      <c r="G8" s="910"/>
      <c r="H8" s="910" t="s">
        <v>5739</v>
      </c>
      <c r="I8" s="910"/>
    </row>
    <row r="9" spans="1:9">
      <c r="A9" s="639"/>
      <c r="B9" s="910"/>
      <c r="C9" s="910"/>
      <c r="D9" s="910" t="s">
        <v>309</v>
      </c>
      <c r="E9" s="910"/>
      <c r="F9" s="910" t="s">
        <v>308</v>
      </c>
      <c r="G9" s="910"/>
      <c r="H9" s="910" t="s">
        <v>307</v>
      </c>
      <c r="I9" s="910"/>
    </row>
    <row r="10" spans="1:9">
      <c r="A10" s="639"/>
      <c r="B10" s="907" t="s">
        <v>313</v>
      </c>
      <c r="C10" s="908"/>
      <c r="D10" s="908"/>
      <c r="E10" s="908"/>
      <c r="F10" s="908"/>
      <c r="G10" s="908"/>
      <c r="H10" s="908"/>
      <c r="I10" s="909"/>
    </row>
    <row r="11" spans="1:9">
      <c r="A11" s="639"/>
      <c r="B11" s="901"/>
      <c r="C11" s="901"/>
      <c r="D11" s="901"/>
      <c r="E11" s="901"/>
      <c r="F11" s="901"/>
      <c r="G11" s="901"/>
      <c r="H11" s="905">
        <f>+D11-F11</f>
        <v>0</v>
      </c>
      <c r="I11" s="906"/>
    </row>
    <row r="12" spans="1:9">
      <c r="A12" s="639"/>
      <c r="B12" s="901"/>
      <c r="C12" s="901"/>
      <c r="D12" s="902"/>
      <c r="E12" s="902"/>
      <c r="F12" s="902"/>
      <c r="G12" s="902"/>
      <c r="H12" s="905">
        <f t="shared" ref="H12:H20" si="0">+D12-F12</f>
        <v>0</v>
      </c>
      <c r="I12" s="906"/>
    </row>
    <row r="13" spans="1:9">
      <c r="A13" s="639"/>
      <c r="B13" s="901"/>
      <c r="C13" s="901"/>
      <c r="D13" s="902"/>
      <c r="E13" s="902"/>
      <c r="F13" s="902"/>
      <c r="G13" s="902"/>
      <c r="H13" s="905">
        <f t="shared" si="0"/>
        <v>0</v>
      </c>
      <c r="I13" s="906"/>
    </row>
    <row r="14" spans="1:9">
      <c r="A14" s="639"/>
      <c r="B14" s="901"/>
      <c r="C14" s="901"/>
      <c r="D14" s="902"/>
      <c r="E14" s="902"/>
      <c r="F14" s="902"/>
      <c r="G14" s="902"/>
      <c r="H14" s="905">
        <f t="shared" si="0"/>
        <v>0</v>
      </c>
      <c r="I14" s="906"/>
    </row>
    <row r="15" spans="1:9">
      <c r="A15" s="639"/>
      <c r="B15" s="901"/>
      <c r="C15" s="901"/>
      <c r="D15" s="902"/>
      <c r="E15" s="902"/>
      <c r="F15" s="902"/>
      <c r="G15" s="902"/>
      <c r="H15" s="905">
        <f t="shared" si="0"/>
        <v>0</v>
      </c>
      <c r="I15" s="906"/>
    </row>
    <row r="16" spans="1:9">
      <c r="A16" s="639"/>
      <c r="B16" s="901"/>
      <c r="C16" s="901"/>
      <c r="D16" s="902"/>
      <c r="E16" s="902"/>
      <c r="F16" s="902"/>
      <c r="G16" s="902"/>
      <c r="H16" s="905">
        <f t="shared" si="0"/>
        <v>0</v>
      </c>
      <c r="I16" s="906"/>
    </row>
    <row r="17" spans="1:9">
      <c r="A17" s="639"/>
      <c r="B17" s="901"/>
      <c r="C17" s="901"/>
      <c r="D17" s="902"/>
      <c r="E17" s="902"/>
      <c r="F17" s="902"/>
      <c r="G17" s="902"/>
      <c r="H17" s="905">
        <f t="shared" si="0"/>
        <v>0</v>
      </c>
      <c r="I17" s="906"/>
    </row>
    <row r="18" spans="1:9">
      <c r="A18" s="639"/>
      <c r="B18" s="901"/>
      <c r="C18" s="901"/>
      <c r="D18" s="902"/>
      <c r="E18" s="902"/>
      <c r="F18" s="902"/>
      <c r="G18" s="902"/>
      <c r="H18" s="905">
        <f t="shared" si="0"/>
        <v>0</v>
      </c>
      <c r="I18" s="906"/>
    </row>
    <row r="19" spans="1:9">
      <c r="A19" s="639"/>
      <c r="B19" s="901"/>
      <c r="C19" s="901"/>
      <c r="D19" s="902"/>
      <c r="E19" s="902"/>
      <c r="F19" s="902"/>
      <c r="G19" s="902"/>
      <c r="H19" s="905">
        <f t="shared" si="0"/>
        <v>0</v>
      </c>
      <c r="I19" s="906"/>
    </row>
    <row r="20" spans="1:9">
      <c r="A20" s="639"/>
      <c r="B20" s="901" t="s">
        <v>306</v>
      </c>
      <c r="C20" s="901"/>
      <c r="D20" s="902">
        <f>SUM(D11:E19)</f>
        <v>0</v>
      </c>
      <c r="E20" s="902"/>
      <c r="F20" s="902">
        <f>SUM(F11:G19)</f>
        <v>0</v>
      </c>
      <c r="G20" s="902"/>
      <c r="H20" s="905">
        <f t="shared" si="0"/>
        <v>0</v>
      </c>
      <c r="I20" s="906"/>
    </row>
    <row r="21" spans="1:9">
      <c r="A21" s="639"/>
      <c r="B21" s="901"/>
      <c r="C21" s="901"/>
      <c r="D21" s="901"/>
      <c r="E21" s="901"/>
      <c r="F21" s="901"/>
      <c r="G21" s="901"/>
      <c r="H21" s="901"/>
      <c r="I21" s="901"/>
    </row>
    <row r="22" spans="1:9">
      <c r="A22" s="639"/>
      <c r="B22" s="907" t="s">
        <v>305</v>
      </c>
      <c r="C22" s="908"/>
      <c r="D22" s="908"/>
      <c r="E22" s="908"/>
      <c r="F22" s="908"/>
      <c r="G22" s="908"/>
      <c r="H22" s="908"/>
      <c r="I22" s="909"/>
    </row>
    <row r="23" spans="1:9">
      <c r="A23" s="639"/>
      <c r="B23" s="901"/>
      <c r="C23" s="901"/>
      <c r="D23" s="901"/>
      <c r="E23" s="901"/>
      <c r="F23" s="901"/>
      <c r="G23" s="901"/>
      <c r="H23" s="901"/>
      <c r="I23" s="901"/>
    </row>
    <row r="24" spans="1:9">
      <c r="A24" s="639"/>
      <c r="B24" s="901"/>
      <c r="C24" s="901"/>
      <c r="D24" s="902"/>
      <c r="E24" s="902"/>
      <c r="F24" s="902"/>
      <c r="G24" s="902"/>
      <c r="H24" s="905">
        <f>+D24-F24</f>
        <v>0</v>
      </c>
      <c r="I24" s="906"/>
    </row>
    <row r="25" spans="1:9">
      <c r="A25" s="639"/>
      <c r="B25" s="901"/>
      <c r="C25" s="901"/>
      <c r="D25" s="902"/>
      <c r="E25" s="902"/>
      <c r="F25" s="902"/>
      <c r="G25" s="902"/>
      <c r="H25" s="905">
        <f>+D25-F25</f>
        <v>0</v>
      </c>
      <c r="I25" s="906"/>
    </row>
    <row r="26" spans="1:9">
      <c r="A26" s="639"/>
      <c r="B26" s="901"/>
      <c r="C26" s="901"/>
      <c r="D26" s="902"/>
      <c r="E26" s="902"/>
      <c r="F26" s="902"/>
      <c r="G26" s="902"/>
      <c r="H26" s="905">
        <f t="shared" ref="H26:H31" si="1">+D26-F26</f>
        <v>0</v>
      </c>
      <c r="I26" s="906"/>
    </row>
    <row r="27" spans="1:9">
      <c r="A27" s="639"/>
      <c r="B27" s="901"/>
      <c r="C27" s="901"/>
      <c r="D27" s="902"/>
      <c r="E27" s="902"/>
      <c r="F27" s="902"/>
      <c r="G27" s="902"/>
      <c r="H27" s="905">
        <f t="shared" si="1"/>
        <v>0</v>
      </c>
      <c r="I27" s="906"/>
    </row>
    <row r="28" spans="1:9">
      <c r="A28" s="639"/>
      <c r="B28" s="901"/>
      <c r="C28" s="901"/>
      <c r="D28" s="902"/>
      <c r="E28" s="902"/>
      <c r="F28" s="902"/>
      <c r="G28" s="902"/>
      <c r="H28" s="905">
        <f t="shared" si="1"/>
        <v>0</v>
      </c>
      <c r="I28" s="906"/>
    </row>
    <row r="29" spans="1:9">
      <c r="A29" s="639"/>
      <c r="B29" s="901"/>
      <c r="C29" s="901"/>
      <c r="D29" s="902"/>
      <c r="E29" s="902"/>
      <c r="F29" s="902"/>
      <c r="G29" s="902"/>
      <c r="H29" s="905">
        <f t="shared" si="1"/>
        <v>0</v>
      </c>
      <c r="I29" s="906"/>
    </row>
    <row r="30" spans="1:9">
      <c r="A30" s="639"/>
      <c r="B30" s="901"/>
      <c r="C30" s="901"/>
      <c r="D30" s="902"/>
      <c r="E30" s="902"/>
      <c r="F30" s="902"/>
      <c r="G30" s="902"/>
      <c r="H30" s="905">
        <f t="shared" si="1"/>
        <v>0</v>
      </c>
      <c r="I30" s="906"/>
    </row>
    <row r="31" spans="1:9">
      <c r="A31" s="639"/>
      <c r="B31" s="901"/>
      <c r="C31" s="901"/>
      <c r="D31" s="902"/>
      <c r="E31" s="902"/>
      <c r="F31" s="902"/>
      <c r="G31" s="902"/>
      <c r="H31" s="905">
        <f t="shared" si="1"/>
        <v>0</v>
      </c>
      <c r="I31" s="906"/>
    </row>
    <row r="32" spans="1:9">
      <c r="A32" s="639"/>
      <c r="B32" s="901" t="s">
        <v>304</v>
      </c>
      <c r="C32" s="901"/>
      <c r="D32" s="902">
        <f>SUM(D23:E31)</f>
        <v>0</v>
      </c>
      <c r="E32" s="902"/>
      <c r="F32" s="902">
        <f>SUM(F23:G31)</f>
        <v>0</v>
      </c>
      <c r="G32" s="902"/>
      <c r="H32" s="902">
        <f>+D32-F32</f>
        <v>0</v>
      </c>
      <c r="I32" s="902"/>
    </row>
    <row r="33" spans="1:11">
      <c r="A33" s="639"/>
      <c r="B33" s="901"/>
      <c r="C33" s="901"/>
      <c r="D33" s="902"/>
      <c r="E33" s="902"/>
      <c r="F33" s="902"/>
      <c r="G33" s="902"/>
      <c r="H33" s="902"/>
      <c r="I33" s="902"/>
    </row>
    <row r="34" spans="1:11">
      <c r="A34" s="639"/>
      <c r="B34" s="903" t="s">
        <v>303</v>
      </c>
      <c r="C34" s="904"/>
      <c r="D34" s="905">
        <f>+D20+D32</f>
        <v>0</v>
      </c>
      <c r="E34" s="906"/>
      <c r="F34" s="905">
        <f>+F20+F32</f>
        <v>0</v>
      </c>
      <c r="G34" s="906"/>
      <c r="H34" s="905">
        <f>+H20+H32</f>
        <v>0</v>
      </c>
      <c r="I34" s="906"/>
    </row>
    <row r="35" spans="1:11">
      <c r="A35" s="639"/>
      <c r="B35" s="639"/>
      <c r="C35" s="639"/>
      <c r="D35" s="639"/>
      <c r="E35" s="639"/>
      <c r="F35" s="639"/>
      <c r="G35" s="639"/>
      <c r="H35" s="639"/>
      <c r="I35" s="639"/>
    </row>
    <row r="36" spans="1:11">
      <c r="B36" s="640" t="s">
        <v>5287</v>
      </c>
    </row>
    <row r="37" spans="1:11">
      <c r="B37" s="640"/>
    </row>
    <row r="38" spans="1:11">
      <c r="B38" s="640"/>
    </row>
    <row r="39" spans="1:11">
      <c r="B39" s="639"/>
    </row>
    <row r="40" spans="1:11">
      <c r="B40" s="639"/>
    </row>
    <row r="41" spans="1:11">
      <c r="B41" s="898" t="s">
        <v>5740</v>
      </c>
      <c r="C41" s="898"/>
      <c r="D41" s="898"/>
      <c r="F41" s="898" t="s">
        <v>5741</v>
      </c>
      <c r="G41" s="898"/>
      <c r="H41" s="898"/>
      <c r="I41" s="898"/>
    </row>
    <row r="42" spans="1:11">
      <c r="B42" s="840" t="s">
        <v>5698</v>
      </c>
      <c r="C42" s="840"/>
      <c r="F42" s="899" t="s">
        <v>5699</v>
      </c>
      <c r="G42" s="899"/>
      <c r="H42" s="899"/>
      <c r="I42" s="899"/>
      <c r="J42" s="641"/>
      <c r="K42" s="641"/>
    </row>
    <row r="43" spans="1:11">
      <c r="B43" s="840" t="s">
        <v>5700</v>
      </c>
      <c r="C43" s="840"/>
      <c r="D43" s="642"/>
      <c r="F43" s="900" t="s">
        <v>5701</v>
      </c>
      <c r="G43" s="900"/>
      <c r="H43" s="900"/>
      <c r="I43" s="900"/>
      <c r="J43" s="643"/>
      <c r="K43" s="643"/>
    </row>
  </sheetData>
  <mergeCells count="113">
    <mergeCell ref="B1:I1"/>
    <mergeCell ref="B2:I2"/>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2:I22"/>
    <mergeCell ref="B23:C23"/>
    <mergeCell ref="D23:E23"/>
    <mergeCell ref="F23:G23"/>
    <mergeCell ref="H23:I23"/>
    <mergeCell ref="B24:C24"/>
    <mergeCell ref="D24:E24"/>
    <mergeCell ref="F24:G24"/>
    <mergeCell ref="H24:I24"/>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41:D41"/>
    <mergeCell ref="F41:I41"/>
    <mergeCell ref="B42:C42"/>
    <mergeCell ref="F42:I42"/>
    <mergeCell ref="B43:C43"/>
    <mergeCell ref="F43:I43"/>
    <mergeCell ref="B33:C33"/>
    <mergeCell ref="D33:E33"/>
    <mergeCell ref="F33:G33"/>
    <mergeCell ref="H33:I33"/>
    <mergeCell ref="B34:C34"/>
    <mergeCell ref="D34:E34"/>
    <mergeCell ref="F34:G34"/>
    <mergeCell ref="H34:I34"/>
  </mergeCells>
  <printOptions horizontalCentered="1"/>
  <pageMargins left="0.70866141732283472" right="0.70866141732283472" top="0.74803149606299213" bottom="0.74803149606299213" header="0.31496062992125984" footer="0.31496062992125984"/>
  <pageSetup scale="82" orientation="landscape" r:id="rId1"/>
  <headerFooter>
    <oddFooter>&amp;R7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L12" sqref="L12"/>
    </sheetView>
  </sheetViews>
  <sheetFormatPr baseColWidth="10" defaultColWidth="13.33203125" defaultRowHeight="12.75"/>
  <cols>
    <col min="1" max="1" width="30.83203125" style="638" customWidth="1"/>
    <col min="2" max="2" width="21.6640625" style="638" customWidth="1"/>
    <col min="3" max="3" width="43" style="638" customWidth="1"/>
    <col min="4" max="7" width="13.33203125" style="638"/>
    <col min="8" max="8" width="15.6640625" style="638" customWidth="1"/>
    <col min="9" max="9" width="11.6640625" style="638" customWidth="1"/>
    <col min="10" max="16384" width="13.33203125" style="638"/>
  </cols>
  <sheetData>
    <row r="1" spans="1:9">
      <c r="B1" s="866" t="s">
        <v>5298</v>
      </c>
      <c r="C1" s="867"/>
      <c r="D1" s="867"/>
      <c r="E1" s="867"/>
      <c r="F1" s="867"/>
      <c r="G1" s="867"/>
      <c r="H1" s="867"/>
      <c r="I1" s="868"/>
    </row>
    <row r="2" spans="1:9">
      <c r="B2" s="915" t="s">
        <v>5735</v>
      </c>
      <c r="C2" s="915"/>
      <c r="D2" s="915"/>
      <c r="E2" s="915"/>
      <c r="F2" s="915"/>
      <c r="G2" s="915"/>
      <c r="H2" s="915"/>
      <c r="I2" s="915"/>
    </row>
    <row r="3" spans="1:9">
      <c r="A3" s="639"/>
      <c r="B3" s="916" t="s">
        <v>5736</v>
      </c>
      <c r="C3" s="916"/>
      <c r="D3" s="916"/>
      <c r="E3" s="916"/>
      <c r="F3" s="916"/>
      <c r="G3" s="916"/>
      <c r="H3" s="916"/>
      <c r="I3" s="916"/>
    </row>
    <row r="4" spans="1:9">
      <c r="A4" s="639"/>
      <c r="B4" s="916" t="s">
        <v>5742</v>
      </c>
      <c r="C4" s="916"/>
      <c r="D4" s="916"/>
      <c r="E4" s="916"/>
      <c r="F4" s="916"/>
      <c r="G4" s="916"/>
      <c r="H4" s="916"/>
      <c r="I4" s="916"/>
    </row>
    <row r="5" spans="1:9">
      <c r="A5" s="639"/>
      <c r="B5" s="916" t="s">
        <v>5743</v>
      </c>
      <c r="C5" s="916"/>
      <c r="D5" s="916"/>
      <c r="E5" s="916"/>
      <c r="F5" s="916"/>
      <c r="G5" s="916"/>
      <c r="H5" s="916"/>
      <c r="I5" s="916"/>
    </row>
    <row r="6" spans="1:9">
      <c r="A6" s="639"/>
      <c r="B6" s="639"/>
      <c r="C6" s="639"/>
      <c r="D6" s="639"/>
      <c r="E6" s="639"/>
      <c r="F6" s="639"/>
      <c r="G6" s="639"/>
      <c r="H6" s="639"/>
      <c r="I6" s="639"/>
    </row>
    <row r="7" spans="1:9">
      <c r="A7" s="639"/>
      <c r="B7" s="639"/>
      <c r="C7" s="639"/>
      <c r="D7" s="639"/>
      <c r="E7" s="639"/>
      <c r="F7" s="639"/>
      <c r="G7" s="639"/>
      <c r="H7" s="639"/>
      <c r="I7" s="639"/>
    </row>
    <row r="8" spans="1:9">
      <c r="A8" s="639"/>
      <c r="B8" s="910" t="s">
        <v>312</v>
      </c>
      <c r="C8" s="910"/>
      <c r="D8" s="910" t="s">
        <v>311</v>
      </c>
      <c r="E8" s="910"/>
      <c r="F8" s="910" t="s">
        <v>310</v>
      </c>
      <c r="G8" s="910"/>
      <c r="H8" s="910" t="s">
        <v>5739</v>
      </c>
      <c r="I8" s="910"/>
    </row>
    <row r="9" spans="1:9">
      <c r="A9" s="639"/>
      <c r="B9" s="910"/>
      <c r="C9" s="910"/>
      <c r="D9" s="910" t="s">
        <v>309</v>
      </c>
      <c r="E9" s="910"/>
      <c r="F9" s="910" t="s">
        <v>308</v>
      </c>
      <c r="G9" s="910"/>
      <c r="H9" s="910" t="s">
        <v>307</v>
      </c>
      <c r="I9" s="910"/>
    </row>
    <row r="10" spans="1:9">
      <c r="A10" s="639"/>
      <c r="B10" s="907" t="s">
        <v>313</v>
      </c>
      <c r="C10" s="908"/>
      <c r="D10" s="908"/>
      <c r="E10" s="908"/>
      <c r="F10" s="908"/>
      <c r="G10" s="908"/>
      <c r="H10" s="908"/>
      <c r="I10" s="909"/>
    </row>
    <row r="11" spans="1:9">
      <c r="A11" s="639"/>
      <c r="B11" s="901"/>
      <c r="C11" s="901"/>
      <c r="D11" s="901"/>
      <c r="E11" s="901"/>
      <c r="F11" s="901"/>
      <c r="G11" s="901"/>
      <c r="H11" s="905">
        <f>+D11-F11</f>
        <v>0</v>
      </c>
      <c r="I11" s="906"/>
    </row>
    <row r="12" spans="1:9">
      <c r="A12" s="639"/>
      <c r="B12" s="901"/>
      <c r="C12" s="901"/>
      <c r="D12" s="902"/>
      <c r="E12" s="902"/>
      <c r="F12" s="902"/>
      <c r="G12" s="902"/>
      <c r="H12" s="905">
        <f t="shared" ref="H12:H20" si="0">+D12-F12</f>
        <v>0</v>
      </c>
      <c r="I12" s="906"/>
    </row>
    <row r="13" spans="1:9">
      <c r="A13" s="639"/>
      <c r="B13" s="901"/>
      <c r="C13" s="901"/>
      <c r="D13" s="902"/>
      <c r="E13" s="902"/>
      <c r="F13" s="902"/>
      <c r="G13" s="902"/>
      <c r="H13" s="905">
        <f t="shared" si="0"/>
        <v>0</v>
      </c>
      <c r="I13" s="906"/>
    </row>
    <row r="14" spans="1:9">
      <c r="A14" s="639"/>
      <c r="B14" s="901"/>
      <c r="C14" s="901"/>
      <c r="D14" s="902"/>
      <c r="E14" s="902"/>
      <c r="F14" s="902"/>
      <c r="G14" s="902"/>
      <c r="H14" s="905">
        <f t="shared" si="0"/>
        <v>0</v>
      </c>
      <c r="I14" s="906"/>
    </row>
    <row r="15" spans="1:9">
      <c r="A15" s="639"/>
      <c r="B15" s="901"/>
      <c r="C15" s="901"/>
      <c r="D15" s="902"/>
      <c r="E15" s="902"/>
      <c r="F15" s="902"/>
      <c r="G15" s="902"/>
      <c r="H15" s="905">
        <f t="shared" si="0"/>
        <v>0</v>
      </c>
      <c r="I15" s="906"/>
    </row>
    <row r="16" spans="1:9">
      <c r="A16" s="639"/>
      <c r="B16" s="901"/>
      <c r="C16" s="901"/>
      <c r="D16" s="902"/>
      <c r="E16" s="902"/>
      <c r="F16" s="902"/>
      <c r="G16" s="902"/>
      <c r="H16" s="905">
        <f t="shared" si="0"/>
        <v>0</v>
      </c>
      <c r="I16" s="906"/>
    </row>
    <row r="17" spans="1:9">
      <c r="A17" s="639"/>
      <c r="B17" s="901"/>
      <c r="C17" s="901"/>
      <c r="D17" s="902"/>
      <c r="E17" s="902"/>
      <c r="F17" s="902"/>
      <c r="G17" s="902"/>
      <c r="H17" s="905">
        <f t="shared" si="0"/>
        <v>0</v>
      </c>
      <c r="I17" s="906"/>
    </row>
    <row r="18" spans="1:9">
      <c r="A18" s="639"/>
      <c r="B18" s="901"/>
      <c r="C18" s="901"/>
      <c r="D18" s="902"/>
      <c r="E18" s="902"/>
      <c r="F18" s="902"/>
      <c r="G18" s="902"/>
      <c r="H18" s="905">
        <f t="shared" si="0"/>
        <v>0</v>
      </c>
      <c r="I18" s="906"/>
    </row>
    <row r="19" spans="1:9">
      <c r="A19" s="639"/>
      <c r="B19" s="901"/>
      <c r="C19" s="901"/>
      <c r="D19" s="902"/>
      <c r="E19" s="902"/>
      <c r="F19" s="902"/>
      <c r="G19" s="902"/>
      <c r="H19" s="905">
        <f t="shared" si="0"/>
        <v>0</v>
      </c>
      <c r="I19" s="906"/>
    </row>
    <row r="20" spans="1:9">
      <c r="A20" s="639"/>
      <c r="B20" s="901" t="s">
        <v>306</v>
      </c>
      <c r="C20" s="901"/>
      <c r="D20" s="902">
        <f>SUM(D11:E19)</f>
        <v>0</v>
      </c>
      <c r="E20" s="902"/>
      <c r="F20" s="902">
        <f>SUM(F11:G19)</f>
        <v>0</v>
      </c>
      <c r="G20" s="902"/>
      <c r="H20" s="905">
        <f t="shared" si="0"/>
        <v>0</v>
      </c>
      <c r="I20" s="906"/>
    </row>
    <row r="21" spans="1:9">
      <c r="A21" s="639"/>
      <c r="B21" s="901"/>
      <c r="C21" s="901"/>
      <c r="D21" s="901"/>
      <c r="E21" s="901"/>
      <c r="F21" s="901"/>
      <c r="G21" s="901"/>
      <c r="H21" s="901"/>
      <c r="I21" s="901"/>
    </row>
    <row r="22" spans="1:9">
      <c r="A22" s="639"/>
      <c r="B22" s="907" t="s">
        <v>305</v>
      </c>
      <c r="C22" s="908"/>
      <c r="D22" s="908"/>
      <c r="E22" s="908"/>
      <c r="F22" s="908"/>
      <c r="G22" s="908"/>
      <c r="H22" s="908"/>
      <c r="I22" s="909"/>
    </row>
    <row r="23" spans="1:9">
      <c r="A23" s="639"/>
      <c r="B23" s="901"/>
      <c r="C23" s="901"/>
      <c r="D23" s="901"/>
      <c r="E23" s="901"/>
      <c r="F23" s="901"/>
      <c r="G23" s="901"/>
      <c r="H23" s="901"/>
      <c r="I23" s="901"/>
    </row>
    <row r="24" spans="1:9">
      <c r="A24" s="639"/>
      <c r="B24" s="901"/>
      <c r="C24" s="901"/>
      <c r="D24" s="902"/>
      <c r="E24" s="902"/>
      <c r="F24" s="902"/>
      <c r="G24" s="902"/>
      <c r="H24" s="905">
        <f>+D24-F24</f>
        <v>0</v>
      </c>
      <c r="I24" s="906"/>
    </row>
    <row r="25" spans="1:9">
      <c r="A25" s="639"/>
      <c r="B25" s="901"/>
      <c r="C25" s="901"/>
      <c r="D25" s="902"/>
      <c r="E25" s="902"/>
      <c r="F25" s="902"/>
      <c r="G25" s="902"/>
      <c r="H25" s="905">
        <f>+D25-F25</f>
        <v>0</v>
      </c>
      <c r="I25" s="906"/>
    </row>
    <row r="26" spans="1:9">
      <c r="A26" s="639"/>
      <c r="B26" s="901"/>
      <c r="C26" s="901"/>
      <c r="D26" s="902"/>
      <c r="E26" s="902"/>
      <c r="F26" s="902"/>
      <c r="G26" s="902"/>
      <c r="H26" s="905">
        <f t="shared" ref="H26:H31" si="1">+D26-F26</f>
        <v>0</v>
      </c>
      <c r="I26" s="906"/>
    </row>
    <row r="27" spans="1:9">
      <c r="A27" s="639"/>
      <c r="B27" s="901"/>
      <c r="C27" s="901"/>
      <c r="D27" s="902"/>
      <c r="E27" s="902"/>
      <c r="F27" s="902"/>
      <c r="G27" s="902"/>
      <c r="H27" s="905">
        <f t="shared" si="1"/>
        <v>0</v>
      </c>
      <c r="I27" s="906"/>
    </row>
    <row r="28" spans="1:9">
      <c r="A28" s="639"/>
      <c r="B28" s="901"/>
      <c r="C28" s="901"/>
      <c r="D28" s="902"/>
      <c r="E28" s="902"/>
      <c r="F28" s="902"/>
      <c r="G28" s="902"/>
      <c r="H28" s="905">
        <f t="shared" si="1"/>
        <v>0</v>
      </c>
      <c r="I28" s="906"/>
    </row>
    <row r="29" spans="1:9">
      <c r="A29" s="639"/>
      <c r="B29" s="901"/>
      <c r="C29" s="901"/>
      <c r="D29" s="902"/>
      <c r="E29" s="902"/>
      <c r="F29" s="902"/>
      <c r="G29" s="902"/>
      <c r="H29" s="905">
        <f t="shared" si="1"/>
        <v>0</v>
      </c>
      <c r="I29" s="906"/>
    </row>
    <row r="30" spans="1:9">
      <c r="A30" s="639"/>
      <c r="B30" s="901"/>
      <c r="C30" s="901"/>
      <c r="D30" s="902"/>
      <c r="E30" s="902"/>
      <c r="F30" s="902"/>
      <c r="G30" s="902"/>
      <c r="H30" s="905">
        <f t="shared" si="1"/>
        <v>0</v>
      </c>
      <c r="I30" s="906"/>
    </row>
    <row r="31" spans="1:9">
      <c r="A31" s="639"/>
      <c r="B31" s="901"/>
      <c r="C31" s="901"/>
      <c r="D31" s="902"/>
      <c r="E31" s="902"/>
      <c r="F31" s="902"/>
      <c r="G31" s="902"/>
      <c r="H31" s="905">
        <f t="shared" si="1"/>
        <v>0</v>
      </c>
      <c r="I31" s="906"/>
    </row>
    <row r="32" spans="1:9">
      <c r="A32" s="639"/>
      <c r="B32" s="901" t="s">
        <v>304</v>
      </c>
      <c r="C32" s="901"/>
      <c r="D32" s="902">
        <f>SUM(D23:E31)</f>
        <v>0</v>
      </c>
      <c r="E32" s="902"/>
      <c r="F32" s="902">
        <f>SUM(F23:G31)</f>
        <v>0</v>
      </c>
      <c r="G32" s="902"/>
      <c r="H32" s="902">
        <f>+D32-F32</f>
        <v>0</v>
      </c>
      <c r="I32" s="902"/>
    </row>
    <row r="33" spans="1:11">
      <c r="A33" s="639"/>
      <c r="B33" s="901"/>
      <c r="C33" s="901"/>
      <c r="D33" s="902"/>
      <c r="E33" s="902"/>
      <c r="F33" s="902"/>
      <c r="G33" s="902"/>
      <c r="H33" s="902"/>
      <c r="I33" s="902"/>
    </row>
    <row r="34" spans="1:11">
      <c r="A34" s="639"/>
      <c r="B34" s="903" t="s">
        <v>303</v>
      </c>
      <c r="C34" s="904"/>
      <c r="D34" s="905">
        <f>+D20+D32</f>
        <v>0</v>
      </c>
      <c r="E34" s="906"/>
      <c r="F34" s="905">
        <f>+F20+F32</f>
        <v>0</v>
      </c>
      <c r="G34" s="906"/>
      <c r="H34" s="905">
        <f>+H20+H32</f>
        <v>0</v>
      </c>
      <c r="I34" s="906"/>
    </row>
    <row r="35" spans="1:11">
      <c r="A35" s="639"/>
      <c r="B35" s="639"/>
      <c r="C35" s="639"/>
      <c r="D35" s="639"/>
      <c r="E35" s="639"/>
      <c r="F35" s="639"/>
      <c r="G35" s="639"/>
      <c r="H35" s="639"/>
      <c r="I35" s="639"/>
    </row>
    <row r="36" spans="1:11">
      <c r="B36" s="640" t="s">
        <v>5287</v>
      </c>
    </row>
    <row r="37" spans="1:11">
      <c r="B37" s="640"/>
    </row>
    <row r="38" spans="1:11">
      <c r="B38" s="640"/>
    </row>
    <row r="39" spans="1:11">
      <c r="B39" s="639"/>
    </row>
    <row r="40" spans="1:11">
      <c r="B40" s="639"/>
    </row>
    <row r="41" spans="1:11">
      <c r="B41" s="644"/>
      <c r="C41" s="644"/>
      <c r="D41" s="644"/>
      <c r="F41" s="913"/>
      <c r="G41" s="913"/>
      <c r="H41" s="913"/>
      <c r="I41" s="913"/>
    </row>
    <row r="42" spans="1:11">
      <c r="B42" s="840" t="s">
        <v>5698</v>
      </c>
      <c r="C42" s="840"/>
      <c r="F42" s="914" t="s">
        <v>5699</v>
      </c>
      <c r="G42" s="914"/>
      <c r="H42" s="914"/>
      <c r="I42" s="914"/>
      <c r="J42" s="641"/>
      <c r="K42" s="641"/>
    </row>
    <row r="43" spans="1:11">
      <c r="B43" s="840" t="s">
        <v>5700</v>
      </c>
      <c r="C43" s="840"/>
      <c r="D43" s="642"/>
      <c r="F43" s="900" t="s">
        <v>5701</v>
      </c>
      <c r="G43" s="900"/>
      <c r="H43" s="900"/>
      <c r="I43" s="900"/>
      <c r="J43" s="643"/>
      <c r="K43" s="643"/>
    </row>
  </sheetData>
  <mergeCells count="112">
    <mergeCell ref="B1:I1"/>
    <mergeCell ref="B2:I2"/>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2:I22"/>
    <mergeCell ref="B23:C23"/>
    <mergeCell ref="D23:E23"/>
    <mergeCell ref="F23:G23"/>
    <mergeCell ref="H23:I23"/>
    <mergeCell ref="B24:C24"/>
    <mergeCell ref="D24:E24"/>
    <mergeCell ref="F24:G24"/>
    <mergeCell ref="H24:I24"/>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F41:I41"/>
    <mergeCell ref="B42:C42"/>
    <mergeCell ref="F42:I42"/>
    <mergeCell ref="B43:C43"/>
    <mergeCell ref="F43:I43"/>
    <mergeCell ref="B33:C33"/>
    <mergeCell ref="D33:E33"/>
    <mergeCell ref="F33:G33"/>
    <mergeCell ref="H33:I33"/>
    <mergeCell ref="B34:C34"/>
    <mergeCell ref="D34:E34"/>
    <mergeCell ref="F34:G34"/>
    <mergeCell ref="H34:I34"/>
  </mergeCells>
  <printOptions horizontalCentered="1"/>
  <pageMargins left="0.70866141732283472" right="0.70866141732283472" top="0.74803149606299213" bottom="0.74803149606299213" header="0.31496062992125984" footer="0.31496062992125984"/>
  <pageSetup scale="80" orientation="landscape" r:id="rId1"/>
  <headerFooter>
    <oddFooter xml:space="preserve">&amp;R8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Normal="100" zoomScaleSheetLayoutView="90" workbookViewId="0">
      <selection activeCell="L12" sqref="L12"/>
    </sheetView>
  </sheetViews>
  <sheetFormatPr baseColWidth="10" defaultColWidth="13.33203125" defaultRowHeight="11.25"/>
  <cols>
    <col min="1" max="2" width="2" style="672" customWidth="1"/>
    <col min="3" max="3" width="72.83203125" style="672" customWidth="1"/>
    <col min="4" max="4" width="18.33203125" style="672" customWidth="1"/>
    <col min="5" max="5" width="21.83203125" style="672" customWidth="1"/>
    <col min="6" max="6" width="18.33203125" style="672" customWidth="1"/>
    <col min="7" max="9" width="18.33203125" style="701" customWidth="1"/>
    <col min="10" max="16384" width="13.33203125" style="672"/>
  </cols>
  <sheetData>
    <row r="1" spans="1:9">
      <c r="A1" s="917" t="s">
        <v>5298</v>
      </c>
      <c r="B1" s="918"/>
      <c r="C1" s="918"/>
      <c r="D1" s="918"/>
      <c r="E1" s="918"/>
      <c r="F1" s="918"/>
      <c r="G1" s="918"/>
      <c r="H1" s="918"/>
      <c r="I1" s="919"/>
    </row>
    <row r="2" spans="1:9" ht="35.1" customHeight="1">
      <c r="A2" s="890" t="s">
        <v>5746</v>
      </c>
      <c r="B2" s="891"/>
      <c r="C2" s="891"/>
      <c r="D2" s="891"/>
      <c r="E2" s="891"/>
      <c r="F2" s="891"/>
      <c r="G2" s="891"/>
      <c r="H2" s="891"/>
      <c r="I2" s="892"/>
    </row>
    <row r="3" spans="1:9" ht="15" customHeight="1">
      <c r="A3" s="879" t="s">
        <v>113</v>
      </c>
      <c r="B3" s="920"/>
      <c r="C3" s="880"/>
      <c r="D3" s="886" t="s">
        <v>209</v>
      </c>
      <c r="E3" s="886"/>
      <c r="F3" s="886"/>
      <c r="G3" s="886"/>
      <c r="H3" s="886"/>
      <c r="I3" s="888" t="s">
        <v>210</v>
      </c>
    </row>
    <row r="4" spans="1:9" ht="24.95" customHeight="1">
      <c r="A4" s="881"/>
      <c r="B4" s="921"/>
      <c r="C4" s="882"/>
      <c r="D4" s="673" t="s">
        <v>211</v>
      </c>
      <c r="E4" s="573" t="s">
        <v>212</v>
      </c>
      <c r="F4" s="573" t="s">
        <v>189</v>
      </c>
      <c r="G4" s="573" t="s">
        <v>190</v>
      </c>
      <c r="H4" s="674" t="s">
        <v>213</v>
      </c>
      <c r="I4" s="889"/>
    </row>
    <row r="5" spans="1:9">
      <c r="A5" s="883"/>
      <c r="B5" s="922"/>
      <c r="C5" s="884"/>
      <c r="D5" s="574">
        <v>1</v>
      </c>
      <c r="E5" s="574">
        <v>2</v>
      </c>
      <c r="F5" s="574" t="s">
        <v>214</v>
      </c>
      <c r="G5" s="574">
        <v>4</v>
      </c>
      <c r="H5" s="574">
        <v>5</v>
      </c>
      <c r="I5" s="574" t="s">
        <v>215</v>
      </c>
    </row>
    <row r="6" spans="1:9">
      <c r="A6" s="675"/>
      <c r="B6" s="676"/>
      <c r="C6" s="676"/>
      <c r="D6" s="677"/>
      <c r="E6" s="677"/>
      <c r="F6" s="677"/>
      <c r="G6" s="677"/>
      <c r="H6" s="677"/>
      <c r="I6" s="677"/>
    </row>
    <row r="7" spans="1:9">
      <c r="A7" s="678" t="s">
        <v>343</v>
      </c>
      <c r="B7" s="679"/>
      <c r="D7" s="680"/>
      <c r="E7" s="680"/>
      <c r="F7" s="680"/>
      <c r="G7" s="680"/>
      <c r="H7" s="680"/>
      <c r="I7" s="680"/>
    </row>
    <row r="8" spans="1:9">
      <c r="A8" s="681"/>
      <c r="B8" s="682" t="s">
        <v>342</v>
      </c>
      <c r="C8" s="683"/>
      <c r="D8" s="684">
        <f>D10</f>
        <v>60646162.32</v>
      </c>
      <c r="E8" s="684">
        <f t="shared" ref="E8:I8" si="0">E10</f>
        <v>64099540.750000007</v>
      </c>
      <c r="F8" s="684">
        <f t="shared" si="0"/>
        <v>124745703.07000001</v>
      </c>
      <c r="G8" s="684">
        <f t="shared" si="0"/>
        <v>105459200.3</v>
      </c>
      <c r="H8" s="684">
        <f t="shared" si="0"/>
        <v>105459200.3</v>
      </c>
      <c r="I8" s="684">
        <f t="shared" si="0"/>
        <v>19286502.770000011</v>
      </c>
    </row>
    <row r="9" spans="1:9">
      <c r="A9" s="681"/>
      <c r="B9" s="685"/>
      <c r="C9" s="686" t="s">
        <v>341</v>
      </c>
      <c r="D9" s="687"/>
      <c r="E9" s="687"/>
      <c r="F9" s="687"/>
      <c r="G9" s="687"/>
      <c r="H9" s="687"/>
      <c r="I9" s="687"/>
    </row>
    <row r="10" spans="1:9">
      <c r="A10" s="681"/>
      <c r="B10" s="685"/>
      <c r="C10" s="686" t="s">
        <v>340</v>
      </c>
      <c r="D10" s="688">
        <v>60646162.32</v>
      </c>
      <c r="E10" s="688">
        <v>64099540.750000007</v>
      </c>
      <c r="F10" s="688">
        <f>D10+E10</f>
        <v>124745703.07000001</v>
      </c>
      <c r="G10" s="688">
        <v>105459200.3</v>
      </c>
      <c r="H10" s="688">
        <v>105459200.3</v>
      </c>
      <c r="I10" s="687">
        <f>F10-G10</f>
        <v>19286502.770000011</v>
      </c>
    </row>
    <row r="11" spans="1:9">
      <c r="A11" s="681"/>
      <c r="B11" s="682" t="s">
        <v>339</v>
      </c>
      <c r="C11" s="683"/>
      <c r="D11" s="684"/>
      <c r="E11" s="684"/>
      <c r="F11" s="684"/>
      <c r="G11" s="684"/>
      <c r="H11" s="684"/>
      <c r="I11" s="684"/>
    </row>
    <row r="12" spans="1:9">
      <c r="A12" s="681"/>
      <c r="B12" s="685"/>
      <c r="C12" s="686" t="s">
        <v>338</v>
      </c>
      <c r="D12" s="687"/>
      <c r="E12" s="687"/>
      <c r="F12" s="687"/>
      <c r="G12" s="687"/>
      <c r="H12" s="687"/>
      <c r="I12" s="687"/>
    </row>
    <row r="13" spans="1:9">
      <c r="A13" s="681"/>
      <c r="B13" s="685"/>
      <c r="C13" s="686" t="s">
        <v>337</v>
      </c>
      <c r="D13" s="687"/>
      <c r="E13" s="687"/>
      <c r="F13" s="687"/>
      <c r="G13" s="687"/>
      <c r="H13" s="687"/>
      <c r="I13" s="687"/>
    </row>
    <row r="14" spans="1:9">
      <c r="A14" s="681"/>
      <c r="B14" s="685"/>
      <c r="C14" s="686" t="s">
        <v>336</v>
      </c>
      <c r="D14" s="687"/>
      <c r="E14" s="687"/>
      <c r="F14" s="687"/>
      <c r="G14" s="687"/>
      <c r="H14" s="687"/>
      <c r="I14" s="687"/>
    </row>
    <row r="15" spans="1:9">
      <c r="A15" s="681"/>
      <c r="B15" s="685"/>
      <c r="C15" s="686" t="s">
        <v>335</v>
      </c>
      <c r="D15" s="687"/>
      <c r="E15" s="687"/>
      <c r="F15" s="687"/>
      <c r="G15" s="687"/>
      <c r="H15" s="687"/>
      <c r="I15" s="687"/>
    </row>
    <row r="16" spans="1:9">
      <c r="A16" s="681"/>
      <c r="B16" s="685"/>
      <c r="C16" s="686" t="s">
        <v>334</v>
      </c>
      <c r="D16" s="687"/>
      <c r="E16" s="687"/>
      <c r="F16" s="687"/>
      <c r="G16" s="687"/>
      <c r="H16" s="687"/>
      <c r="I16" s="687"/>
    </row>
    <row r="17" spans="1:9">
      <c r="A17" s="681"/>
      <c r="B17" s="685"/>
      <c r="C17" s="686" t="s">
        <v>333</v>
      </c>
      <c r="D17" s="687"/>
      <c r="E17" s="687"/>
      <c r="F17" s="687"/>
      <c r="G17" s="687"/>
      <c r="H17" s="687"/>
      <c r="I17" s="687"/>
    </row>
    <row r="18" spans="1:9">
      <c r="A18" s="681"/>
      <c r="B18" s="685"/>
      <c r="C18" s="686" t="s">
        <v>332</v>
      </c>
      <c r="D18" s="687"/>
      <c r="E18" s="687"/>
      <c r="F18" s="687"/>
      <c r="G18" s="687"/>
      <c r="H18" s="687"/>
      <c r="I18" s="687"/>
    </row>
    <row r="19" spans="1:9">
      <c r="A19" s="681"/>
      <c r="B19" s="685"/>
      <c r="C19" s="686" t="s">
        <v>331</v>
      </c>
      <c r="D19" s="687"/>
      <c r="E19" s="687"/>
      <c r="F19" s="687"/>
      <c r="G19" s="687"/>
      <c r="H19" s="687"/>
      <c r="I19" s="687"/>
    </row>
    <row r="20" spans="1:9">
      <c r="A20" s="681"/>
      <c r="B20" s="682" t="s">
        <v>330</v>
      </c>
      <c r="C20" s="683"/>
      <c r="D20" s="684"/>
      <c r="E20" s="684"/>
      <c r="F20" s="684"/>
      <c r="G20" s="684"/>
      <c r="H20" s="684"/>
      <c r="I20" s="684"/>
    </row>
    <row r="21" spans="1:9">
      <c r="A21" s="681"/>
      <c r="B21" s="685"/>
      <c r="C21" s="686" t="s">
        <v>329</v>
      </c>
      <c r="D21" s="687"/>
      <c r="E21" s="687"/>
      <c r="F21" s="687"/>
      <c r="G21" s="687"/>
      <c r="H21" s="687"/>
      <c r="I21" s="687"/>
    </row>
    <row r="22" spans="1:9">
      <c r="A22" s="681"/>
      <c r="B22" s="685"/>
      <c r="C22" s="686" t="s">
        <v>328</v>
      </c>
      <c r="D22" s="687"/>
      <c r="E22" s="687"/>
      <c r="F22" s="687"/>
      <c r="G22" s="687"/>
      <c r="H22" s="687"/>
      <c r="I22" s="687"/>
    </row>
    <row r="23" spans="1:9">
      <c r="A23" s="681"/>
      <c r="B23" s="685"/>
      <c r="C23" s="686" t="s">
        <v>327</v>
      </c>
      <c r="D23" s="687"/>
      <c r="E23" s="687"/>
      <c r="F23" s="687"/>
      <c r="G23" s="687"/>
      <c r="H23" s="687"/>
      <c r="I23" s="687"/>
    </row>
    <row r="24" spans="1:9">
      <c r="A24" s="681"/>
      <c r="B24" s="682" t="s">
        <v>326</v>
      </c>
      <c r="C24" s="683"/>
      <c r="D24" s="684"/>
      <c r="E24" s="684"/>
      <c r="F24" s="684"/>
      <c r="G24" s="684"/>
      <c r="H24" s="684"/>
      <c r="I24" s="684"/>
    </row>
    <row r="25" spans="1:9">
      <c r="A25" s="681"/>
      <c r="B25" s="685"/>
      <c r="C25" s="686" t="s">
        <v>325</v>
      </c>
      <c r="D25" s="687"/>
      <c r="E25" s="687"/>
      <c r="F25" s="687"/>
      <c r="G25" s="687"/>
      <c r="H25" s="687"/>
      <c r="I25" s="687"/>
    </row>
    <row r="26" spans="1:9">
      <c r="A26" s="681"/>
      <c r="B26" s="685"/>
      <c r="C26" s="686" t="s">
        <v>324</v>
      </c>
      <c r="D26" s="687"/>
      <c r="E26" s="687"/>
      <c r="F26" s="687"/>
      <c r="G26" s="687"/>
      <c r="H26" s="687"/>
      <c r="I26" s="687"/>
    </row>
    <row r="27" spans="1:9">
      <c r="A27" s="681"/>
      <c r="B27" s="682" t="s">
        <v>323</v>
      </c>
      <c r="C27" s="683"/>
      <c r="D27" s="684"/>
      <c r="E27" s="684"/>
      <c r="F27" s="684"/>
      <c r="G27" s="684"/>
      <c r="H27" s="684"/>
      <c r="I27" s="684"/>
    </row>
    <row r="28" spans="1:9">
      <c r="A28" s="681"/>
      <c r="B28" s="685"/>
      <c r="C28" s="686" t="s">
        <v>322</v>
      </c>
      <c r="D28" s="687"/>
      <c r="E28" s="687"/>
      <c r="F28" s="687"/>
      <c r="G28" s="687"/>
      <c r="H28" s="687"/>
      <c r="I28" s="687"/>
    </row>
    <row r="29" spans="1:9">
      <c r="A29" s="681"/>
      <c r="B29" s="685"/>
      <c r="C29" s="686" t="s">
        <v>321</v>
      </c>
      <c r="D29" s="687"/>
      <c r="E29" s="687"/>
      <c r="F29" s="687"/>
      <c r="G29" s="687"/>
      <c r="H29" s="687"/>
      <c r="I29" s="687"/>
    </row>
    <row r="30" spans="1:9">
      <c r="A30" s="681"/>
      <c r="B30" s="685"/>
      <c r="C30" s="686" t="s">
        <v>320</v>
      </c>
      <c r="D30" s="687"/>
      <c r="E30" s="687"/>
      <c r="F30" s="687"/>
      <c r="G30" s="687"/>
      <c r="H30" s="687"/>
      <c r="I30" s="687"/>
    </row>
    <row r="31" spans="1:9">
      <c r="A31" s="681"/>
      <c r="B31" s="685"/>
      <c r="C31" s="686" t="s">
        <v>319</v>
      </c>
      <c r="D31" s="687"/>
      <c r="E31" s="687"/>
      <c r="F31" s="687"/>
      <c r="G31" s="687"/>
      <c r="H31" s="687"/>
      <c r="I31" s="687"/>
    </row>
    <row r="32" spans="1:9">
      <c r="A32" s="681"/>
      <c r="B32" s="682" t="s">
        <v>318</v>
      </c>
      <c r="C32" s="683"/>
      <c r="D32" s="684"/>
      <c r="E32" s="684"/>
      <c r="F32" s="684"/>
      <c r="G32" s="684"/>
      <c r="H32" s="684"/>
      <c r="I32" s="684"/>
    </row>
    <row r="33" spans="1:10">
      <c r="A33" s="681"/>
      <c r="B33" s="685"/>
      <c r="C33" s="686" t="s">
        <v>317</v>
      </c>
      <c r="D33" s="687"/>
      <c r="E33" s="687"/>
      <c r="F33" s="687"/>
      <c r="G33" s="687"/>
      <c r="H33" s="687"/>
      <c r="I33" s="687"/>
    </row>
    <row r="34" spans="1:10">
      <c r="A34" s="681" t="s">
        <v>316</v>
      </c>
      <c r="B34" s="685"/>
      <c r="C34" s="686"/>
      <c r="D34" s="687"/>
      <c r="E34" s="687"/>
      <c r="F34" s="687"/>
      <c r="G34" s="687"/>
      <c r="H34" s="687"/>
      <c r="I34" s="687"/>
    </row>
    <row r="35" spans="1:10">
      <c r="A35" s="681" t="s">
        <v>315</v>
      </c>
      <c r="B35" s="685"/>
      <c r="C35" s="686"/>
      <c r="D35" s="687"/>
      <c r="E35" s="687"/>
      <c r="F35" s="687"/>
      <c r="G35" s="687"/>
      <c r="H35" s="687"/>
      <c r="I35" s="687"/>
    </row>
    <row r="36" spans="1:10">
      <c r="A36" s="681" t="s">
        <v>314</v>
      </c>
      <c r="B36" s="685"/>
      <c r="C36" s="686"/>
      <c r="D36" s="687"/>
      <c r="E36" s="687"/>
      <c r="F36" s="687"/>
      <c r="G36" s="687"/>
      <c r="H36" s="687"/>
      <c r="I36" s="687"/>
    </row>
    <row r="37" spans="1:10">
      <c r="A37" s="689"/>
      <c r="B37" s="690"/>
      <c r="C37" s="691"/>
      <c r="D37" s="692"/>
      <c r="E37" s="692"/>
      <c r="F37" s="692"/>
      <c r="G37" s="692"/>
      <c r="H37" s="692"/>
      <c r="I37" s="692"/>
    </row>
    <row r="38" spans="1:10">
      <c r="A38" s="693"/>
      <c r="B38" s="694" t="s">
        <v>218</v>
      </c>
      <c r="C38" s="695"/>
      <c r="D38" s="696">
        <f>D8+D11+D21+D24+D27+D32+D34+D35+D36</f>
        <v>60646162.32</v>
      </c>
      <c r="E38" s="696">
        <f t="shared" ref="E38:I38" si="1">E8+E11+E21+E24+E27+E32+E34+E35+E36</f>
        <v>64099540.750000007</v>
      </c>
      <c r="F38" s="696">
        <f t="shared" si="1"/>
        <v>124745703.07000001</v>
      </c>
      <c r="G38" s="696">
        <f t="shared" si="1"/>
        <v>105459200.3</v>
      </c>
      <c r="H38" s="696">
        <f t="shared" si="1"/>
        <v>105459200.3</v>
      </c>
      <c r="I38" s="696">
        <f t="shared" si="1"/>
        <v>19286502.770000011</v>
      </c>
    </row>
    <row r="39" spans="1:10">
      <c r="A39" s="697"/>
      <c r="B39" s="698"/>
      <c r="C39" s="699"/>
      <c r="D39" s="700"/>
      <c r="E39" s="700"/>
      <c r="F39" s="700"/>
      <c r="G39" s="700"/>
      <c r="H39" s="700"/>
      <c r="I39" s="700"/>
    </row>
    <row r="40" spans="1:10">
      <c r="A40" s="640" t="s">
        <v>5287</v>
      </c>
    </row>
    <row r="45" spans="1:10" ht="12.75">
      <c r="C45" s="898" t="s">
        <v>5747</v>
      </c>
      <c r="D45" s="898"/>
      <c r="E45" s="898"/>
      <c r="G45" s="898" t="s">
        <v>5748</v>
      </c>
      <c r="H45" s="898"/>
      <c r="I45" s="898"/>
      <c r="J45" s="702"/>
    </row>
    <row r="46" spans="1:10">
      <c r="C46" s="840" t="s">
        <v>5698</v>
      </c>
      <c r="D46" s="840"/>
      <c r="E46" s="840"/>
      <c r="G46" s="899" t="s">
        <v>5699</v>
      </c>
      <c r="H46" s="899"/>
      <c r="I46" s="899"/>
      <c r="J46" s="703"/>
    </row>
    <row r="47" spans="1:10">
      <c r="C47" s="840" t="s">
        <v>5700</v>
      </c>
      <c r="D47" s="840"/>
      <c r="E47" s="840"/>
      <c r="G47" s="899" t="s">
        <v>5701</v>
      </c>
      <c r="H47" s="899"/>
      <c r="I47" s="899"/>
      <c r="J47" s="703"/>
    </row>
  </sheetData>
  <sheetProtection formatCells="0" formatColumns="0" formatRows="0" autoFilter="0"/>
  <protectedRanges>
    <protectedRange sqref="B40:I65525" name="Rango1"/>
    <protectedRange sqref="C32:I32 B12:I19 C11:I11 B21:I23 C20:I20 B25:I26 C24:I24 B28:I31 C27:I27 B33:I37 B9:I9 B10:C10 F10 I10 C8:I8" name="Rango1_3"/>
    <protectedRange sqref="D5:I7" name="Rango1_2_2"/>
    <protectedRange sqref="B38:I39" name="Rango1_1_2"/>
  </protectedRanges>
  <mergeCells count="11">
    <mergeCell ref="C46:E46"/>
    <mergeCell ref="G46:I46"/>
    <mergeCell ref="C47:E47"/>
    <mergeCell ref="G47:I47"/>
    <mergeCell ref="A1:I1"/>
    <mergeCell ref="A2:I2"/>
    <mergeCell ref="A3:C5"/>
    <mergeCell ref="D3:H3"/>
    <mergeCell ref="I3:I4"/>
    <mergeCell ref="C45:E45"/>
    <mergeCell ref="G45:I45"/>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6"/>
  <sheetViews>
    <sheetView workbookViewId="0">
      <selection activeCell="L12" sqref="L12"/>
    </sheetView>
  </sheetViews>
  <sheetFormatPr baseColWidth="10" defaultColWidth="13.33203125" defaultRowHeight="12.75"/>
  <cols>
    <col min="1" max="1" width="19.1640625" style="639" customWidth="1"/>
    <col min="2" max="3" width="4.33203125" style="638" customWidth="1"/>
    <col min="4" max="4" width="34.33203125" style="638" customWidth="1"/>
    <col min="5" max="5" width="14.83203125" style="638" customWidth="1"/>
    <col min="6" max="6" width="16.83203125" style="638" customWidth="1"/>
    <col min="7" max="7" width="14.5" style="638" customWidth="1"/>
    <col min="8" max="8" width="16.83203125" style="638" customWidth="1"/>
    <col min="9" max="9" width="16" style="638" customWidth="1"/>
    <col min="10" max="10" width="17.5" style="638" customWidth="1"/>
    <col min="11" max="11" width="18.6640625" style="638" customWidth="1"/>
    <col min="12" max="12" width="17.6640625" style="638" customWidth="1"/>
    <col min="13" max="13" width="18.1640625" style="638" customWidth="1"/>
    <col min="14" max="14" width="17" style="638" customWidth="1"/>
    <col min="15" max="15" width="16.5" style="638" customWidth="1"/>
    <col min="16" max="16" width="17" style="639" customWidth="1"/>
    <col min="17" max="17" width="16.33203125" style="638" customWidth="1"/>
    <col min="18" max="18" width="17.5" style="638" customWidth="1"/>
    <col min="19" max="19" width="15.1640625" style="638" customWidth="1"/>
    <col min="20" max="21" width="14.83203125" style="638" bestFit="1" customWidth="1"/>
    <col min="22" max="16384" width="13.33203125" style="638"/>
  </cols>
  <sheetData>
    <row r="1" spans="2:21">
      <c r="B1" s="866" t="s">
        <v>5298</v>
      </c>
      <c r="C1" s="867"/>
      <c r="D1" s="867"/>
      <c r="E1" s="867"/>
      <c r="F1" s="867"/>
      <c r="G1" s="867"/>
      <c r="H1" s="867"/>
      <c r="I1" s="867"/>
      <c r="J1" s="867"/>
      <c r="K1" s="867"/>
      <c r="L1" s="867"/>
      <c r="M1" s="867"/>
      <c r="N1" s="867"/>
      <c r="O1" s="867"/>
      <c r="P1" s="867"/>
      <c r="Q1" s="868"/>
    </row>
    <row r="2" spans="2:21" ht="18.75" customHeight="1">
      <c r="B2" s="932" t="s">
        <v>5735</v>
      </c>
      <c r="C2" s="916"/>
      <c r="D2" s="916"/>
      <c r="E2" s="916"/>
      <c r="F2" s="916"/>
      <c r="G2" s="916"/>
      <c r="H2" s="916"/>
      <c r="I2" s="916"/>
      <c r="J2" s="916"/>
      <c r="K2" s="916"/>
      <c r="L2" s="916"/>
      <c r="M2" s="916"/>
      <c r="N2" s="916"/>
      <c r="O2" s="916"/>
      <c r="P2" s="916"/>
      <c r="Q2" s="933"/>
    </row>
    <row r="3" spans="2:21" ht="13.5" customHeight="1">
      <c r="B3" s="932" t="s">
        <v>5749</v>
      </c>
      <c r="C3" s="916"/>
      <c r="D3" s="916"/>
      <c r="E3" s="916"/>
      <c r="F3" s="916"/>
      <c r="G3" s="916"/>
      <c r="H3" s="916"/>
      <c r="I3" s="916"/>
      <c r="J3" s="916"/>
      <c r="K3" s="916"/>
      <c r="L3" s="916"/>
      <c r="M3" s="916"/>
      <c r="N3" s="916"/>
      <c r="O3" s="916"/>
      <c r="P3" s="916"/>
      <c r="Q3" s="933"/>
    </row>
    <row r="4" spans="2:21" ht="20.25" customHeight="1">
      <c r="B4" s="934" t="s">
        <v>5750</v>
      </c>
      <c r="C4" s="935"/>
      <c r="D4" s="935"/>
      <c r="E4" s="935"/>
      <c r="F4" s="935"/>
      <c r="G4" s="935"/>
      <c r="H4" s="935"/>
      <c r="I4" s="935"/>
      <c r="J4" s="935"/>
      <c r="K4" s="935"/>
      <c r="L4" s="935"/>
      <c r="M4" s="935"/>
      <c r="N4" s="935"/>
      <c r="O4" s="935"/>
      <c r="P4" s="935"/>
      <c r="Q4" s="936"/>
    </row>
    <row r="5" spans="2:21" s="639" customFormat="1" ht="8.25" customHeight="1">
      <c r="B5" s="704"/>
      <c r="C5" s="704"/>
      <c r="D5" s="704"/>
      <c r="E5" s="704"/>
      <c r="F5" s="704"/>
      <c r="G5" s="704"/>
      <c r="H5" s="704"/>
      <c r="I5" s="704"/>
      <c r="J5" s="704"/>
      <c r="K5" s="704"/>
      <c r="L5" s="704"/>
      <c r="M5" s="704"/>
      <c r="N5" s="704"/>
      <c r="O5" s="704"/>
    </row>
    <row r="6" spans="2:21" s="639" customFormat="1" ht="8.25" customHeight="1">
      <c r="B6" s="704"/>
      <c r="C6" s="704"/>
      <c r="D6" s="704"/>
      <c r="E6" s="704"/>
      <c r="F6" s="704"/>
      <c r="G6" s="704"/>
      <c r="H6" s="704"/>
      <c r="I6" s="704"/>
      <c r="J6" s="704"/>
      <c r="K6" s="704"/>
      <c r="L6" s="704"/>
      <c r="M6" s="704"/>
      <c r="N6" s="704"/>
      <c r="O6" s="704"/>
    </row>
    <row r="7" spans="2:21" ht="15" customHeight="1">
      <c r="B7" s="937" t="s">
        <v>5751</v>
      </c>
      <c r="C7" s="938"/>
      <c r="D7" s="939"/>
      <c r="E7" s="946" t="s">
        <v>5752</v>
      </c>
      <c r="F7" s="705"/>
      <c r="G7" s="946" t="s">
        <v>5753</v>
      </c>
      <c r="H7" s="949" t="s">
        <v>209</v>
      </c>
      <c r="I7" s="950"/>
      <c r="J7" s="950"/>
      <c r="K7" s="950"/>
      <c r="L7" s="950"/>
      <c r="M7" s="950"/>
      <c r="N7" s="951"/>
      <c r="O7" s="952" t="s">
        <v>210</v>
      </c>
      <c r="P7" s="953" t="s">
        <v>5754</v>
      </c>
      <c r="Q7" s="954"/>
    </row>
    <row r="8" spans="2:21" ht="38.25">
      <c r="B8" s="940"/>
      <c r="C8" s="941"/>
      <c r="D8" s="942"/>
      <c r="E8" s="947"/>
      <c r="F8" s="706" t="s">
        <v>5755</v>
      </c>
      <c r="G8" s="947"/>
      <c r="H8" s="707" t="s">
        <v>211</v>
      </c>
      <c r="I8" s="707" t="s">
        <v>212</v>
      </c>
      <c r="J8" s="707" t="s">
        <v>189</v>
      </c>
      <c r="K8" s="707" t="s">
        <v>5756</v>
      </c>
      <c r="L8" s="707" t="s">
        <v>190</v>
      </c>
      <c r="M8" s="707" t="s">
        <v>5757</v>
      </c>
      <c r="N8" s="707" t="s">
        <v>213</v>
      </c>
      <c r="O8" s="952"/>
      <c r="P8" s="708" t="s">
        <v>5758</v>
      </c>
      <c r="Q8" s="708" t="s">
        <v>5759</v>
      </c>
    </row>
    <row r="9" spans="2:21" ht="15.75" customHeight="1">
      <c r="B9" s="943"/>
      <c r="C9" s="944"/>
      <c r="D9" s="945"/>
      <c r="E9" s="948"/>
      <c r="F9" s="709"/>
      <c r="G9" s="948"/>
      <c r="H9" s="707">
        <v>1</v>
      </c>
      <c r="I9" s="707">
        <v>2</v>
      </c>
      <c r="J9" s="707" t="s">
        <v>214</v>
      </c>
      <c r="K9" s="707">
        <v>4</v>
      </c>
      <c r="L9" s="707">
        <v>5</v>
      </c>
      <c r="M9" s="707">
        <v>6</v>
      </c>
      <c r="N9" s="707">
        <v>7</v>
      </c>
      <c r="O9" s="707" t="s">
        <v>5760</v>
      </c>
      <c r="P9" s="710" t="s">
        <v>5761</v>
      </c>
      <c r="Q9" s="710" t="s">
        <v>5762</v>
      </c>
    </row>
    <row r="10" spans="2:21" ht="15" customHeight="1">
      <c r="B10" s="925"/>
      <c r="C10" s="926"/>
      <c r="D10" s="927"/>
      <c r="E10" s="711"/>
      <c r="F10" s="711"/>
      <c r="G10" s="712"/>
      <c r="H10" s="712"/>
      <c r="I10" s="712"/>
      <c r="J10" s="712"/>
      <c r="K10" s="712"/>
      <c r="L10" s="712"/>
      <c r="M10" s="712"/>
      <c r="N10" s="712"/>
      <c r="O10" s="712"/>
      <c r="P10" s="713"/>
      <c r="Q10" s="714"/>
    </row>
    <row r="11" spans="2:21">
      <c r="B11" s="715"/>
      <c r="C11" s="923"/>
      <c r="D11" s="924"/>
      <c r="E11" s="716"/>
      <c r="F11" s="716"/>
      <c r="G11" s="717" t="s">
        <v>5763</v>
      </c>
      <c r="H11" s="718">
        <f>+H12</f>
        <v>23682929.420000002</v>
      </c>
      <c r="I11" s="718">
        <f t="shared" ref="I11:N11" si="0">+I12</f>
        <v>12663026.99</v>
      </c>
      <c r="J11" s="718">
        <f t="shared" si="0"/>
        <v>36345956.410000004</v>
      </c>
      <c r="K11" s="718">
        <f t="shared" si="0"/>
        <v>31070394.140000001</v>
      </c>
      <c r="L11" s="718">
        <f t="shared" si="0"/>
        <v>31070394.140000001</v>
      </c>
      <c r="M11" s="718">
        <f t="shared" si="0"/>
        <v>31070394.140000001</v>
      </c>
      <c r="N11" s="718">
        <f t="shared" si="0"/>
        <v>31070394.140000001</v>
      </c>
      <c r="O11" s="718">
        <f>J11-L11</f>
        <v>5275562.2700000033</v>
      </c>
      <c r="P11" s="719">
        <f>L11/H11</f>
        <v>1.3119320498316969</v>
      </c>
      <c r="Q11" s="720">
        <f>L11/J11</f>
        <v>0.85485146654309752</v>
      </c>
      <c r="R11" s="721"/>
      <c r="S11" s="721"/>
      <c r="T11" s="721"/>
    </row>
    <row r="12" spans="2:21" ht="15">
      <c r="B12" s="715"/>
      <c r="C12" s="722"/>
      <c r="D12" s="723" t="s">
        <v>5764</v>
      </c>
      <c r="E12" s="711" t="s">
        <v>5765</v>
      </c>
      <c r="F12" s="711" t="s">
        <v>5766</v>
      </c>
      <c r="G12" s="724" t="s">
        <v>5767</v>
      </c>
      <c r="H12" s="725">
        <v>23682929.420000002</v>
      </c>
      <c r="I12" s="666">
        <v>12663026.99</v>
      </c>
      <c r="J12" s="725">
        <f>+H12+I12</f>
        <v>36345956.410000004</v>
      </c>
      <c r="K12" s="725">
        <v>31070394.140000001</v>
      </c>
      <c r="L12" s="725">
        <v>31070394.140000001</v>
      </c>
      <c r="M12" s="725">
        <v>31070394.140000001</v>
      </c>
      <c r="N12" s="725">
        <v>31070394.140000001</v>
      </c>
      <c r="O12" s="725">
        <f>J12-L12</f>
        <v>5275562.2700000033</v>
      </c>
      <c r="P12" s="719">
        <f t="shared" ref="P12:P28" si="1">L12/H12</f>
        <v>1.3119320498316969</v>
      </c>
      <c r="Q12" s="720">
        <f t="shared" ref="Q12:Q28" si="2">L12/J12</f>
        <v>0.85485146654309752</v>
      </c>
      <c r="R12" s="721"/>
      <c r="S12" s="721"/>
      <c r="T12" s="721"/>
    </row>
    <row r="13" spans="2:21">
      <c r="B13" s="715"/>
      <c r="C13" s="722"/>
      <c r="D13" s="723"/>
      <c r="E13" s="711"/>
      <c r="F13" s="711"/>
      <c r="G13" s="724"/>
      <c r="H13" s="726"/>
      <c r="I13" s="726"/>
      <c r="J13" s="726"/>
      <c r="K13" s="726"/>
      <c r="L13" s="726"/>
      <c r="M13" s="726"/>
      <c r="N13" s="726"/>
      <c r="O13" s="726"/>
      <c r="P13" s="719"/>
      <c r="Q13" s="720"/>
      <c r="R13" s="721"/>
      <c r="S13" s="721"/>
      <c r="T13" s="721"/>
      <c r="U13" s="721"/>
    </row>
    <row r="14" spans="2:21">
      <c r="B14" s="715"/>
      <c r="C14" s="923"/>
      <c r="D14" s="924"/>
      <c r="E14" s="716"/>
      <c r="F14" s="716"/>
      <c r="G14" s="716">
        <v>201</v>
      </c>
      <c r="H14" s="718">
        <f t="shared" ref="H14:M14" si="3">+H15</f>
        <v>27798588.789999999</v>
      </c>
      <c r="I14" s="718">
        <f t="shared" si="3"/>
        <v>46230138.289999999</v>
      </c>
      <c r="J14" s="718">
        <f t="shared" si="3"/>
        <v>74028727.079999998</v>
      </c>
      <c r="K14" s="718">
        <f t="shared" si="3"/>
        <v>61690123.119999997</v>
      </c>
      <c r="L14" s="718">
        <f t="shared" si="3"/>
        <v>61690123.119999997</v>
      </c>
      <c r="M14" s="727">
        <f t="shared" si="3"/>
        <v>61690123.119999997</v>
      </c>
      <c r="N14" s="727">
        <f t="shared" ref="N14" si="4">SUM(N15:N22)</f>
        <v>61690123.119999997</v>
      </c>
      <c r="O14" s="718">
        <f>J14-L14</f>
        <v>12338603.960000001</v>
      </c>
      <c r="P14" s="719">
        <f t="shared" si="1"/>
        <v>2.2191818291938552</v>
      </c>
      <c r="Q14" s="720">
        <f t="shared" si="2"/>
        <v>0.83332681181095891</v>
      </c>
      <c r="R14" s="721"/>
      <c r="S14" s="721"/>
      <c r="T14" s="721"/>
    </row>
    <row r="15" spans="2:21" ht="12.75" customHeight="1">
      <c r="B15" s="715"/>
      <c r="C15" s="728"/>
      <c r="D15" s="728" t="s">
        <v>5768</v>
      </c>
      <c r="E15" s="712"/>
      <c r="F15" s="729" t="s">
        <v>5768</v>
      </c>
      <c r="G15" s="724" t="s">
        <v>5769</v>
      </c>
      <c r="H15" s="726">
        <v>27798588.789999999</v>
      </c>
      <c r="I15" s="666">
        <v>46230138.289999999</v>
      </c>
      <c r="J15" s="726">
        <f>H15+I15</f>
        <v>74028727.079999998</v>
      </c>
      <c r="K15" s="726">
        <v>61690123.119999997</v>
      </c>
      <c r="L15" s="726">
        <v>61690123.119999997</v>
      </c>
      <c r="M15" s="726">
        <v>61690123.119999997</v>
      </c>
      <c r="N15" s="726">
        <v>61690123.119999997</v>
      </c>
      <c r="O15" s="726">
        <f>J15-L15</f>
        <v>12338603.960000001</v>
      </c>
      <c r="P15" s="719">
        <f t="shared" si="1"/>
        <v>2.2191818291938552</v>
      </c>
      <c r="Q15" s="720">
        <f t="shared" si="2"/>
        <v>0.83332681181095891</v>
      </c>
      <c r="R15" s="721"/>
      <c r="S15" s="721"/>
      <c r="T15" s="721"/>
    </row>
    <row r="16" spans="2:21">
      <c r="B16" s="715"/>
      <c r="C16" s="722"/>
      <c r="D16" s="723"/>
      <c r="E16" s="711"/>
      <c r="F16" s="711"/>
      <c r="G16" s="724"/>
      <c r="H16" s="726"/>
      <c r="I16" s="726"/>
      <c r="J16" s="726"/>
      <c r="K16" s="726"/>
      <c r="L16" s="726"/>
      <c r="M16" s="726"/>
      <c r="N16" s="726"/>
      <c r="O16" s="726"/>
      <c r="P16" s="719"/>
      <c r="Q16" s="720"/>
      <c r="R16" s="721"/>
      <c r="S16" s="721"/>
      <c r="T16" s="721"/>
    </row>
    <row r="17" spans="2:21">
      <c r="B17" s="715"/>
      <c r="C17" s="722"/>
      <c r="D17" s="723"/>
      <c r="E17" s="711"/>
      <c r="F17" s="711"/>
      <c r="G17" s="712"/>
      <c r="H17" s="726"/>
      <c r="I17" s="726"/>
      <c r="J17" s="726"/>
      <c r="K17" s="726"/>
      <c r="L17" s="726"/>
      <c r="M17" s="726"/>
      <c r="N17" s="726"/>
      <c r="O17" s="726"/>
      <c r="P17" s="719"/>
      <c r="Q17" s="720"/>
      <c r="R17" s="721"/>
      <c r="S17" s="721"/>
    </row>
    <row r="18" spans="2:21">
      <c r="B18" s="715"/>
      <c r="C18" s="722"/>
      <c r="D18" s="723"/>
      <c r="E18" s="711"/>
      <c r="F18" s="711"/>
      <c r="G18" s="712"/>
      <c r="H18" s="726"/>
      <c r="I18" s="726"/>
      <c r="J18" s="726"/>
      <c r="K18" s="726"/>
      <c r="L18" s="726"/>
      <c r="M18" s="726"/>
      <c r="N18" s="726"/>
      <c r="O18" s="726"/>
      <c r="P18" s="719"/>
      <c r="Q18" s="720"/>
      <c r="R18" s="721"/>
      <c r="S18" s="721"/>
    </row>
    <row r="19" spans="2:21">
      <c r="B19" s="715"/>
      <c r="C19" s="722"/>
      <c r="D19" s="723"/>
      <c r="E19" s="711"/>
      <c r="F19" s="711"/>
      <c r="G19" s="712"/>
      <c r="H19" s="726"/>
      <c r="I19" s="726"/>
      <c r="J19" s="726"/>
      <c r="K19" s="726"/>
      <c r="L19" s="726"/>
      <c r="M19" s="726"/>
      <c r="N19" s="726"/>
      <c r="O19" s="726"/>
      <c r="P19" s="719"/>
      <c r="Q19" s="720"/>
      <c r="R19" s="721"/>
      <c r="S19" s="721"/>
      <c r="T19" s="721"/>
      <c r="U19" s="721"/>
    </row>
    <row r="20" spans="2:21">
      <c r="B20" s="715"/>
      <c r="C20" s="722"/>
      <c r="D20" s="723"/>
      <c r="E20" s="711"/>
      <c r="F20" s="711"/>
      <c r="G20" s="712"/>
      <c r="H20" s="726"/>
      <c r="I20" s="726"/>
      <c r="J20" s="726"/>
      <c r="K20" s="726"/>
      <c r="L20" s="726"/>
      <c r="M20" s="726"/>
      <c r="N20" s="726"/>
      <c r="O20" s="726"/>
      <c r="P20" s="719"/>
      <c r="Q20" s="720"/>
      <c r="R20" s="721"/>
      <c r="S20" s="721"/>
      <c r="T20" s="721"/>
    </row>
    <row r="21" spans="2:21">
      <c r="B21" s="715"/>
      <c r="C21" s="722"/>
      <c r="D21" s="723"/>
      <c r="E21" s="711"/>
      <c r="F21" s="711"/>
      <c r="G21" s="712"/>
      <c r="H21" s="726"/>
      <c r="I21" s="726"/>
      <c r="J21" s="726"/>
      <c r="K21" s="726"/>
      <c r="L21" s="726"/>
      <c r="M21" s="726"/>
      <c r="N21" s="726"/>
      <c r="O21" s="726"/>
      <c r="P21" s="719"/>
      <c r="Q21" s="720"/>
      <c r="R21" s="721"/>
      <c r="S21" s="721"/>
      <c r="T21" s="721"/>
    </row>
    <row r="22" spans="2:21">
      <c r="B22" s="715"/>
      <c r="C22" s="722"/>
      <c r="D22" s="723"/>
      <c r="E22" s="711"/>
      <c r="F22" s="711"/>
      <c r="G22" s="712"/>
      <c r="H22" s="726"/>
      <c r="I22" s="726"/>
      <c r="J22" s="726"/>
      <c r="K22" s="726"/>
      <c r="L22" s="726"/>
      <c r="M22" s="726"/>
      <c r="N22" s="726"/>
      <c r="O22" s="726"/>
      <c r="P22" s="719"/>
      <c r="Q22" s="720"/>
      <c r="R22" s="721"/>
      <c r="S22" s="721"/>
    </row>
    <row r="23" spans="2:21">
      <c r="B23" s="715"/>
      <c r="C23" s="923"/>
      <c r="D23" s="924"/>
      <c r="E23" s="716"/>
      <c r="F23" s="716"/>
      <c r="G23" s="716">
        <v>101</v>
      </c>
      <c r="H23" s="718">
        <f>+H24</f>
        <v>4570500.57</v>
      </c>
      <c r="I23" s="718">
        <f t="shared" ref="I23:L23" si="5">+I24</f>
        <v>2259990.31</v>
      </c>
      <c r="J23" s="718">
        <f t="shared" si="5"/>
        <v>6830490.8800000008</v>
      </c>
      <c r="K23" s="718">
        <f t="shared" si="5"/>
        <v>6290235.0899999999</v>
      </c>
      <c r="L23" s="718">
        <f t="shared" si="5"/>
        <v>6290235.0899999999</v>
      </c>
      <c r="M23" s="727">
        <f>+M24</f>
        <v>6290235.0899999999</v>
      </c>
      <c r="N23" s="727">
        <f t="shared" ref="N23" si="6">SUM(N24:N26)</f>
        <v>6290235.0899999999</v>
      </c>
      <c r="O23" s="718">
        <f>J23-L23</f>
        <v>540255.79000000097</v>
      </c>
      <c r="P23" s="719">
        <f t="shared" si="1"/>
        <v>1.3762683088342771</v>
      </c>
      <c r="Q23" s="720">
        <f t="shared" si="2"/>
        <v>0.92090527613734241</v>
      </c>
      <c r="R23" s="721"/>
      <c r="S23" s="721"/>
    </row>
    <row r="24" spans="2:21" ht="15" customHeight="1">
      <c r="B24" s="715"/>
      <c r="C24" s="722"/>
      <c r="D24" s="728" t="s">
        <v>5770</v>
      </c>
      <c r="E24" s="712" t="s">
        <v>5771</v>
      </c>
      <c r="F24" s="711" t="s">
        <v>5770</v>
      </c>
      <c r="G24" s="724" t="s">
        <v>5772</v>
      </c>
      <c r="H24" s="726">
        <v>4570500.57</v>
      </c>
      <c r="I24" s="666">
        <v>2259990.31</v>
      </c>
      <c r="J24" s="726">
        <f>H24+I24</f>
        <v>6830490.8800000008</v>
      </c>
      <c r="K24" s="726">
        <v>6290235.0899999999</v>
      </c>
      <c r="L24" s="726">
        <v>6290235.0899999999</v>
      </c>
      <c r="M24" s="726">
        <v>6290235.0899999999</v>
      </c>
      <c r="N24" s="726">
        <v>6290235.0899999999</v>
      </c>
      <c r="O24" s="726">
        <f>J24-L24</f>
        <v>540255.79000000097</v>
      </c>
      <c r="P24" s="719">
        <f t="shared" si="1"/>
        <v>1.3762683088342771</v>
      </c>
      <c r="Q24" s="720">
        <f t="shared" si="2"/>
        <v>0.92090527613734241</v>
      </c>
      <c r="R24" s="721"/>
      <c r="S24" s="721"/>
    </row>
    <row r="25" spans="2:21">
      <c r="B25" s="715"/>
      <c r="C25" s="722"/>
      <c r="D25" s="723"/>
      <c r="E25" s="711"/>
      <c r="F25" s="711"/>
      <c r="G25" s="712"/>
      <c r="H25" s="726"/>
      <c r="I25" s="726"/>
      <c r="J25" s="726"/>
      <c r="K25" s="726"/>
      <c r="L25" s="726"/>
      <c r="M25" s="726"/>
      <c r="N25" s="726"/>
      <c r="O25" s="726"/>
      <c r="P25" s="719"/>
      <c r="Q25" s="720"/>
      <c r="R25" s="721"/>
      <c r="S25" s="721"/>
    </row>
    <row r="26" spans="2:21">
      <c r="B26" s="715"/>
      <c r="C26" s="722"/>
      <c r="D26" s="723"/>
      <c r="E26" s="711"/>
      <c r="F26" s="711"/>
      <c r="G26" s="712"/>
      <c r="H26" s="726"/>
      <c r="I26" s="726"/>
      <c r="J26" s="726"/>
      <c r="K26" s="726"/>
      <c r="L26" s="726"/>
      <c r="M26" s="726"/>
      <c r="N26" s="726"/>
      <c r="O26" s="726"/>
      <c r="P26" s="719"/>
      <c r="Q26" s="720"/>
      <c r="R26" s="721"/>
      <c r="S26" s="721"/>
    </row>
    <row r="27" spans="2:21">
      <c r="B27" s="715"/>
      <c r="C27" s="923"/>
      <c r="D27" s="924"/>
      <c r="E27" s="716" t="s">
        <v>5773</v>
      </c>
      <c r="F27" s="716"/>
      <c r="G27" s="717" t="s">
        <v>5774</v>
      </c>
      <c r="H27" s="718">
        <f>+H28</f>
        <v>4018298.28</v>
      </c>
      <c r="I27" s="718">
        <f t="shared" ref="I27:M27" si="7">+I28</f>
        <v>2370890.46</v>
      </c>
      <c r="J27" s="718">
        <f t="shared" si="7"/>
        <v>6389188.7400000002</v>
      </c>
      <c r="K27" s="718">
        <f t="shared" si="7"/>
        <v>5270511.71</v>
      </c>
      <c r="L27" s="718">
        <f t="shared" si="7"/>
        <v>5270511.71</v>
      </c>
      <c r="M27" s="718">
        <f t="shared" si="7"/>
        <v>5270511.71</v>
      </c>
      <c r="N27" s="727">
        <f t="shared" ref="N27" si="8">SUM(N28:N29)</f>
        <v>5270511.71</v>
      </c>
      <c r="O27" s="718">
        <f>J27-L27</f>
        <v>1118677.0300000003</v>
      </c>
      <c r="P27" s="719">
        <f t="shared" si="1"/>
        <v>1.3116277943408423</v>
      </c>
      <c r="Q27" s="720">
        <f t="shared" si="2"/>
        <v>0.82491094323189451</v>
      </c>
      <c r="R27" s="721"/>
      <c r="S27" s="721"/>
      <c r="T27" s="721"/>
    </row>
    <row r="28" spans="2:21" ht="15" customHeight="1">
      <c r="B28" s="715"/>
      <c r="C28" s="722"/>
      <c r="D28" s="723" t="s">
        <v>5775</v>
      </c>
      <c r="E28" s="711"/>
      <c r="F28" s="711" t="s">
        <v>5775</v>
      </c>
      <c r="G28" s="724" t="s">
        <v>5776</v>
      </c>
      <c r="H28" s="726">
        <v>4018298.28</v>
      </c>
      <c r="I28" s="666">
        <v>2370890.46</v>
      </c>
      <c r="J28" s="726">
        <f>H28+I28</f>
        <v>6389188.7400000002</v>
      </c>
      <c r="K28" s="726">
        <v>5270511.71</v>
      </c>
      <c r="L28" s="726">
        <v>5270511.71</v>
      </c>
      <c r="M28" s="726">
        <v>5270511.71</v>
      </c>
      <c r="N28" s="726">
        <v>5270511.71</v>
      </c>
      <c r="O28" s="726">
        <f>J28-L28</f>
        <v>1118677.0300000003</v>
      </c>
      <c r="P28" s="719">
        <f t="shared" si="1"/>
        <v>1.3116277943408423</v>
      </c>
      <c r="Q28" s="720">
        <f t="shared" si="2"/>
        <v>0.82491094323189451</v>
      </c>
      <c r="R28" s="721"/>
      <c r="S28" s="721"/>
      <c r="T28" s="721"/>
    </row>
    <row r="29" spans="2:21">
      <c r="B29" s="715"/>
      <c r="C29" s="722"/>
      <c r="D29" s="723"/>
      <c r="E29" s="711"/>
      <c r="F29" s="711"/>
      <c r="G29" s="712"/>
      <c r="H29" s="712"/>
      <c r="I29" s="712"/>
      <c r="J29" s="712"/>
      <c r="K29" s="712"/>
      <c r="L29" s="712"/>
      <c r="M29" s="712"/>
      <c r="N29" s="712"/>
      <c r="O29" s="712"/>
      <c r="P29" s="719"/>
      <c r="Q29" s="720"/>
      <c r="R29" s="721"/>
      <c r="S29" s="721"/>
      <c r="U29" s="721"/>
    </row>
    <row r="30" spans="2:21">
      <c r="B30" s="715"/>
      <c r="C30" s="923"/>
      <c r="D30" s="924"/>
      <c r="E30" s="716"/>
      <c r="F30" s="716"/>
      <c r="G30" s="716"/>
      <c r="H30" s="730"/>
      <c r="I30" s="716"/>
      <c r="J30" s="716"/>
      <c r="K30" s="716"/>
      <c r="L30" s="716"/>
      <c r="M30" s="716"/>
      <c r="N30" s="716"/>
      <c r="O30" s="730"/>
      <c r="P30" s="719"/>
      <c r="Q30" s="720"/>
      <c r="R30" s="721"/>
      <c r="S30" s="721"/>
    </row>
    <row r="31" spans="2:21">
      <c r="B31" s="715"/>
      <c r="C31" s="722"/>
      <c r="D31" s="723"/>
      <c r="E31" s="711"/>
      <c r="F31" s="711"/>
      <c r="G31" s="712"/>
      <c r="H31" s="712"/>
      <c r="I31" s="712"/>
      <c r="J31" s="712"/>
      <c r="K31" s="712"/>
      <c r="L31" s="712"/>
      <c r="M31" s="712"/>
      <c r="N31" s="712"/>
      <c r="O31" s="712"/>
      <c r="P31" s="719"/>
      <c r="Q31" s="720"/>
      <c r="R31" s="721"/>
      <c r="S31" s="721"/>
      <c r="T31" s="721"/>
    </row>
    <row r="32" spans="2:21">
      <c r="B32" s="715"/>
      <c r="C32" s="722"/>
      <c r="D32" s="723"/>
      <c r="E32" s="711" t="s">
        <v>5777</v>
      </c>
      <c r="F32" s="711"/>
      <c r="G32" s="712"/>
      <c r="H32" s="718">
        <f>H33</f>
        <v>575845.26</v>
      </c>
      <c r="I32" s="718">
        <f t="shared" ref="I32:O32" si="9">I33</f>
        <v>575494.69999999995</v>
      </c>
      <c r="J32" s="718">
        <f t="shared" si="9"/>
        <v>1151339.96</v>
      </c>
      <c r="K32" s="718">
        <f t="shared" si="9"/>
        <v>1137936.24</v>
      </c>
      <c r="L32" s="718">
        <f t="shared" si="9"/>
        <v>1137936.24</v>
      </c>
      <c r="M32" s="718">
        <f t="shared" si="9"/>
        <v>1137936.24</v>
      </c>
      <c r="N32" s="718">
        <f t="shared" si="9"/>
        <v>1137936.24</v>
      </c>
      <c r="O32" s="718">
        <f t="shared" si="9"/>
        <v>13403.719999999972</v>
      </c>
      <c r="P32" s="719">
        <f t="shared" ref="P32" si="10">L32/H32</f>
        <v>1.9761146249601846</v>
      </c>
      <c r="Q32" s="720"/>
      <c r="R32" s="721"/>
      <c r="S32" s="721"/>
    </row>
    <row r="33" spans="1:21" ht="38.25">
      <c r="B33" s="715"/>
      <c r="C33" s="722"/>
      <c r="D33" s="723" t="s">
        <v>5778</v>
      </c>
      <c r="E33" s="711"/>
      <c r="F33" s="711" t="s">
        <v>5779</v>
      </c>
      <c r="G33" s="724" t="s">
        <v>5780</v>
      </c>
      <c r="H33" s="726">
        <v>575845.26</v>
      </c>
      <c r="I33" s="726">
        <v>575494.69999999995</v>
      </c>
      <c r="J33" s="726">
        <f>H33+I33</f>
        <v>1151339.96</v>
      </c>
      <c r="K33" s="726">
        <v>1137936.24</v>
      </c>
      <c r="L33" s="726">
        <v>1137936.24</v>
      </c>
      <c r="M33" s="726">
        <v>1137936.24</v>
      </c>
      <c r="N33" s="726">
        <v>1137936.24</v>
      </c>
      <c r="O33" s="726">
        <f>J33-L33</f>
        <v>13403.719999999972</v>
      </c>
      <c r="P33" s="719"/>
      <c r="Q33" s="720"/>
      <c r="R33" s="721"/>
      <c r="S33" s="721"/>
    </row>
    <row r="34" spans="1:21">
      <c r="B34" s="715"/>
      <c r="C34" s="722"/>
      <c r="D34" s="723"/>
      <c r="E34" s="711"/>
      <c r="F34" s="711"/>
      <c r="G34" s="712"/>
      <c r="H34" s="712"/>
      <c r="I34" s="712"/>
      <c r="J34" s="712"/>
      <c r="K34" s="712"/>
      <c r="L34" s="712"/>
      <c r="M34" s="712"/>
      <c r="N34" s="712"/>
      <c r="O34" s="712"/>
      <c r="P34" s="719"/>
      <c r="Q34" s="720"/>
      <c r="R34" s="721"/>
      <c r="S34" s="721"/>
      <c r="T34" s="721"/>
      <c r="U34" s="721"/>
    </row>
    <row r="35" spans="1:21">
      <c r="B35" s="715"/>
      <c r="C35" s="923"/>
      <c r="D35" s="924"/>
      <c r="E35" s="716"/>
      <c r="F35" s="716"/>
      <c r="G35" s="716"/>
      <c r="H35" s="730"/>
      <c r="I35" s="716"/>
      <c r="J35" s="716"/>
      <c r="K35" s="716"/>
      <c r="L35" s="716"/>
      <c r="M35" s="716"/>
      <c r="N35" s="716"/>
      <c r="O35" s="730"/>
      <c r="P35" s="719"/>
      <c r="Q35" s="720"/>
      <c r="R35" s="721"/>
      <c r="S35" s="721"/>
      <c r="T35" s="721"/>
    </row>
    <row r="36" spans="1:21">
      <c r="B36" s="715"/>
      <c r="C36" s="722"/>
      <c r="D36" s="723"/>
      <c r="E36" s="711"/>
      <c r="F36" s="711"/>
      <c r="G36" s="712"/>
      <c r="H36" s="712"/>
      <c r="I36" s="712"/>
      <c r="J36" s="712"/>
      <c r="K36" s="712"/>
      <c r="L36" s="712"/>
      <c r="M36" s="712"/>
      <c r="N36" s="712"/>
      <c r="O36" s="712"/>
      <c r="P36" s="719"/>
      <c r="Q36" s="720"/>
      <c r="S36" s="721"/>
      <c r="T36" s="721"/>
    </row>
    <row r="37" spans="1:21" ht="15" customHeight="1">
      <c r="B37" s="925"/>
      <c r="C37" s="926"/>
      <c r="D37" s="927"/>
      <c r="E37" s="711"/>
      <c r="F37" s="711"/>
      <c r="G37" s="712"/>
      <c r="H37" s="712"/>
      <c r="I37" s="712"/>
      <c r="J37" s="712"/>
      <c r="K37" s="712"/>
      <c r="L37" s="712"/>
      <c r="M37" s="712"/>
      <c r="N37" s="712"/>
      <c r="O37" s="712"/>
      <c r="P37" s="719"/>
      <c r="Q37" s="720"/>
      <c r="S37" s="721"/>
    </row>
    <row r="38" spans="1:21" ht="15" customHeight="1">
      <c r="B38" s="925"/>
      <c r="C38" s="926"/>
      <c r="D38" s="927"/>
      <c r="E38" s="711"/>
      <c r="F38" s="711"/>
      <c r="G38" s="712"/>
      <c r="H38" s="712"/>
      <c r="I38" s="712"/>
      <c r="J38" s="712"/>
      <c r="K38" s="712"/>
      <c r="L38" s="712"/>
      <c r="M38" s="712"/>
      <c r="N38" s="712"/>
      <c r="O38" s="712"/>
      <c r="P38" s="719"/>
      <c r="Q38" s="720"/>
      <c r="S38" s="721"/>
      <c r="T38" s="721"/>
    </row>
    <row r="39" spans="1:21" ht="15.75" customHeight="1">
      <c r="B39" s="925"/>
      <c r="C39" s="926"/>
      <c r="D39" s="927"/>
      <c r="E39" s="711"/>
      <c r="F39" s="711"/>
      <c r="G39" s="712"/>
      <c r="H39" s="712"/>
      <c r="I39" s="712"/>
      <c r="J39" s="712"/>
      <c r="K39" s="712"/>
      <c r="L39" s="712"/>
      <c r="M39" s="712"/>
      <c r="N39" s="712"/>
      <c r="O39" s="712"/>
      <c r="P39" s="719"/>
      <c r="Q39" s="720"/>
      <c r="S39" s="721"/>
    </row>
    <row r="40" spans="1:21">
      <c r="B40" s="731"/>
      <c r="C40" s="732"/>
      <c r="D40" s="733"/>
      <c r="E40" s="734"/>
      <c r="F40" s="734"/>
      <c r="G40" s="735"/>
      <c r="H40" s="735"/>
      <c r="I40" s="735"/>
      <c r="J40" s="735"/>
      <c r="K40" s="735"/>
      <c r="L40" s="735"/>
      <c r="M40" s="735"/>
      <c r="N40" s="735"/>
      <c r="O40" s="735"/>
      <c r="P40" s="719"/>
      <c r="Q40" s="720"/>
      <c r="S40" s="721"/>
    </row>
    <row r="41" spans="1:21" s="740" customFormat="1">
      <c r="A41" s="736"/>
      <c r="B41" s="737"/>
      <c r="C41" s="928" t="s">
        <v>218</v>
      </c>
      <c r="D41" s="929"/>
      <c r="E41" s="738"/>
      <c r="F41" s="738"/>
      <c r="G41" s="738"/>
      <c r="H41" s="739">
        <f>H11+H14+H23+H27+H32</f>
        <v>60646162.32</v>
      </c>
      <c r="I41" s="739">
        <f t="shared" ref="I41:O41" si="11">I11+I14+I23+I27+I32</f>
        <v>64099540.750000007</v>
      </c>
      <c r="J41" s="739">
        <f t="shared" si="11"/>
        <v>124745703.06999999</v>
      </c>
      <c r="K41" s="739">
        <f t="shared" si="11"/>
        <v>105459200.29999998</v>
      </c>
      <c r="L41" s="739">
        <f t="shared" si="11"/>
        <v>105459200.29999998</v>
      </c>
      <c r="M41" s="739">
        <f t="shared" si="11"/>
        <v>105459200.29999998</v>
      </c>
      <c r="N41" s="739">
        <f t="shared" si="11"/>
        <v>105459200.29999998</v>
      </c>
      <c r="O41" s="739">
        <f t="shared" si="11"/>
        <v>19286502.770000003</v>
      </c>
      <c r="P41" s="930"/>
      <c r="Q41" s="931"/>
      <c r="S41" s="741"/>
    </row>
    <row r="42" spans="1:21">
      <c r="B42" s="639"/>
      <c r="C42" s="639"/>
      <c r="D42" s="639"/>
      <c r="E42" s="639"/>
      <c r="F42" s="639"/>
      <c r="G42" s="639"/>
      <c r="H42" s="639"/>
      <c r="I42" s="639"/>
      <c r="J42" s="639"/>
      <c r="K42" s="639"/>
      <c r="L42" s="639"/>
      <c r="M42" s="639"/>
      <c r="N42" s="639"/>
      <c r="O42" s="639"/>
    </row>
    <row r="43" spans="1:21">
      <c r="B43" s="640" t="s">
        <v>5287</v>
      </c>
      <c r="G43" s="639"/>
      <c r="H43" s="639"/>
      <c r="I43" s="639"/>
      <c r="J43" s="639"/>
      <c r="K43" s="639"/>
      <c r="L43" s="639"/>
      <c r="M43" s="639"/>
      <c r="N43" s="639"/>
      <c r="O43" s="639"/>
    </row>
    <row r="44" spans="1:21">
      <c r="O44" s="742"/>
    </row>
    <row r="45" spans="1:21">
      <c r="N45" s="742"/>
      <c r="O45" s="742"/>
    </row>
    <row r="46" spans="1:21">
      <c r="L46" s="721"/>
      <c r="M46" s="721"/>
      <c r="N46" s="721"/>
    </row>
    <row r="47" spans="1:21">
      <c r="R47" s="742"/>
      <c r="S47" s="742"/>
    </row>
    <row r="48" spans="1:21">
      <c r="H48" s="721"/>
      <c r="I48" s="721"/>
      <c r="J48" s="721"/>
      <c r="M48" s="742"/>
    </row>
    <row r="49" spans="4:15">
      <c r="D49" s="898" t="s">
        <v>5747</v>
      </c>
      <c r="E49" s="898"/>
      <c r="F49" s="898"/>
      <c r="H49" s="743"/>
      <c r="I49" s="743"/>
      <c r="J49" s="721"/>
      <c r="K49" s="913"/>
      <c r="L49" s="913"/>
      <c r="M49" s="913"/>
      <c r="N49" s="913"/>
      <c r="O49" s="669"/>
    </row>
    <row r="50" spans="4:15">
      <c r="D50" s="840" t="s">
        <v>5698</v>
      </c>
      <c r="E50" s="840"/>
      <c r="F50" s="840"/>
      <c r="H50" s="744"/>
      <c r="I50" s="744"/>
      <c r="J50" s="721"/>
      <c r="K50" s="899" t="s">
        <v>5699</v>
      </c>
      <c r="L50" s="899"/>
      <c r="M50" s="899"/>
      <c r="N50" s="899"/>
      <c r="O50" s="702"/>
    </row>
    <row r="51" spans="4:15">
      <c r="D51" s="840" t="s">
        <v>5700</v>
      </c>
      <c r="E51" s="840"/>
      <c r="F51" s="840"/>
      <c r="H51" s="745"/>
      <c r="I51" s="745"/>
      <c r="J51" s="721"/>
      <c r="K51" s="899" t="s">
        <v>5781</v>
      </c>
      <c r="L51" s="899"/>
      <c r="M51" s="899"/>
      <c r="N51" s="899"/>
      <c r="O51" s="746"/>
    </row>
    <row r="53" spans="4:15">
      <c r="O53" s="721"/>
    </row>
    <row r="54" spans="4:15">
      <c r="O54" s="721"/>
    </row>
    <row r="56" spans="4:15">
      <c r="M56" s="721"/>
      <c r="N56" s="721"/>
      <c r="O56" s="721"/>
    </row>
  </sheetData>
  <protectedRanges>
    <protectedRange sqref="M45" name="Rango1_3"/>
  </protectedRanges>
  <mergeCells count="28">
    <mergeCell ref="B1:Q1"/>
    <mergeCell ref="B2:Q2"/>
    <mergeCell ref="B3:Q3"/>
    <mergeCell ref="B4:Q4"/>
    <mergeCell ref="B7:D9"/>
    <mergeCell ref="E7:E9"/>
    <mergeCell ref="G7:G9"/>
    <mergeCell ref="H7:N7"/>
    <mergeCell ref="O7:O8"/>
    <mergeCell ref="P7:Q7"/>
    <mergeCell ref="P41:Q41"/>
    <mergeCell ref="B10:D10"/>
    <mergeCell ref="C11:D11"/>
    <mergeCell ref="C14:D14"/>
    <mergeCell ref="C23:D23"/>
    <mergeCell ref="C27:D27"/>
    <mergeCell ref="C30:D30"/>
    <mergeCell ref="C35:D35"/>
    <mergeCell ref="B37:D37"/>
    <mergeCell ref="B38:D38"/>
    <mergeCell ref="B39:D39"/>
    <mergeCell ref="C41:D41"/>
    <mergeCell ref="D49:F49"/>
    <mergeCell ref="K49:N49"/>
    <mergeCell ref="D50:F50"/>
    <mergeCell ref="K50:N50"/>
    <mergeCell ref="D51:F51"/>
    <mergeCell ref="K51:N51"/>
  </mergeCells>
  <dataValidations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53" orientation="landscape" r:id="rId1"/>
  <headerFooter>
    <oddFooter>&amp;R2</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H101"/>
  <sheetViews>
    <sheetView showGridLines="0" topLeftCell="A45" zoomScaleNormal="100" zoomScaleSheetLayoutView="100" workbookViewId="0">
      <selection sqref="A1:G50"/>
    </sheetView>
  </sheetViews>
  <sheetFormatPr baseColWidth="10" defaultColWidth="12" defaultRowHeight="11.25"/>
  <cols>
    <col min="1" max="1" width="61.83203125" style="31" customWidth="1"/>
    <col min="2" max="2" width="18.33203125" style="31" bestFit="1" customWidth="1"/>
    <col min="3" max="3" width="18.33203125" style="32" bestFit="1" customWidth="1"/>
    <col min="4" max="4" width="1" style="32" customWidth="1"/>
    <col min="5" max="5" width="69" style="32" customWidth="1"/>
    <col min="6" max="7" width="16.33203125" style="32" bestFit="1" customWidth="1"/>
    <col min="8" max="8" width="3.1640625" style="1" customWidth="1"/>
    <col min="9" max="16384" width="12" style="1"/>
  </cols>
  <sheetData>
    <row r="1" spans="1:7" ht="51.75" customHeight="1">
      <c r="A1" s="817" t="s">
        <v>380</v>
      </c>
      <c r="B1" s="818"/>
      <c r="C1" s="818"/>
      <c r="D1" s="818"/>
      <c r="E1" s="818"/>
      <c r="F1" s="818"/>
      <c r="G1" s="819"/>
    </row>
    <row r="2" spans="1:7" s="7" customFormat="1" ht="15">
      <c r="A2" s="2" t="s">
        <v>0</v>
      </c>
      <c r="B2" s="3">
        <v>2020</v>
      </c>
      <c r="C2" s="3">
        <v>2019</v>
      </c>
      <c r="D2" s="4"/>
      <c r="E2" s="5" t="s">
        <v>1</v>
      </c>
      <c r="F2" s="3">
        <v>2020</v>
      </c>
      <c r="G2" s="6">
        <v>2019</v>
      </c>
    </row>
    <row r="3" spans="1:7" s="7" customFormat="1">
      <c r="A3" s="8"/>
      <c r="B3" s="9"/>
      <c r="C3" s="9"/>
      <c r="D3" s="10"/>
      <c r="E3" s="11"/>
      <c r="F3" s="9"/>
      <c r="G3" s="12"/>
    </row>
    <row r="4" spans="1:7">
      <c r="A4" s="13" t="s">
        <v>2</v>
      </c>
      <c r="B4" s="14"/>
      <c r="C4" s="14"/>
      <c r="D4" s="15"/>
      <c r="E4" s="11" t="s">
        <v>3</v>
      </c>
      <c r="F4" s="14"/>
      <c r="G4" s="16"/>
    </row>
    <row r="5" spans="1:7">
      <c r="A5" s="17" t="s">
        <v>4</v>
      </c>
      <c r="B5" s="18">
        <v>45823361.490000002</v>
      </c>
      <c r="C5" s="18">
        <v>28738949.32</v>
      </c>
      <c r="D5" s="19"/>
      <c r="E5" s="20" t="s">
        <v>5</v>
      </c>
      <c r="F5" s="18">
        <v>10333184.92</v>
      </c>
      <c r="G5" s="221">
        <v>8515943.9600000009</v>
      </c>
    </row>
    <row r="6" spans="1:7">
      <c r="A6" s="17" t="s">
        <v>6</v>
      </c>
      <c r="B6" s="18">
        <v>1595043.63</v>
      </c>
      <c r="C6" s="18">
        <v>1617399.63</v>
      </c>
      <c r="D6" s="19"/>
      <c r="E6" s="20" t="s">
        <v>7</v>
      </c>
      <c r="F6" s="18">
        <v>0</v>
      </c>
      <c r="G6" s="221">
        <v>0</v>
      </c>
    </row>
    <row r="7" spans="1:7">
      <c r="A7" s="17" t="s">
        <v>8</v>
      </c>
      <c r="B7" s="18">
        <v>741723.91</v>
      </c>
      <c r="C7" s="18">
        <v>840976.61</v>
      </c>
      <c r="D7" s="19"/>
      <c r="E7" s="20" t="s">
        <v>9</v>
      </c>
      <c r="F7" s="18">
        <v>0</v>
      </c>
      <c r="G7" s="221">
        <v>0</v>
      </c>
    </row>
    <row r="8" spans="1:7">
      <c r="A8" s="17" t="s">
        <v>10</v>
      </c>
      <c r="B8" s="18">
        <v>23745</v>
      </c>
      <c r="C8" s="18">
        <v>0</v>
      </c>
      <c r="D8" s="19"/>
      <c r="E8" s="20" t="s">
        <v>11</v>
      </c>
      <c r="F8" s="18">
        <v>0</v>
      </c>
      <c r="G8" s="221">
        <v>0</v>
      </c>
    </row>
    <row r="9" spans="1:7">
      <c r="A9" s="17" t="s">
        <v>12</v>
      </c>
      <c r="B9" s="18">
        <v>0</v>
      </c>
      <c r="C9" s="18">
        <v>0</v>
      </c>
      <c r="D9" s="19"/>
      <c r="E9" s="20" t="s">
        <v>13</v>
      </c>
      <c r="F9" s="18">
        <v>0</v>
      </c>
      <c r="G9" s="221">
        <v>0</v>
      </c>
    </row>
    <row r="10" spans="1:7">
      <c r="A10" s="17" t="s">
        <v>14</v>
      </c>
      <c r="B10" s="18">
        <v>0</v>
      </c>
      <c r="C10" s="18">
        <v>0</v>
      </c>
      <c r="D10" s="19"/>
      <c r="E10" s="20" t="s">
        <v>15</v>
      </c>
      <c r="F10" s="18">
        <v>25600</v>
      </c>
      <c r="G10" s="221">
        <v>25600</v>
      </c>
    </row>
    <row r="11" spans="1:7">
      <c r="A11" s="17" t="s">
        <v>16</v>
      </c>
      <c r="B11" s="18">
        <v>36550</v>
      </c>
      <c r="C11" s="18">
        <v>36550</v>
      </c>
      <c r="D11" s="19"/>
      <c r="E11" s="20" t="s">
        <v>17</v>
      </c>
      <c r="F11" s="18">
        <v>0</v>
      </c>
      <c r="G11" s="221">
        <v>0</v>
      </c>
    </row>
    <row r="12" spans="1:7">
      <c r="A12" s="17"/>
      <c r="B12" s="18"/>
      <c r="C12" s="18"/>
      <c r="D12" s="19"/>
      <c r="E12" s="20" t="s">
        <v>18</v>
      </c>
      <c r="F12" s="18">
        <v>34814.699999999997</v>
      </c>
      <c r="G12" s="221">
        <v>34814.54</v>
      </c>
    </row>
    <row r="13" spans="1:7">
      <c r="A13" s="21" t="s">
        <v>19</v>
      </c>
      <c r="B13" s="22">
        <f>SUM(B5:B11)</f>
        <v>48220424.030000001</v>
      </c>
      <c r="C13" s="22">
        <f>SUM(C5:C11)</f>
        <v>31233875.559999999</v>
      </c>
      <c r="D13" s="19"/>
      <c r="E13" s="20"/>
      <c r="F13" s="22"/>
      <c r="G13" s="222"/>
    </row>
    <row r="14" spans="1:7">
      <c r="A14" s="8"/>
      <c r="B14" s="22"/>
      <c r="C14" s="22"/>
      <c r="D14" s="10"/>
      <c r="E14" s="24" t="s">
        <v>20</v>
      </c>
      <c r="F14" s="22">
        <f>SUM(F5:F13)</f>
        <v>10393599.619999999</v>
      </c>
      <c r="G14" s="222">
        <v>8576358.5</v>
      </c>
    </row>
    <row r="15" spans="1:7">
      <c r="A15" s="8" t="s">
        <v>21</v>
      </c>
      <c r="B15" s="18"/>
      <c r="C15" s="18"/>
      <c r="D15" s="19"/>
      <c r="E15" s="11"/>
      <c r="F15" s="22"/>
      <c r="G15" s="222"/>
    </row>
    <row r="16" spans="1:7">
      <c r="A16" s="17" t="s">
        <v>22</v>
      </c>
      <c r="B16" s="18">
        <v>0</v>
      </c>
      <c r="C16" s="18">
        <v>0</v>
      </c>
      <c r="D16" s="10"/>
      <c r="E16" s="11" t="s">
        <v>23</v>
      </c>
      <c r="F16" s="22"/>
      <c r="G16" s="222"/>
    </row>
    <row r="17" spans="1:7">
      <c r="A17" s="17" t="s">
        <v>24</v>
      </c>
      <c r="B17" s="18">
        <v>500000</v>
      </c>
      <c r="C17" s="18">
        <v>500000</v>
      </c>
      <c r="D17" s="19"/>
      <c r="E17" s="20" t="s">
        <v>25</v>
      </c>
      <c r="F17" s="18">
        <v>0</v>
      </c>
      <c r="G17" s="221">
        <v>0</v>
      </c>
    </row>
    <row r="18" spans="1:7">
      <c r="A18" s="17" t="s">
        <v>26</v>
      </c>
      <c r="B18" s="18">
        <v>98157471.319999993</v>
      </c>
      <c r="C18" s="18">
        <v>96475716.129999995</v>
      </c>
      <c r="D18" s="19"/>
      <c r="E18" s="20" t="s">
        <v>27</v>
      </c>
      <c r="F18" s="18">
        <v>0</v>
      </c>
      <c r="G18" s="221">
        <v>0</v>
      </c>
    </row>
    <row r="19" spans="1:7">
      <c r="A19" s="17" t="s">
        <v>28</v>
      </c>
      <c r="B19" s="18">
        <v>93083285.319999993</v>
      </c>
      <c r="C19" s="18">
        <v>93812217.269999996</v>
      </c>
      <c r="D19" s="19"/>
      <c r="E19" s="20" t="s">
        <v>29</v>
      </c>
      <c r="F19" s="18">
        <v>0</v>
      </c>
      <c r="G19" s="221">
        <v>0</v>
      </c>
    </row>
    <row r="20" spans="1:7" ht="12.75">
      <c r="A20" s="148" t="s">
        <v>30</v>
      </c>
      <c r="B20" s="18">
        <v>0</v>
      </c>
      <c r="C20" s="18">
        <v>0</v>
      </c>
      <c r="D20" s="19"/>
      <c r="E20" s="20" t="s">
        <v>31</v>
      </c>
      <c r="F20" s="18">
        <v>0</v>
      </c>
      <c r="G20" s="221">
        <v>0</v>
      </c>
    </row>
    <row r="21" spans="1:7">
      <c r="A21" s="17" t="s">
        <v>32</v>
      </c>
      <c r="B21" s="18">
        <v>-77676042.310000002</v>
      </c>
      <c r="C21" s="18">
        <v>-75228430.609999999</v>
      </c>
      <c r="D21" s="19"/>
      <c r="E21" s="27" t="s">
        <v>33</v>
      </c>
      <c r="F21" s="18">
        <v>0</v>
      </c>
      <c r="G21" s="221">
        <v>0</v>
      </c>
    </row>
    <row r="22" spans="1:7">
      <c r="A22" s="17" t="s">
        <v>34</v>
      </c>
      <c r="B22" s="18">
        <v>0</v>
      </c>
      <c r="C22" s="18">
        <v>0</v>
      </c>
      <c r="D22" s="19"/>
      <c r="E22" s="20" t="s">
        <v>35</v>
      </c>
      <c r="F22" s="18">
        <v>0</v>
      </c>
      <c r="G22" s="221">
        <v>0</v>
      </c>
    </row>
    <row r="23" spans="1:7">
      <c r="A23" s="17" t="s">
        <v>36</v>
      </c>
      <c r="B23" s="18">
        <v>0</v>
      </c>
      <c r="C23" s="18">
        <v>0</v>
      </c>
      <c r="D23" s="10"/>
      <c r="E23" s="20"/>
      <c r="F23" s="18"/>
      <c r="G23" s="221"/>
    </row>
    <row r="24" spans="1:7">
      <c r="A24" s="17" t="s">
        <v>37</v>
      </c>
      <c r="B24" s="18">
        <v>0</v>
      </c>
      <c r="C24" s="18">
        <v>0</v>
      </c>
      <c r="D24" s="19"/>
      <c r="E24" s="24" t="s">
        <v>38</v>
      </c>
      <c r="F24" s="22">
        <v>0</v>
      </c>
      <c r="G24" s="222">
        <v>0</v>
      </c>
    </row>
    <row r="25" spans="1:7" s="7" customFormat="1" ht="12.75">
      <c r="A25" s="17"/>
      <c r="B25" s="219"/>
      <c r="C25" s="219"/>
      <c r="D25" s="10"/>
      <c r="E25" s="20"/>
      <c r="F25" s="22"/>
      <c r="G25" s="222"/>
    </row>
    <row r="26" spans="1:7">
      <c r="A26" s="21" t="s">
        <v>39</v>
      </c>
      <c r="B26" s="22">
        <f>SUM(B16:B24)</f>
        <v>114064714.32999998</v>
      </c>
      <c r="C26" s="22">
        <f>SUM(C16:C24)</f>
        <v>115559502.78999998</v>
      </c>
      <c r="D26" s="19"/>
      <c r="E26" s="11" t="s">
        <v>40</v>
      </c>
      <c r="F26" s="22">
        <f>F14+F24</f>
        <v>10393599.619999999</v>
      </c>
      <c r="G26" s="222">
        <v>8576358.5</v>
      </c>
    </row>
    <row r="27" spans="1:7">
      <c r="A27" s="8"/>
      <c r="B27" s="220"/>
      <c r="C27" s="220"/>
      <c r="D27" s="15"/>
      <c r="E27" s="11"/>
      <c r="F27" s="22"/>
      <c r="G27" s="222"/>
    </row>
    <row r="28" spans="1:7" ht="12.75">
      <c r="A28" s="149" t="s">
        <v>41</v>
      </c>
      <c r="B28" s="22">
        <f>B26+B13</f>
        <v>162285138.35999998</v>
      </c>
      <c r="C28" s="22">
        <f>C26+C13</f>
        <v>146793378.34999996</v>
      </c>
      <c r="D28" s="15"/>
      <c r="E28" s="28" t="s">
        <v>42</v>
      </c>
      <c r="F28" s="22"/>
      <c r="G28" s="222"/>
    </row>
    <row r="29" spans="1:7">
      <c r="A29" s="30"/>
      <c r="D29" s="10"/>
      <c r="E29" s="11"/>
      <c r="F29" s="22"/>
      <c r="G29" s="222"/>
    </row>
    <row r="30" spans="1:7">
      <c r="A30" s="33"/>
      <c r="B30" s="34"/>
      <c r="C30" s="34"/>
      <c r="D30" s="19"/>
      <c r="E30" s="24" t="s">
        <v>43</v>
      </c>
      <c r="F30" s="22">
        <f>SUM(F31:F32)</f>
        <v>170611429.36000001</v>
      </c>
      <c r="G30" s="222">
        <v>164605044.69999999</v>
      </c>
    </row>
    <row r="31" spans="1:7">
      <c r="A31" s="33"/>
      <c r="B31" s="34"/>
      <c r="C31" s="34"/>
      <c r="D31" s="19"/>
      <c r="E31" s="20" t="s">
        <v>44</v>
      </c>
      <c r="F31" s="223">
        <v>117657480.39</v>
      </c>
      <c r="G31" s="224">
        <v>111619095.73</v>
      </c>
    </row>
    <row r="32" spans="1:7">
      <c r="A32" s="33"/>
      <c r="B32" s="34"/>
      <c r="C32" s="34"/>
      <c r="D32" s="19"/>
      <c r="E32" s="20" t="s">
        <v>45</v>
      </c>
      <c r="F32" s="223">
        <v>52953948.969999999</v>
      </c>
      <c r="G32" s="224">
        <v>52953948.969999999</v>
      </c>
    </row>
    <row r="33" spans="1:8">
      <c r="A33" s="33"/>
      <c r="B33" s="34"/>
      <c r="C33" s="34"/>
      <c r="D33" s="19"/>
      <c r="E33" s="20" t="s">
        <v>46</v>
      </c>
      <c r="F33" s="18">
        <v>0</v>
      </c>
      <c r="G33" s="221">
        <v>0</v>
      </c>
    </row>
    <row r="34" spans="1:8">
      <c r="A34" s="33"/>
      <c r="B34" s="34"/>
      <c r="C34" s="34"/>
      <c r="D34" s="10"/>
      <c r="E34" s="20"/>
      <c r="F34" s="18"/>
      <c r="G34" s="221"/>
    </row>
    <row r="35" spans="1:8">
      <c r="A35" s="33"/>
      <c r="B35" s="34"/>
      <c r="C35" s="34"/>
      <c r="D35" s="19"/>
      <c r="E35" s="24" t="s">
        <v>47</v>
      </c>
      <c r="F35" s="22">
        <f>SUM(F36:F39)</f>
        <v>-18719890.620000001</v>
      </c>
      <c r="G35" s="222">
        <v>-26388024.850000001</v>
      </c>
    </row>
    <row r="36" spans="1:8" ht="12.75">
      <c r="A36" s="150"/>
      <c r="B36" s="34"/>
      <c r="C36" s="34"/>
      <c r="D36" s="19"/>
      <c r="E36" s="20" t="s">
        <v>48</v>
      </c>
      <c r="F36" s="223">
        <v>8125530.8099999996</v>
      </c>
      <c r="G36" s="224">
        <v>1224975.3999999999</v>
      </c>
    </row>
    <row r="37" spans="1:8">
      <c r="A37" s="33"/>
      <c r="B37" s="34"/>
      <c r="C37" s="34"/>
      <c r="D37" s="19"/>
      <c r="E37" s="20" t="s">
        <v>49</v>
      </c>
      <c r="F37" s="223">
        <v>-26906144.739999998</v>
      </c>
      <c r="G37" s="224">
        <v>-27849958.43</v>
      </c>
    </row>
    <row r="38" spans="1:8">
      <c r="A38" s="33"/>
      <c r="B38" s="35"/>
      <c r="C38" s="35"/>
      <c r="D38" s="19"/>
      <c r="E38" s="20" t="s">
        <v>50</v>
      </c>
      <c r="F38" s="18">
        <v>0</v>
      </c>
      <c r="G38" s="221">
        <v>0</v>
      </c>
      <c r="H38" s="26"/>
    </row>
    <row r="39" spans="1:8">
      <c r="A39" s="33"/>
      <c r="B39" s="34"/>
      <c r="C39" s="34"/>
      <c r="D39" s="19"/>
      <c r="E39" s="20" t="s">
        <v>51</v>
      </c>
      <c r="F39" s="18">
        <v>60723.31</v>
      </c>
      <c r="G39" s="221">
        <v>268958.18</v>
      </c>
    </row>
    <row r="40" spans="1:8">
      <c r="A40" s="33"/>
      <c r="B40" s="34"/>
      <c r="C40" s="34"/>
      <c r="D40" s="36"/>
      <c r="E40" s="20" t="s">
        <v>52</v>
      </c>
      <c r="F40" s="18">
        <v>0</v>
      </c>
      <c r="G40" s="221">
        <v>0</v>
      </c>
    </row>
    <row r="41" spans="1:8">
      <c r="A41" s="33"/>
      <c r="B41" s="34"/>
      <c r="C41" s="34"/>
      <c r="D41" s="36"/>
      <c r="E41" s="20"/>
      <c r="F41" s="18"/>
      <c r="G41" s="221"/>
    </row>
    <row r="42" spans="1:8" ht="21">
      <c r="A42" s="33"/>
      <c r="B42" s="37"/>
      <c r="C42" s="38"/>
      <c r="D42" s="36"/>
      <c r="E42" s="24" t="s">
        <v>53</v>
      </c>
      <c r="F42" s="22">
        <v>0</v>
      </c>
      <c r="G42" s="222">
        <v>0</v>
      </c>
    </row>
    <row r="43" spans="1:8">
      <c r="A43" s="30"/>
      <c r="B43" s="39"/>
      <c r="C43" s="36"/>
      <c r="D43" s="36"/>
      <c r="E43" s="20" t="s">
        <v>54</v>
      </c>
      <c r="F43" s="18">
        <v>0</v>
      </c>
      <c r="G43" s="221">
        <v>0</v>
      </c>
    </row>
    <row r="44" spans="1:8" ht="12.75">
      <c r="A44" s="151"/>
      <c r="B44" s="39"/>
      <c r="C44" s="36"/>
      <c r="D44" s="36"/>
      <c r="E44" s="20" t="s">
        <v>55</v>
      </c>
      <c r="F44" s="18">
        <v>0</v>
      </c>
      <c r="G44" s="221">
        <v>0</v>
      </c>
    </row>
    <row r="45" spans="1:8">
      <c r="A45" s="30"/>
      <c r="B45" s="39"/>
      <c r="C45" s="36"/>
      <c r="D45" s="36"/>
      <c r="E45" s="20"/>
      <c r="F45" s="18"/>
      <c r="G45" s="221"/>
    </row>
    <row r="46" spans="1:8">
      <c r="A46" s="30"/>
      <c r="B46" s="39"/>
      <c r="C46" s="36"/>
      <c r="D46" s="36"/>
      <c r="E46" s="11" t="s">
        <v>56</v>
      </c>
      <c r="F46" s="22">
        <f>F30+F35+F42</f>
        <v>151891538.74000001</v>
      </c>
      <c r="G46" s="222">
        <v>138217019.84999999</v>
      </c>
    </row>
    <row r="47" spans="1:8">
      <c r="A47" s="30"/>
      <c r="B47" s="39"/>
      <c r="C47" s="36"/>
      <c r="D47" s="36"/>
      <c r="E47" s="11"/>
      <c r="F47" s="23"/>
      <c r="G47" s="25"/>
    </row>
    <row r="48" spans="1:8" ht="12.75">
      <c r="A48" s="30"/>
      <c r="B48" s="39"/>
      <c r="C48" s="36"/>
      <c r="D48" s="36"/>
      <c r="E48" s="28" t="s">
        <v>57</v>
      </c>
      <c r="F48" s="23">
        <f>+F46+F26</f>
        <v>162285138.36000001</v>
      </c>
      <c r="G48" s="29">
        <f>+G46+G26</f>
        <v>146793378.34999999</v>
      </c>
    </row>
    <row r="49" spans="1:8">
      <c r="A49" s="40"/>
      <c r="B49" s="41"/>
      <c r="C49" s="42"/>
      <c r="D49" s="42"/>
      <c r="E49" s="42"/>
      <c r="F49" s="42"/>
      <c r="G49" s="43"/>
    </row>
    <row r="50" spans="1:8">
      <c r="A50" s="152" t="s">
        <v>58</v>
      </c>
    </row>
    <row r="51" spans="1:8">
      <c r="H51" s="32"/>
    </row>
    <row r="52" spans="1:8">
      <c r="H52" s="32"/>
    </row>
    <row r="53" spans="1:8" ht="12.75">
      <c r="A53" s="153"/>
    </row>
    <row r="60" spans="1:8" ht="12.75">
      <c r="A60" s="153"/>
    </row>
    <row r="67" spans="1:1" ht="12.75">
      <c r="A67" s="153"/>
    </row>
    <row r="75" spans="1:1" ht="12.75">
      <c r="A75" s="153"/>
    </row>
    <row r="83" spans="1:1" ht="12.75">
      <c r="A83" s="153"/>
    </row>
    <row r="92" spans="1:1" ht="12.75">
      <c r="A92" s="153"/>
    </row>
    <row r="101" spans="1:1" ht="12.75">
      <c r="A101" s="153"/>
    </row>
  </sheetData>
  <sheetProtection formatCells="0" formatColumns="0" formatRows="0" autoFilter="0"/>
  <mergeCells count="1">
    <mergeCell ref="A1:G1"/>
  </mergeCells>
  <printOptions horizontalCentered="1"/>
  <pageMargins left="0.78740157480314965" right="0.59055118110236227" top="0.78740157480314965" bottom="0.78740157480314965" header="0.31496062992125984" footer="0.31496062992125984"/>
  <pageSetup scale="75" fitToHeight="0" orientation="landscape" r:id="rId1"/>
  <ignoredErrors>
    <ignoredError sqref="F14:G29 F39:G48 B13:C28" unlockedFormula="1"/>
    <ignoredError sqref="F30:G38" formulaRange="1"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opLeftCell="B9" workbookViewId="0">
      <selection activeCell="M12" sqref="M12"/>
    </sheetView>
  </sheetViews>
  <sheetFormatPr baseColWidth="10" defaultRowHeight="15"/>
  <cols>
    <col min="1" max="1" width="21" style="747" customWidth="1"/>
    <col min="2" max="2" width="41.5" style="774" customWidth="1"/>
    <col min="3" max="3" width="9.33203125" style="774" customWidth="1"/>
    <col min="4" max="4" width="21.6640625" style="774" customWidth="1"/>
    <col min="5" max="5" width="32.5" style="774" customWidth="1"/>
    <col min="6" max="6" width="25.6640625" style="774" customWidth="1"/>
    <col min="7" max="7" width="54.1640625" style="774" customWidth="1"/>
    <col min="8" max="8" width="4.1640625" style="774" customWidth="1"/>
    <col min="9" max="12" width="5.6640625" style="774" customWidth="1"/>
    <col min="13" max="13" width="26.6640625" style="774" customWidth="1"/>
    <col min="14" max="14" width="18.6640625" style="774" customWidth="1"/>
    <col min="15" max="15" width="14" style="774" customWidth="1"/>
    <col min="16" max="16" width="14.6640625" style="774" customWidth="1"/>
    <col min="17" max="17" width="14.83203125" style="774" customWidth="1"/>
    <col min="18" max="22" width="5.5" style="774" customWidth="1"/>
    <col min="23" max="23" width="10.1640625" style="774" customWidth="1"/>
    <col min="24" max="24" width="45.1640625" style="774" customWidth="1"/>
    <col min="25" max="25" width="74.6640625" style="774" customWidth="1"/>
    <col min="26" max="26" width="15.83203125" style="776" customWidth="1"/>
    <col min="27" max="27" width="16.6640625" style="776" customWidth="1"/>
    <col min="28" max="28" width="10.6640625" style="776" customWidth="1"/>
    <col min="29" max="29" width="10" style="774" customWidth="1"/>
    <col min="30" max="30" width="11.1640625" style="774" customWidth="1"/>
    <col min="31" max="257" width="12" style="747"/>
    <col min="258" max="258" width="41.5" style="747" customWidth="1"/>
    <col min="259" max="259" width="16.6640625" style="747" customWidth="1"/>
    <col min="260" max="260" width="21.6640625" style="747" customWidth="1"/>
    <col min="261" max="261" width="32.5" style="747" customWidth="1"/>
    <col min="262" max="262" width="25.6640625" style="747" customWidth="1"/>
    <col min="263" max="263" width="54.1640625" style="747" customWidth="1"/>
    <col min="264" max="268" width="5.6640625" style="747" customWidth="1"/>
    <col min="269" max="269" width="38.5" style="747" customWidth="1"/>
    <col min="270" max="270" width="24.6640625" style="747" customWidth="1"/>
    <col min="271" max="271" width="14" style="747" customWidth="1"/>
    <col min="272" max="272" width="25.5" style="747" bestFit="1" customWidth="1"/>
    <col min="273" max="273" width="12" style="747"/>
    <col min="274" max="274" width="11.6640625" style="747" customWidth="1"/>
    <col min="275" max="277" width="12" style="747"/>
    <col min="278" max="278" width="13.1640625" style="747" customWidth="1"/>
    <col min="279" max="279" width="12" style="747"/>
    <col min="280" max="280" width="45.1640625" style="747" customWidth="1"/>
    <col min="281" max="281" width="74.6640625" style="747" customWidth="1"/>
    <col min="282" max="286" width="13.1640625" style="747" customWidth="1"/>
    <col min="287" max="513" width="12" style="747"/>
    <col min="514" max="514" width="41.5" style="747" customWidth="1"/>
    <col min="515" max="515" width="16.6640625" style="747" customWidth="1"/>
    <col min="516" max="516" width="21.6640625" style="747" customWidth="1"/>
    <col min="517" max="517" width="32.5" style="747" customWidth="1"/>
    <col min="518" max="518" width="25.6640625" style="747" customWidth="1"/>
    <col min="519" max="519" width="54.1640625" style="747" customWidth="1"/>
    <col min="520" max="524" width="5.6640625" style="747" customWidth="1"/>
    <col min="525" max="525" width="38.5" style="747" customWidth="1"/>
    <col min="526" max="526" width="24.6640625" style="747" customWidth="1"/>
    <col min="527" max="527" width="14" style="747" customWidth="1"/>
    <col min="528" max="528" width="25.5" style="747" bestFit="1" customWidth="1"/>
    <col min="529" max="529" width="12" style="747"/>
    <col min="530" max="530" width="11.6640625" style="747" customWidth="1"/>
    <col min="531" max="533" width="12" style="747"/>
    <col min="534" max="534" width="13.1640625" style="747" customWidth="1"/>
    <col min="535" max="535" width="12" style="747"/>
    <col min="536" max="536" width="45.1640625" style="747" customWidth="1"/>
    <col min="537" max="537" width="74.6640625" style="747" customWidth="1"/>
    <col min="538" max="542" width="13.1640625" style="747" customWidth="1"/>
    <col min="543" max="769" width="12" style="747"/>
    <col min="770" max="770" width="41.5" style="747" customWidth="1"/>
    <col min="771" max="771" width="16.6640625" style="747" customWidth="1"/>
    <col min="772" max="772" width="21.6640625" style="747" customWidth="1"/>
    <col min="773" max="773" width="32.5" style="747" customWidth="1"/>
    <col min="774" max="774" width="25.6640625" style="747" customWidth="1"/>
    <col min="775" max="775" width="54.1640625" style="747" customWidth="1"/>
    <col min="776" max="780" width="5.6640625" style="747" customWidth="1"/>
    <col min="781" max="781" width="38.5" style="747" customWidth="1"/>
    <col min="782" max="782" width="24.6640625" style="747" customWidth="1"/>
    <col min="783" max="783" width="14" style="747" customWidth="1"/>
    <col min="784" max="784" width="25.5" style="747" bestFit="1" customWidth="1"/>
    <col min="785" max="785" width="12" style="747"/>
    <col min="786" max="786" width="11.6640625" style="747" customWidth="1"/>
    <col min="787" max="789" width="12" style="747"/>
    <col min="790" max="790" width="13.1640625" style="747" customWidth="1"/>
    <col min="791" max="791" width="12" style="747"/>
    <col min="792" max="792" width="45.1640625" style="747" customWidth="1"/>
    <col min="793" max="793" width="74.6640625" style="747" customWidth="1"/>
    <col min="794" max="798" width="13.1640625" style="747" customWidth="1"/>
    <col min="799" max="1025" width="12" style="747"/>
    <col min="1026" max="1026" width="41.5" style="747" customWidth="1"/>
    <col min="1027" max="1027" width="16.6640625" style="747" customWidth="1"/>
    <col min="1028" max="1028" width="21.6640625" style="747" customWidth="1"/>
    <col min="1029" max="1029" width="32.5" style="747" customWidth="1"/>
    <col min="1030" max="1030" width="25.6640625" style="747" customWidth="1"/>
    <col min="1031" max="1031" width="54.1640625" style="747" customWidth="1"/>
    <col min="1032" max="1036" width="5.6640625" style="747" customWidth="1"/>
    <col min="1037" max="1037" width="38.5" style="747" customWidth="1"/>
    <col min="1038" max="1038" width="24.6640625" style="747" customWidth="1"/>
    <col min="1039" max="1039" width="14" style="747" customWidth="1"/>
    <col min="1040" max="1040" width="25.5" style="747" bestFit="1" customWidth="1"/>
    <col min="1041" max="1041" width="12" style="747"/>
    <col min="1042" max="1042" width="11.6640625" style="747" customWidth="1"/>
    <col min="1043" max="1045" width="12" style="747"/>
    <col min="1046" max="1046" width="13.1640625" style="747" customWidth="1"/>
    <col min="1047" max="1047" width="12" style="747"/>
    <col min="1048" max="1048" width="45.1640625" style="747" customWidth="1"/>
    <col min="1049" max="1049" width="74.6640625" style="747" customWidth="1"/>
    <col min="1050" max="1054" width="13.1640625" style="747" customWidth="1"/>
    <col min="1055" max="1281" width="12" style="747"/>
    <col min="1282" max="1282" width="41.5" style="747" customWidth="1"/>
    <col min="1283" max="1283" width="16.6640625" style="747" customWidth="1"/>
    <col min="1284" max="1284" width="21.6640625" style="747" customWidth="1"/>
    <col min="1285" max="1285" width="32.5" style="747" customWidth="1"/>
    <col min="1286" max="1286" width="25.6640625" style="747" customWidth="1"/>
    <col min="1287" max="1287" width="54.1640625" style="747" customWidth="1"/>
    <col min="1288" max="1292" width="5.6640625" style="747" customWidth="1"/>
    <col min="1293" max="1293" width="38.5" style="747" customWidth="1"/>
    <col min="1294" max="1294" width="24.6640625" style="747" customWidth="1"/>
    <col min="1295" max="1295" width="14" style="747" customWidth="1"/>
    <col min="1296" max="1296" width="25.5" style="747" bestFit="1" customWidth="1"/>
    <col min="1297" max="1297" width="12" style="747"/>
    <col min="1298" max="1298" width="11.6640625" style="747" customWidth="1"/>
    <col min="1299" max="1301" width="12" style="747"/>
    <col min="1302" max="1302" width="13.1640625" style="747" customWidth="1"/>
    <col min="1303" max="1303" width="12" style="747"/>
    <col min="1304" max="1304" width="45.1640625" style="747" customWidth="1"/>
    <col min="1305" max="1305" width="74.6640625" style="747" customWidth="1"/>
    <col min="1306" max="1310" width="13.1640625" style="747" customWidth="1"/>
    <col min="1311" max="1537" width="12" style="747"/>
    <col min="1538" max="1538" width="41.5" style="747" customWidth="1"/>
    <col min="1539" max="1539" width="16.6640625" style="747" customWidth="1"/>
    <col min="1540" max="1540" width="21.6640625" style="747" customWidth="1"/>
    <col min="1541" max="1541" width="32.5" style="747" customWidth="1"/>
    <col min="1542" max="1542" width="25.6640625" style="747" customWidth="1"/>
    <col min="1543" max="1543" width="54.1640625" style="747" customWidth="1"/>
    <col min="1544" max="1548" width="5.6640625" style="747" customWidth="1"/>
    <col min="1549" max="1549" width="38.5" style="747" customWidth="1"/>
    <col min="1550" max="1550" width="24.6640625" style="747" customWidth="1"/>
    <col min="1551" max="1551" width="14" style="747" customWidth="1"/>
    <col min="1552" max="1552" width="25.5" style="747" bestFit="1" customWidth="1"/>
    <col min="1553" max="1553" width="12" style="747"/>
    <col min="1554" max="1554" width="11.6640625" style="747" customWidth="1"/>
    <col min="1555" max="1557" width="12" style="747"/>
    <col min="1558" max="1558" width="13.1640625" style="747" customWidth="1"/>
    <col min="1559" max="1559" width="12" style="747"/>
    <col min="1560" max="1560" width="45.1640625" style="747" customWidth="1"/>
    <col min="1561" max="1561" width="74.6640625" style="747" customWidth="1"/>
    <col min="1562" max="1566" width="13.1640625" style="747" customWidth="1"/>
    <col min="1567" max="1793" width="12" style="747"/>
    <col min="1794" max="1794" width="41.5" style="747" customWidth="1"/>
    <col min="1795" max="1795" width="16.6640625" style="747" customWidth="1"/>
    <col min="1796" max="1796" width="21.6640625" style="747" customWidth="1"/>
    <col min="1797" max="1797" width="32.5" style="747" customWidth="1"/>
    <col min="1798" max="1798" width="25.6640625" style="747" customWidth="1"/>
    <col min="1799" max="1799" width="54.1640625" style="747" customWidth="1"/>
    <col min="1800" max="1804" width="5.6640625" style="747" customWidth="1"/>
    <col min="1805" max="1805" width="38.5" style="747" customWidth="1"/>
    <col min="1806" max="1806" width="24.6640625" style="747" customWidth="1"/>
    <col min="1807" max="1807" width="14" style="747" customWidth="1"/>
    <col min="1808" max="1808" width="25.5" style="747" bestFit="1" customWidth="1"/>
    <col min="1809" max="1809" width="12" style="747"/>
    <col min="1810" max="1810" width="11.6640625" style="747" customWidth="1"/>
    <col min="1811" max="1813" width="12" style="747"/>
    <col min="1814" max="1814" width="13.1640625" style="747" customWidth="1"/>
    <col min="1815" max="1815" width="12" style="747"/>
    <col min="1816" max="1816" width="45.1640625" style="747" customWidth="1"/>
    <col min="1817" max="1817" width="74.6640625" style="747" customWidth="1"/>
    <col min="1818" max="1822" width="13.1640625" style="747" customWidth="1"/>
    <col min="1823" max="2049" width="12" style="747"/>
    <col min="2050" max="2050" width="41.5" style="747" customWidth="1"/>
    <col min="2051" max="2051" width="16.6640625" style="747" customWidth="1"/>
    <col min="2052" max="2052" width="21.6640625" style="747" customWidth="1"/>
    <col min="2053" max="2053" width="32.5" style="747" customWidth="1"/>
    <col min="2054" max="2054" width="25.6640625" style="747" customWidth="1"/>
    <col min="2055" max="2055" width="54.1640625" style="747" customWidth="1"/>
    <col min="2056" max="2060" width="5.6640625" style="747" customWidth="1"/>
    <col min="2061" max="2061" width="38.5" style="747" customWidth="1"/>
    <col min="2062" max="2062" width="24.6640625" style="747" customWidth="1"/>
    <col min="2063" max="2063" width="14" style="747" customWidth="1"/>
    <col min="2064" max="2064" width="25.5" style="747" bestFit="1" customWidth="1"/>
    <col min="2065" max="2065" width="12" style="747"/>
    <col min="2066" max="2066" width="11.6640625" style="747" customWidth="1"/>
    <col min="2067" max="2069" width="12" style="747"/>
    <col min="2070" max="2070" width="13.1640625" style="747" customWidth="1"/>
    <col min="2071" max="2071" width="12" style="747"/>
    <col min="2072" max="2072" width="45.1640625" style="747" customWidth="1"/>
    <col min="2073" max="2073" width="74.6640625" style="747" customWidth="1"/>
    <col min="2074" max="2078" width="13.1640625" style="747" customWidth="1"/>
    <col min="2079" max="2305" width="12" style="747"/>
    <col min="2306" max="2306" width="41.5" style="747" customWidth="1"/>
    <col min="2307" max="2307" width="16.6640625" style="747" customWidth="1"/>
    <col min="2308" max="2308" width="21.6640625" style="747" customWidth="1"/>
    <col min="2309" max="2309" width="32.5" style="747" customWidth="1"/>
    <col min="2310" max="2310" width="25.6640625" style="747" customWidth="1"/>
    <col min="2311" max="2311" width="54.1640625" style="747" customWidth="1"/>
    <col min="2312" max="2316" width="5.6640625" style="747" customWidth="1"/>
    <col min="2317" max="2317" width="38.5" style="747" customWidth="1"/>
    <col min="2318" max="2318" width="24.6640625" style="747" customWidth="1"/>
    <col min="2319" max="2319" width="14" style="747" customWidth="1"/>
    <col min="2320" max="2320" width="25.5" style="747" bestFit="1" customWidth="1"/>
    <col min="2321" max="2321" width="12" style="747"/>
    <col min="2322" max="2322" width="11.6640625" style="747" customWidth="1"/>
    <col min="2323" max="2325" width="12" style="747"/>
    <col min="2326" max="2326" width="13.1640625" style="747" customWidth="1"/>
    <col min="2327" max="2327" width="12" style="747"/>
    <col min="2328" max="2328" width="45.1640625" style="747" customWidth="1"/>
    <col min="2329" max="2329" width="74.6640625" style="747" customWidth="1"/>
    <col min="2330" max="2334" width="13.1640625" style="747" customWidth="1"/>
    <col min="2335" max="2561" width="12" style="747"/>
    <col min="2562" max="2562" width="41.5" style="747" customWidth="1"/>
    <col min="2563" max="2563" width="16.6640625" style="747" customWidth="1"/>
    <col min="2564" max="2564" width="21.6640625" style="747" customWidth="1"/>
    <col min="2565" max="2565" width="32.5" style="747" customWidth="1"/>
    <col min="2566" max="2566" width="25.6640625" style="747" customWidth="1"/>
    <col min="2567" max="2567" width="54.1640625" style="747" customWidth="1"/>
    <col min="2568" max="2572" width="5.6640625" style="747" customWidth="1"/>
    <col min="2573" max="2573" width="38.5" style="747" customWidth="1"/>
    <col min="2574" max="2574" width="24.6640625" style="747" customWidth="1"/>
    <col min="2575" max="2575" width="14" style="747" customWidth="1"/>
    <col min="2576" max="2576" width="25.5" style="747" bestFit="1" customWidth="1"/>
    <col min="2577" max="2577" width="12" style="747"/>
    <col min="2578" max="2578" width="11.6640625" style="747" customWidth="1"/>
    <col min="2579" max="2581" width="12" style="747"/>
    <col min="2582" max="2582" width="13.1640625" style="747" customWidth="1"/>
    <col min="2583" max="2583" width="12" style="747"/>
    <col min="2584" max="2584" width="45.1640625" style="747" customWidth="1"/>
    <col min="2585" max="2585" width="74.6640625" style="747" customWidth="1"/>
    <col min="2586" max="2590" width="13.1640625" style="747" customWidth="1"/>
    <col min="2591" max="2817" width="12" style="747"/>
    <col min="2818" max="2818" width="41.5" style="747" customWidth="1"/>
    <col min="2819" max="2819" width="16.6640625" style="747" customWidth="1"/>
    <col min="2820" max="2820" width="21.6640625" style="747" customWidth="1"/>
    <col min="2821" max="2821" width="32.5" style="747" customWidth="1"/>
    <col min="2822" max="2822" width="25.6640625" style="747" customWidth="1"/>
    <col min="2823" max="2823" width="54.1640625" style="747" customWidth="1"/>
    <col min="2824" max="2828" width="5.6640625" style="747" customWidth="1"/>
    <col min="2829" max="2829" width="38.5" style="747" customWidth="1"/>
    <col min="2830" max="2830" width="24.6640625" style="747" customWidth="1"/>
    <col min="2831" max="2831" width="14" style="747" customWidth="1"/>
    <col min="2832" max="2832" width="25.5" style="747" bestFit="1" customWidth="1"/>
    <col min="2833" max="2833" width="12" style="747"/>
    <col min="2834" max="2834" width="11.6640625" style="747" customWidth="1"/>
    <col min="2835" max="2837" width="12" style="747"/>
    <col min="2838" max="2838" width="13.1640625" style="747" customWidth="1"/>
    <col min="2839" max="2839" width="12" style="747"/>
    <col min="2840" max="2840" width="45.1640625" style="747" customWidth="1"/>
    <col min="2841" max="2841" width="74.6640625" style="747" customWidth="1"/>
    <col min="2842" max="2846" width="13.1640625" style="747" customWidth="1"/>
    <col min="2847" max="3073" width="12" style="747"/>
    <col min="3074" max="3074" width="41.5" style="747" customWidth="1"/>
    <col min="3075" max="3075" width="16.6640625" style="747" customWidth="1"/>
    <col min="3076" max="3076" width="21.6640625" style="747" customWidth="1"/>
    <col min="3077" max="3077" width="32.5" style="747" customWidth="1"/>
    <col min="3078" max="3078" width="25.6640625" style="747" customWidth="1"/>
    <col min="3079" max="3079" width="54.1640625" style="747" customWidth="1"/>
    <col min="3080" max="3084" width="5.6640625" style="747" customWidth="1"/>
    <col min="3085" max="3085" width="38.5" style="747" customWidth="1"/>
    <col min="3086" max="3086" width="24.6640625" style="747" customWidth="1"/>
    <col min="3087" max="3087" width="14" style="747" customWidth="1"/>
    <col min="3088" max="3088" width="25.5" style="747" bestFit="1" customWidth="1"/>
    <col min="3089" max="3089" width="12" style="747"/>
    <col min="3090" max="3090" width="11.6640625" style="747" customWidth="1"/>
    <col min="3091" max="3093" width="12" style="747"/>
    <col min="3094" max="3094" width="13.1640625" style="747" customWidth="1"/>
    <col min="3095" max="3095" width="12" style="747"/>
    <col min="3096" max="3096" width="45.1640625" style="747" customWidth="1"/>
    <col min="3097" max="3097" width="74.6640625" style="747" customWidth="1"/>
    <col min="3098" max="3102" width="13.1640625" style="747" customWidth="1"/>
    <col min="3103" max="3329" width="12" style="747"/>
    <col min="3330" max="3330" width="41.5" style="747" customWidth="1"/>
    <col min="3331" max="3331" width="16.6640625" style="747" customWidth="1"/>
    <col min="3332" max="3332" width="21.6640625" style="747" customWidth="1"/>
    <col min="3333" max="3333" width="32.5" style="747" customWidth="1"/>
    <col min="3334" max="3334" width="25.6640625" style="747" customWidth="1"/>
    <col min="3335" max="3335" width="54.1640625" style="747" customWidth="1"/>
    <col min="3336" max="3340" width="5.6640625" style="747" customWidth="1"/>
    <col min="3341" max="3341" width="38.5" style="747" customWidth="1"/>
    <col min="3342" max="3342" width="24.6640625" style="747" customWidth="1"/>
    <col min="3343" max="3343" width="14" style="747" customWidth="1"/>
    <col min="3344" max="3344" width="25.5" style="747" bestFit="1" customWidth="1"/>
    <col min="3345" max="3345" width="12" style="747"/>
    <col min="3346" max="3346" width="11.6640625" style="747" customWidth="1"/>
    <col min="3347" max="3349" width="12" style="747"/>
    <col min="3350" max="3350" width="13.1640625" style="747" customWidth="1"/>
    <col min="3351" max="3351" width="12" style="747"/>
    <col min="3352" max="3352" width="45.1640625" style="747" customWidth="1"/>
    <col min="3353" max="3353" width="74.6640625" style="747" customWidth="1"/>
    <col min="3354" max="3358" width="13.1640625" style="747" customWidth="1"/>
    <col min="3359" max="3585" width="12" style="747"/>
    <col min="3586" max="3586" width="41.5" style="747" customWidth="1"/>
    <col min="3587" max="3587" width="16.6640625" style="747" customWidth="1"/>
    <col min="3588" max="3588" width="21.6640625" style="747" customWidth="1"/>
    <col min="3589" max="3589" width="32.5" style="747" customWidth="1"/>
    <col min="3590" max="3590" width="25.6640625" style="747" customWidth="1"/>
    <col min="3591" max="3591" width="54.1640625" style="747" customWidth="1"/>
    <col min="3592" max="3596" width="5.6640625" style="747" customWidth="1"/>
    <col min="3597" max="3597" width="38.5" style="747" customWidth="1"/>
    <col min="3598" max="3598" width="24.6640625" style="747" customWidth="1"/>
    <col min="3599" max="3599" width="14" style="747" customWidth="1"/>
    <col min="3600" max="3600" width="25.5" style="747" bestFit="1" customWidth="1"/>
    <col min="3601" max="3601" width="12" style="747"/>
    <col min="3602" max="3602" width="11.6640625" style="747" customWidth="1"/>
    <col min="3603" max="3605" width="12" style="747"/>
    <col min="3606" max="3606" width="13.1640625" style="747" customWidth="1"/>
    <col min="3607" max="3607" width="12" style="747"/>
    <col min="3608" max="3608" width="45.1640625" style="747" customWidth="1"/>
    <col min="3609" max="3609" width="74.6640625" style="747" customWidth="1"/>
    <col min="3610" max="3614" width="13.1640625" style="747" customWidth="1"/>
    <col min="3615" max="3841" width="12" style="747"/>
    <col min="3842" max="3842" width="41.5" style="747" customWidth="1"/>
    <col min="3843" max="3843" width="16.6640625" style="747" customWidth="1"/>
    <col min="3844" max="3844" width="21.6640625" style="747" customWidth="1"/>
    <col min="3845" max="3845" width="32.5" style="747" customWidth="1"/>
    <col min="3846" max="3846" width="25.6640625" style="747" customWidth="1"/>
    <col min="3847" max="3847" width="54.1640625" style="747" customWidth="1"/>
    <col min="3848" max="3852" width="5.6640625" style="747" customWidth="1"/>
    <col min="3853" max="3853" width="38.5" style="747" customWidth="1"/>
    <col min="3854" max="3854" width="24.6640625" style="747" customWidth="1"/>
    <col min="3855" max="3855" width="14" style="747" customWidth="1"/>
    <col min="3856" max="3856" width="25.5" style="747" bestFit="1" customWidth="1"/>
    <col min="3857" max="3857" width="12" style="747"/>
    <col min="3858" max="3858" width="11.6640625" style="747" customWidth="1"/>
    <col min="3859" max="3861" width="12" style="747"/>
    <col min="3862" max="3862" width="13.1640625" style="747" customWidth="1"/>
    <col min="3863" max="3863" width="12" style="747"/>
    <col min="3864" max="3864" width="45.1640625" style="747" customWidth="1"/>
    <col min="3865" max="3865" width="74.6640625" style="747" customWidth="1"/>
    <col min="3866" max="3870" width="13.1640625" style="747" customWidth="1"/>
    <col min="3871" max="4097" width="12" style="747"/>
    <col min="4098" max="4098" width="41.5" style="747" customWidth="1"/>
    <col min="4099" max="4099" width="16.6640625" style="747" customWidth="1"/>
    <col min="4100" max="4100" width="21.6640625" style="747" customWidth="1"/>
    <col min="4101" max="4101" width="32.5" style="747" customWidth="1"/>
    <col min="4102" max="4102" width="25.6640625" style="747" customWidth="1"/>
    <col min="4103" max="4103" width="54.1640625" style="747" customWidth="1"/>
    <col min="4104" max="4108" width="5.6640625" style="747" customWidth="1"/>
    <col min="4109" max="4109" width="38.5" style="747" customWidth="1"/>
    <col min="4110" max="4110" width="24.6640625" style="747" customWidth="1"/>
    <col min="4111" max="4111" width="14" style="747" customWidth="1"/>
    <col min="4112" max="4112" width="25.5" style="747" bestFit="1" customWidth="1"/>
    <col min="4113" max="4113" width="12" style="747"/>
    <col min="4114" max="4114" width="11.6640625" style="747" customWidth="1"/>
    <col min="4115" max="4117" width="12" style="747"/>
    <col min="4118" max="4118" width="13.1640625" style="747" customWidth="1"/>
    <col min="4119" max="4119" width="12" style="747"/>
    <col min="4120" max="4120" width="45.1640625" style="747" customWidth="1"/>
    <col min="4121" max="4121" width="74.6640625" style="747" customWidth="1"/>
    <col min="4122" max="4126" width="13.1640625" style="747" customWidth="1"/>
    <col min="4127" max="4353" width="12" style="747"/>
    <col min="4354" max="4354" width="41.5" style="747" customWidth="1"/>
    <col min="4355" max="4355" width="16.6640625" style="747" customWidth="1"/>
    <col min="4356" max="4356" width="21.6640625" style="747" customWidth="1"/>
    <col min="4357" max="4357" width="32.5" style="747" customWidth="1"/>
    <col min="4358" max="4358" width="25.6640625" style="747" customWidth="1"/>
    <col min="4359" max="4359" width="54.1640625" style="747" customWidth="1"/>
    <col min="4360" max="4364" width="5.6640625" style="747" customWidth="1"/>
    <col min="4365" max="4365" width="38.5" style="747" customWidth="1"/>
    <col min="4366" max="4366" width="24.6640625" style="747" customWidth="1"/>
    <col min="4367" max="4367" width="14" style="747" customWidth="1"/>
    <col min="4368" max="4368" width="25.5" style="747" bestFit="1" customWidth="1"/>
    <col min="4369" max="4369" width="12" style="747"/>
    <col min="4370" max="4370" width="11.6640625" style="747" customWidth="1"/>
    <col min="4371" max="4373" width="12" style="747"/>
    <col min="4374" max="4374" width="13.1640625" style="747" customWidth="1"/>
    <col min="4375" max="4375" width="12" style="747"/>
    <col min="4376" max="4376" width="45.1640625" style="747" customWidth="1"/>
    <col min="4377" max="4377" width="74.6640625" style="747" customWidth="1"/>
    <col min="4378" max="4382" width="13.1640625" style="747" customWidth="1"/>
    <col min="4383" max="4609" width="12" style="747"/>
    <col min="4610" max="4610" width="41.5" style="747" customWidth="1"/>
    <col min="4611" max="4611" width="16.6640625" style="747" customWidth="1"/>
    <col min="4612" max="4612" width="21.6640625" style="747" customWidth="1"/>
    <col min="4613" max="4613" width="32.5" style="747" customWidth="1"/>
    <col min="4614" max="4614" width="25.6640625" style="747" customWidth="1"/>
    <col min="4615" max="4615" width="54.1640625" style="747" customWidth="1"/>
    <col min="4616" max="4620" width="5.6640625" style="747" customWidth="1"/>
    <col min="4621" max="4621" width="38.5" style="747" customWidth="1"/>
    <col min="4622" max="4622" width="24.6640625" style="747" customWidth="1"/>
    <col min="4623" max="4623" width="14" style="747" customWidth="1"/>
    <col min="4624" max="4624" width="25.5" style="747" bestFit="1" customWidth="1"/>
    <col min="4625" max="4625" width="12" style="747"/>
    <col min="4626" max="4626" width="11.6640625" style="747" customWidth="1"/>
    <col min="4627" max="4629" width="12" style="747"/>
    <col min="4630" max="4630" width="13.1640625" style="747" customWidth="1"/>
    <col min="4631" max="4631" width="12" style="747"/>
    <col min="4632" max="4632" width="45.1640625" style="747" customWidth="1"/>
    <col min="4633" max="4633" width="74.6640625" style="747" customWidth="1"/>
    <col min="4634" max="4638" width="13.1640625" style="747" customWidth="1"/>
    <col min="4639" max="4865" width="12" style="747"/>
    <col min="4866" max="4866" width="41.5" style="747" customWidth="1"/>
    <col min="4867" max="4867" width="16.6640625" style="747" customWidth="1"/>
    <col min="4868" max="4868" width="21.6640625" style="747" customWidth="1"/>
    <col min="4869" max="4869" width="32.5" style="747" customWidth="1"/>
    <col min="4870" max="4870" width="25.6640625" style="747" customWidth="1"/>
    <col min="4871" max="4871" width="54.1640625" style="747" customWidth="1"/>
    <col min="4872" max="4876" width="5.6640625" style="747" customWidth="1"/>
    <col min="4877" max="4877" width="38.5" style="747" customWidth="1"/>
    <col min="4878" max="4878" width="24.6640625" style="747" customWidth="1"/>
    <col min="4879" max="4879" width="14" style="747" customWidth="1"/>
    <col min="4880" max="4880" width="25.5" style="747" bestFit="1" customWidth="1"/>
    <col min="4881" max="4881" width="12" style="747"/>
    <col min="4882" max="4882" width="11.6640625" style="747" customWidth="1"/>
    <col min="4883" max="4885" width="12" style="747"/>
    <col min="4886" max="4886" width="13.1640625" style="747" customWidth="1"/>
    <col min="4887" max="4887" width="12" style="747"/>
    <col min="4888" max="4888" width="45.1640625" style="747" customWidth="1"/>
    <col min="4889" max="4889" width="74.6640625" style="747" customWidth="1"/>
    <col min="4890" max="4894" width="13.1640625" style="747" customWidth="1"/>
    <col min="4895" max="5121" width="12" style="747"/>
    <col min="5122" max="5122" width="41.5" style="747" customWidth="1"/>
    <col min="5123" max="5123" width="16.6640625" style="747" customWidth="1"/>
    <col min="5124" max="5124" width="21.6640625" style="747" customWidth="1"/>
    <col min="5125" max="5125" width="32.5" style="747" customWidth="1"/>
    <col min="5126" max="5126" width="25.6640625" style="747" customWidth="1"/>
    <col min="5127" max="5127" width="54.1640625" style="747" customWidth="1"/>
    <col min="5128" max="5132" width="5.6640625" style="747" customWidth="1"/>
    <col min="5133" max="5133" width="38.5" style="747" customWidth="1"/>
    <col min="5134" max="5134" width="24.6640625" style="747" customWidth="1"/>
    <col min="5135" max="5135" width="14" style="747" customWidth="1"/>
    <col min="5136" max="5136" width="25.5" style="747" bestFit="1" customWidth="1"/>
    <col min="5137" max="5137" width="12" style="747"/>
    <col min="5138" max="5138" width="11.6640625" style="747" customWidth="1"/>
    <col min="5139" max="5141" width="12" style="747"/>
    <col min="5142" max="5142" width="13.1640625" style="747" customWidth="1"/>
    <col min="5143" max="5143" width="12" style="747"/>
    <col min="5144" max="5144" width="45.1640625" style="747" customWidth="1"/>
    <col min="5145" max="5145" width="74.6640625" style="747" customWidth="1"/>
    <col min="5146" max="5150" width="13.1640625" style="747" customWidth="1"/>
    <col min="5151" max="5377" width="12" style="747"/>
    <col min="5378" max="5378" width="41.5" style="747" customWidth="1"/>
    <col min="5379" max="5379" width="16.6640625" style="747" customWidth="1"/>
    <col min="5380" max="5380" width="21.6640625" style="747" customWidth="1"/>
    <col min="5381" max="5381" width="32.5" style="747" customWidth="1"/>
    <col min="5382" max="5382" width="25.6640625" style="747" customWidth="1"/>
    <col min="5383" max="5383" width="54.1640625" style="747" customWidth="1"/>
    <col min="5384" max="5388" width="5.6640625" style="747" customWidth="1"/>
    <col min="5389" max="5389" width="38.5" style="747" customWidth="1"/>
    <col min="5390" max="5390" width="24.6640625" style="747" customWidth="1"/>
    <col min="5391" max="5391" width="14" style="747" customWidth="1"/>
    <col min="5392" max="5392" width="25.5" style="747" bestFit="1" customWidth="1"/>
    <col min="5393" max="5393" width="12" style="747"/>
    <col min="5394" max="5394" width="11.6640625" style="747" customWidth="1"/>
    <col min="5395" max="5397" width="12" style="747"/>
    <col min="5398" max="5398" width="13.1640625" style="747" customWidth="1"/>
    <col min="5399" max="5399" width="12" style="747"/>
    <col min="5400" max="5400" width="45.1640625" style="747" customWidth="1"/>
    <col min="5401" max="5401" width="74.6640625" style="747" customWidth="1"/>
    <col min="5402" max="5406" width="13.1640625" style="747" customWidth="1"/>
    <col min="5407" max="5633" width="12" style="747"/>
    <col min="5634" max="5634" width="41.5" style="747" customWidth="1"/>
    <col min="5635" max="5635" width="16.6640625" style="747" customWidth="1"/>
    <col min="5636" max="5636" width="21.6640625" style="747" customWidth="1"/>
    <col min="5637" max="5637" width="32.5" style="747" customWidth="1"/>
    <col min="5638" max="5638" width="25.6640625" style="747" customWidth="1"/>
    <col min="5639" max="5639" width="54.1640625" style="747" customWidth="1"/>
    <col min="5640" max="5644" width="5.6640625" style="747" customWidth="1"/>
    <col min="5645" max="5645" width="38.5" style="747" customWidth="1"/>
    <col min="5646" max="5646" width="24.6640625" style="747" customWidth="1"/>
    <col min="5647" max="5647" width="14" style="747" customWidth="1"/>
    <col min="5648" max="5648" width="25.5" style="747" bestFit="1" customWidth="1"/>
    <col min="5649" max="5649" width="12" style="747"/>
    <col min="5650" max="5650" width="11.6640625" style="747" customWidth="1"/>
    <col min="5651" max="5653" width="12" style="747"/>
    <col min="5654" max="5654" width="13.1640625" style="747" customWidth="1"/>
    <col min="5655" max="5655" width="12" style="747"/>
    <col min="5656" max="5656" width="45.1640625" style="747" customWidth="1"/>
    <col min="5657" max="5657" width="74.6640625" style="747" customWidth="1"/>
    <col min="5658" max="5662" width="13.1640625" style="747" customWidth="1"/>
    <col min="5663" max="5889" width="12" style="747"/>
    <col min="5890" max="5890" width="41.5" style="747" customWidth="1"/>
    <col min="5891" max="5891" width="16.6640625" style="747" customWidth="1"/>
    <col min="5892" max="5892" width="21.6640625" style="747" customWidth="1"/>
    <col min="5893" max="5893" width="32.5" style="747" customWidth="1"/>
    <col min="5894" max="5894" width="25.6640625" style="747" customWidth="1"/>
    <col min="5895" max="5895" width="54.1640625" style="747" customWidth="1"/>
    <col min="5896" max="5900" width="5.6640625" style="747" customWidth="1"/>
    <col min="5901" max="5901" width="38.5" style="747" customWidth="1"/>
    <col min="5902" max="5902" width="24.6640625" style="747" customWidth="1"/>
    <col min="5903" max="5903" width="14" style="747" customWidth="1"/>
    <col min="5904" max="5904" width="25.5" style="747" bestFit="1" customWidth="1"/>
    <col min="5905" max="5905" width="12" style="747"/>
    <col min="5906" max="5906" width="11.6640625" style="747" customWidth="1"/>
    <col min="5907" max="5909" width="12" style="747"/>
    <col min="5910" max="5910" width="13.1640625" style="747" customWidth="1"/>
    <col min="5911" max="5911" width="12" style="747"/>
    <col min="5912" max="5912" width="45.1640625" style="747" customWidth="1"/>
    <col min="5913" max="5913" width="74.6640625" style="747" customWidth="1"/>
    <col min="5914" max="5918" width="13.1640625" style="747" customWidth="1"/>
    <col min="5919" max="6145" width="12" style="747"/>
    <col min="6146" max="6146" width="41.5" style="747" customWidth="1"/>
    <col min="6147" max="6147" width="16.6640625" style="747" customWidth="1"/>
    <col min="6148" max="6148" width="21.6640625" style="747" customWidth="1"/>
    <col min="6149" max="6149" width="32.5" style="747" customWidth="1"/>
    <col min="6150" max="6150" width="25.6640625" style="747" customWidth="1"/>
    <col min="6151" max="6151" width="54.1640625" style="747" customWidth="1"/>
    <col min="6152" max="6156" width="5.6640625" style="747" customWidth="1"/>
    <col min="6157" max="6157" width="38.5" style="747" customWidth="1"/>
    <col min="6158" max="6158" width="24.6640625" style="747" customWidth="1"/>
    <col min="6159" max="6159" width="14" style="747" customWidth="1"/>
    <col min="6160" max="6160" width="25.5" style="747" bestFit="1" customWidth="1"/>
    <col min="6161" max="6161" width="12" style="747"/>
    <col min="6162" max="6162" width="11.6640625" style="747" customWidth="1"/>
    <col min="6163" max="6165" width="12" style="747"/>
    <col min="6166" max="6166" width="13.1640625" style="747" customWidth="1"/>
    <col min="6167" max="6167" width="12" style="747"/>
    <col min="6168" max="6168" width="45.1640625" style="747" customWidth="1"/>
    <col min="6169" max="6169" width="74.6640625" style="747" customWidth="1"/>
    <col min="6170" max="6174" width="13.1640625" style="747" customWidth="1"/>
    <col min="6175" max="6401" width="12" style="747"/>
    <col min="6402" max="6402" width="41.5" style="747" customWidth="1"/>
    <col min="6403" max="6403" width="16.6640625" style="747" customWidth="1"/>
    <col min="6404" max="6404" width="21.6640625" style="747" customWidth="1"/>
    <col min="6405" max="6405" width="32.5" style="747" customWidth="1"/>
    <col min="6406" max="6406" width="25.6640625" style="747" customWidth="1"/>
    <col min="6407" max="6407" width="54.1640625" style="747" customWidth="1"/>
    <col min="6408" max="6412" width="5.6640625" style="747" customWidth="1"/>
    <col min="6413" max="6413" width="38.5" style="747" customWidth="1"/>
    <col min="6414" max="6414" width="24.6640625" style="747" customWidth="1"/>
    <col min="6415" max="6415" width="14" style="747" customWidth="1"/>
    <col min="6416" max="6416" width="25.5" style="747" bestFit="1" customWidth="1"/>
    <col min="6417" max="6417" width="12" style="747"/>
    <col min="6418" max="6418" width="11.6640625" style="747" customWidth="1"/>
    <col min="6419" max="6421" width="12" style="747"/>
    <col min="6422" max="6422" width="13.1640625" style="747" customWidth="1"/>
    <col min="6423" max="6423" width="12" style="747"/>
    <col min="6424" max="6424" width="45.1640625" style="747" customWidth="1"/>
    <col min="6425" max="6425" width="74.6640625" style="747" customWidth="1"/>
    <col min="6426" max="6430" width="13.1640625" style="747" customWidth="1"/>
    <col min="6431" max="6657" width="12" style="747"/>
    <col min="6658" max="6658" width="41.5" style="747" customWidth="1"/>
    <col min="6659" max="6659" width="16.6640625" style="747" customWidth="1"/>
    <col min="6660" max="6660" width="21.6640625" style="747" customWidth="1"/>
    <col min="6661" max="6661" width="32.5" style="747" customWidth="1"/>
    <col min="6662" max="6662" width="25.6640625" style="747" customWidth="1"/>
    <col min="6663" max="6663" width="54.1640625" style="747" customWidth="1"/>
    <col min="6664" max="6668" width="5.6640625" style="747" customWidth="1"/>
    <col min="6669" max="6669" width="38.5" style="747" customWidth="1"/>
    <col min="6670" max="6670" width="24.6640625" style="747" customWidth="1"/>
    <col min="6671" max="6671" width="14" style="747" customWidth="1"/>
    <col min="6672" max="6672" width="25.5" style="747" bestFit="1" customWidth="1"/>
    <col min="6673" max="6673" width="12" style="747"/>
    <col min="6674" max="6674" width="11.6640625" style="747" customWidth="1"/>
    <col min="6675" max="6677" width="12" style="747"/>
    <col min="6678" max="6678" width="13.1640625" style="747" customWidth="1"/>
    <col min="6679" max="6679" width="12" style="747"/>
    <col min="6680" max="6680" width="45.1640625" style="747" customWidth="1"/>
    <col min="6681" max="6681" width="74.6640625" style="747" customWidth="1"/>
    <col min="6682" max="6686" width="13.1640625" style="747" customWidth="1"/>
    <col min="6687" max="6913" width="12" style="747"/>
    <col min="6914" max="6914" width="41.5" style="747" customWidth="1"/>
    <col min="6915" max="6915" width="16.6640625" style="747" customWidth="1"/>
    <col min="6916" max="6916" width="21.6640625" style="747" customWidth="1"/>
    <col min="6917" max="6917" width="32.5" style="747" customWidth="1"/>
    <col min="6918" max="6918" width="25.6640625" style="747" customWidth="1"/>
    <col min="6919" max="6919" width="54.1640625" style="747" customWidth="1"/>
    <col min="6920" max="6924" width="5.6640625" style="747" customWidth="1"/>
    <col min="6925" max="6925" width="38.5" style="747" customWidth="1"/>
    <col min="6926" max="6926" width="24.6640625" style="747" customWidth="1"/>
    <col min="6927" max="6927" width="14" style="747" customWidth="1"/>
    <col min="6928" max="6928" width="25.5" style="747" bestFit="1" customWidth="1"/>
    <col min="6929" max="6929" width="12" style="747"/>
    <col min="6930" max="6930" width="11.6640625" style="747" customWidth="1"/>
    <col min="6931" max="6933" width="12" style="747"/>
    <col min="6934" max="6934" width="13.1640625" style="747" customWidth="1"/>
    <col min="6935" max="6935" width="12" style="747"/>
    <col min="6936" max="6936" width="45.1640625" style="747" customWidth="1"/>
    <col min="6937" max="6937" width="74.6640625" style="747" customWidth="1"/>
    <col min="6938" max="6942" width="13.1640625" style="747" customWidth="1"/>
    <col min="6943" max="7169" width="12" style="747"/>
    <col min="7170" max="7170" width="41.5" style="747" customWidth="1"/>
    <col min="7171" max="7171" width="16.6640625" style="747" customWidth="1"/>
    <col min="7172" max="7172" width="21.6640625" style="747" customWidth="1"/>
    <col min="7173" max="7173" width="32.5" style="747" customWidth="1"/>
    <col min="7174" max="7174" width="25.6640625" style="747" customWidth="1"/>
    <col min="7175" max="7175" width="54.1640625" style="747" customWidth="1"/>
    <col min="7176" max="7180" width="5.6640625" style="747" customWidth="1"/>
    <col min="7181" max="7181" width="38.5" style="747" customWidth="1"/>
    <col min="7182" max="7182" width="24.6640625" style="747" customWidth="1"/>
    <col min="7183" max="7183" width="14" style="747" customWidth="1"/>
    <col min="7184" max="7184" width="25.5" style="747" bestFit="1" customWidth="1"/>
    <col min="7185" max="7185" width="12" style="747"/>
    <col min="7186" max="7186" width="11.6640625" style="747" customWidth="1"/>
    <col min="7187" max="7189" width="12" style="747"/>
    <col min="7190" max="7190" width="13.1640625" style="747" customWidth="1"/>
    <col min="7191" max="7191" width="12" style="747"/>
    <col min="7192" max="7192" width="45.1640625" style="747" customWidth="1"/>
    <col min="7193" max="7193" width="74.6640625" style="747" customWidth="1"/>
    <col min="7194" max="7198" width="13.1640625" style="747" customWidth="1"/>
    <col min="7199" max="7425" width="12" style="747"/>
    <col min="7426" max="7426" width="41.5" style="747" customWidth="1"/>
    <col min="7427" max="7427" width="16.6640625" style="747" customWidth="1"/>
    <col min="7428" max="7428" width="21.6640625" style="747" customWidth="1"/>
    <col min="7429" max="7429" width="32.5" style="747" customWidth="1"/>
    <col min="7430" max="7430" width="25.6640625" style="747" customWidth="1"/>
    <col min="7431" max="7431" width="54.1640625" style="747" customWidth="1"/>
    <col min="7432" max="7436" width="5.6640625" style="747" customWidth="1"/>
    <col min="7437" max="7437" width="38.5" style="747" customWidth="1"/>
    <col min="7438" max="7438" width="24.6640625" style="747" customWidth="1"/>
    <col min="7439" max="7439" width="14" style="747" customWidth="1"/>
    <col min="7440" max="7440" width="25.5" style="747" bestFit="1" customWidth="1"/>
    <col min="7441" max="7441" width="12" style="747"/>
    <col min="7442" max="7442" width="11.6640625" style="747" customWidth="1"/>
    <col min="7443" max="7445" width="12" style="747"/>
    <col min="7446" max="7446" width="13.1640625" style="747" customWidth="1"/>
    <col min="7447" max="7447" width="12" style="747"/>
    <col min="7448" max="7448" width="45.1640625" style="747" customWidth="1"/>
    <col min="7449" max="7449" width="74.6640625" style="747" customWidth="1"/>
    <col min="7450" max="7454" width="13.1640625" style="747" customWidth="1"/>
    <col min="7455" max="7681" width="12" style="747"/>
    <col min="7682" max="7682" width="41.5" style="747" customWidth="1"/>
    <col min="7683" max="7683" width="16.6640625" style="747" customWidth="1"/>
    <col min="7684" max="7684" width="21.6640625" style="747" customWidth="1"/>
    <col min="7685" max="7685" width="32.5" style="747" customWidth="1"/>
    <col min="7686" max="7686" width="25.6640625" style="747" customWidth="1"/>
    <col min="7687" max="7687" width="54.1640625" style="747" customWidth="1"/>
    <col min="7688" max="7692" width="5.6640625" style="747" customWidth="1"/>
    <col min="7693" max="7693" width="38.5" style="747" customWidth="1"/>
    <col min="7694" max="7694" width="24.6640625" style="747" customWidth="1"/>
    <col min="7695" max="7695" width="14" style="747" customWidth="1"/>
    <col min="7696" max="7696" width="25.5" style="747" bestFit="1" customWidth="1"/>
    <col min="7697" max="7697" width="12" style="747"/>
    <col min="7698" max="7698" width="11.6640625" style="747" customWidth="1"/>
    <col min="7699" max="7701" width="12" style="747"/>
    <col min="7702" max="7702" width="13.1640625" style="747" customWidth="1"/>
    <col min="7703" max="7703" width="12" style="747"/>
    <col min="7704" max="7704" width="45.1640625" style="747" customWidth="1"/>
    <col min="7705" max="7705" width="74.6640625" style="747" customWidth="1"/>
    <col min="7706" max="7710" width="13.1640625" style="747" customWidth="1"/>
    <col min="7711" max="7937" width="12" style="747"/>
    <col min="7938" max="7938" width="41.5" style="747" customWidth="1"/>
    <col min="7939" max="7939" width="16.6640625" style="747" customWidth="1"/>
    <col min="7940" max="7940" width="21.6640625" style="747" customWidth="1"/>
    <col min="7941" max="7941" width="32.5" style="747" customWidth="1"/>
    <col min="7942" max="7942" width="25.6640625" style="747" customWidth="1"/>
    <col min="7943" max="7943" width="54.1640625" style="747" customWidth="1"/>
    <col min="7944" max="7948" width="5.6640625" style="747" customWidth="1"/>
    <col min="7949" max="7949" width="38.5" style="747" customWidth="1"/>
    <col min="7950" max="7950" width="24.6640625" style="747" customWidth="1"/>
    <col min="7951" max="7951" width="14" style="747" customWidth="1"/>
    <col min="7952" max="7952" width="25.5" style="747" bestFit="1" customWidth="1"/>
    <col min="7953" max="7953" width="12" style="747"/>
    <col min="7954" max="7954" width="11.6640625" style="747" customWidth="1"/>
    <col min="7955" max="7957" width="12" style="747"/>
    <col min="7958" max="7958" width="13.1640625" style="747" customWidth="1"/>
    <col min="7959" max="7959" width="12" style="747"/>
    <col min="7960" max="7960" width="45.1640625" style="747" customWidth="1"/>
    <col min="7961" max="7961" width="74.6640625" style="747" customWidth="1"/>
    <col min="7962" max="7966" width="13.1640625" style="747" customWidth="1"/>
    <col min="7967" max="8193" width="12" style="747"/>
    <col min="8194" max="8194" width="41.5" style="747" customWidth="1"/>
    <col min="8195" max="8195" width="16.6640625" style="747" customWidth="1"/>
    <col min="8196" max="8196" width="21.6640625" style="747" customWidth="1"/>
    <col min="8197" max="8197" width="32.5" style="747" customWidth="1"/>
    <col min="8198" max="8198" width="25.6640625" style="747" customWidth="1"/>
    <col min="8199" max="8199" width="54.1640625" style="747" customWidth="1"/>
    <col min="8200" max="8204" width="5.6640625" style="747" customWidth="1"/>
    <col min="8205" max="8205" width="38.5" style="747" customWidth="1"/>
    <col min="8206" max="8206" width="24.6640625" style="747" customWidth="1"/>
    <col min="8207" max="8207" width="14" style="747" customWidth="1"/>
    <col min="8208" max="8208" width="25.5" style="747" bestFit="1" customWidth="1"/>
    <col min="8209" max="8209" width="12" style="747"/>
    <col min="8210" max="8210" width="11.6640625" style="747" customWidth="1"/>
    <col min="8211" max="8213" width="12" style="747"/>
    <col min="8214" max="8214" width="13.1640625" style="747" customWidth="1"/>
    <col min="8215" max="8215" width="12" style="747"/>
    <col min="8216" max="8216" width="45.1640625" style="747" customWidth="1"/>
    <col min="8217" max="8217" width="74.6640625" style="747" customWidth="1"/>
    <col min="8218" max="8222" width="13.1640625" style="747" customWidth="1"/>
    <col min="8223" max="8449" width="12" style="747"/>
    <col min="8450" max="8450" width="41.5" style="747" customWidth="1"/>
    <col min="8451" max="8451" width="16.6640625" style="747" customWidth="1"/>
    <col min="8452" max="8452" width="21.6640625" style="747" customWidth="1"/>
    <col min="8453" max="8453" width="32.5" style="747" customWidth="1"/>
    <col min="8454" max="8454" width="25.6640625" style="747" customWidth="1"/>
    <col min="8455" max="8455" width="54.1640625" style="747" customWidth="1"/>
    <col min="8456" max="8460" width="5.6640625" style="747" customWidth="1"/>
    <col min="8461" max="8461" width="38.5" style="747" customWidth="1"/>
    <col min="8462" max="8462" width="24.6640625" style="747" customWidth="1"/>
    <col min="8463" max="8463" width="14" style="747" customWidth="1"/>
    <col min="8464" max="8464" width="25.5" style="747" bestFit="1" customWidth="1"/>
    <col min="8465" max="8465" width="12" style="747"/>
    <col min="8466" max="8466" width="11.6640625" style="747" customWidth="1"/>
    <col min="8467" max="8469" width="12" style="747"/>
    <col min="8470" max="8470" width="13.1640625" style="747" customWidth="1"/>
    <col min="8471" max="8471" width="12" style="747"/>
    <col min="8472" max="8472" width="45.1640625" style="747" customWidth="1"/>
    <col min="8473" max="8473" width="74.6640625" style="747" customWidth="1"/>
    <col min="8474" max="8478" width="13.1640625" style="747" customWidth="1"/>
    <col min="8479" max="8705" width="12" style="747"/>
    <col min="8706" max="8706" width="41.5" style="747" customWidth="1"/>
    <col min="8707" max="8707" width="16.6640625" style="747" customWidth="1"/>
    <col min="8708" max="8708" width="21.6640625" style="747" customWidth="1"/>
    <col min="8709" max="8709" width="32.5" style="747" customWidth="1"/>
    <col min="8710" max="8710" width="25.6640625" style="747" customWidth="1"/>
    <col min="8711" max="8711" width="54.1640625" style="747" customWidth="1"/>
    <col min="8712" max="8716" width="5.6640625" style="747" customWidth="1"/>
    <col min="8717" max="8717" width="38.5" style="747" customWidth="1"/>
    <col min="8718" max="8718" width="24.6640625" style="747" customWidth="1"/>
    <col min="8719" max="8719" width="14" style="747" customWidth="1"/>
    <col min="8720" max="8720" width="25.5" style="747" bestFit="1" customWidth="1"/>
    <col min="8721" max="8721" width="12" style="747"/>
    <col min="8722" max="8722" width="11.6640625" style="747" customWidth="1"/>
    <col min="8723" max="8725" width="12" style="747"/>
    <col min="8726" max="8726" width="13.1640625" style="747" customWidth="1"/>
    <col min="8727" max="8727" width="12" style="747"/>
    <col min="8728" max="8728" width="45.1640625" style="747" customWidth="1"/>
    <col min="8729" max="8729" width="74.6640625" style="747" customWidth="1"/>
    <col min="8730" max="8734" width="13.1640625" style="747" customWidth="1"/>
    <col min="8735" max="8961" width="12" style="747"/>
    <col min="8962" max="8962" width="41.5" style="747" customWidth="1"/>
    <col min="8963" max="8963" width="16.6640625" style="747" customWidth="1"/>
    <col min="8964" max="8964" width="21.6640625" style="747" customWidth="1"/>
    <col min="8965" max="8965" width="32.5" style="747" customWidth="1"/>
    <col min="8966" max="8966" width="25.6640625" style="747" customWidth="1"/>
    <col min="8967" max="8967" width="54.1640625" style="747" customWidth="1"/>
    <col min="8968" max="8972" width="5.6640625" style="747" customWidth="1"/>
    <col min="8973" max="8973" width="38.5" style="747" customWidth="1"/>
    <col min="8974" max="8974" width="24.6640625" style="747" customWidth="1"/>
    <col min="8975" max="8975" width="14" style="747" customWidth="1"/>
    <col min="8976" max="8976" width="25.5" style="747" bestFit="1" customWidth="1"/>
    <col min="8977" max="8977" width="12" style="747"/>
    <col min="8978" max="8978" width="11.6640625" style="747" customWidth="1"/>
    <col min="8979" max="8981" width="12" style="747"/>
    <col min="8982" max="8982" width="13.1640625" style="747" customWidth="1"/>
    <col min="8983" max="8983" width="12" style="747"/>
    <col min="8984" max="8984" width="45.1640625" style="747" customWidth="1"/>
    <col min="8985" max="8985" width="74.6640625" style="747" customWidth="1"/>
    <col min="8986" max="8990" width="13.1640625" style="747" customWidth="1"/>
    <col min="8991" max="9217" width="12" style="747"/>
    <col min="9218" max="9218" width="41.5" style="747" customWidth="1"/>
    <col min="9219" max="9219" width="16.6640625" style="747" customWidth="1"/>
    <col min="9220" max="9220" width="21.6640625" style="747" customWidth="1"/>
    <col min="9221" max="9221" width="32.5" style="747" customWidth="1"/>
    <col min="9222" max="9222" width="25.6640625" style="747" customWidth="1"/>
    <col min="9223" max="9223" width="54.1640625" style="747" customWidth="1"/>
    <col min="9224" max="9228" width="5.6640625" style="747" customWidth="1"/>
    <col min="9229" max="9229" width="38.5" style="747" customWidth="1"/>
    <col min="9230" max="9230" width="24.6640625" style="747" customWidth="1"/>
    <col min="9231" max="9231" width="14" style="747" customWidth="1"/>
    <col min="9232" max="9232" width="25.5" style="747" bestFit="1" customWidth="1"/>
    <col min="9233" max="9233" width="12" style="747"/>
    <col min="9234" max="9234" width="11.6640625" style="747" customWidth="1"/>
    <col min="9235" max="9237" width="12" style="747"/>
    <col min="9238" max="9238" width="13.1640625" style="747" customWidth="1"/>
    <col min="9239" max="9239" width="12" style="747"/>
    <col min="9240" max="9240" width="45.1640625" style="747" customWidth="1"/>
    <col min="9241" max="9241" width="74.6640625" style="747" customWidth="1"/>
    <col min="9242" max="9246" width="13.1640625" style="747" customWidth="1"/>
    <col min="9247" max="9473" width="12" style="747"/>
    <col min="9474" max="9474" width="41.5" style="747" customWidth="1"/>
    <col min="9475" max="9475" width="16.6640625" style="747" customWidth="1"/>
    <col min="9476" max="9476" width="21.6640625" style="747" customWidth="1"/>
    <col min="9477" max="9477" width="32.5" style="747" customWidth="1"/>
    <col min="9478" max="9478" width="25.6640625" style="747" customWidth="1"/>
    <col min="9479" max="9479" width="54.1640625" style="747" customWidth="1"/>
    <col min="9480" max="9484" width="5.6640625" style="747" customWidth="1"/>
    <col min="9485" max="9485" width="38.5" style="747" customWidth="1"/>
    <col min="9486" max="9486" width="24.6640625" style="747" customWidth="1"/>
    <col min="9487" max="9487" width="14" style="747" customWidth="1"/>
    <col min="9488" max="9488" width="25.5" style="747" bestFit="1" customWidth="1"/>
    <col min="9489" max="9489" width="12" style="747"/>
    <col min="9490" max="9490" width="11.6640625" style="747" customWidth="1"/>
    <col min="9491" max="9493" width="12" style="747"/>
    <col min="9494" max="9494" width="13.1640625" style="747" customWidth="1"/>
    <col min="9495" max="9495" width="12" style="747"/>
    <col min="9496" max="9496" width="45.1640625" style="747" customWidth="1"/>
    <col min="9497" max="9497" width="74.6640625" style="747" customWidth="1"/>
    <col min="9498" max="9502" width="13.1640625" style="747" customWidth="1"/>
    <col min="9503" max="9729" width="12" style="747"/>
    <col min="9730" max="9730" width="41.5" style="747" customWidth="1"/>
    <col min="9731" max="9731" width="16.6640625" style="747" customWidth="1"/>
    <col min="9732" max="9732" width="21.6640625" style="747" customWidth="1"/>
    <col min="9733" max="9733" width="32.5" style="747" customWidth="1"/>
    <col min="9734" max="9734" width="25.6640625" style="747" customWidth="1"/>
    <col min="9735" max="9735" width="54.1640625" style="747" customWidth="1"/>
    <col min="9736" max="9740" width="5.6640625" style="747" customWidth="1"/>
    <col min="9741" max="9741" width="38.5" style="747" customWidth="1"/>
    <col min="9742" max="9742" width="24.6640625" style="747" customWidth="1"/>
    <col min="9743" max="9743" width="14" style="747" customWidth="1"/>
    <col min="9744" max="9744" width="25.5" style="747" bestFit="1" customWidth="1"/>
    <col min="9745" max="9745" width="12" style="747"/>
    <col min="9746" max="9746" width="11.6640625" style="747" customWidth="1"/>
    <col min="9747" max="9749" width="12" style="747"/>
    <col min="9750" max="9750" width="13.1640625" style="747" customWidth="1"/>
    <col min="9751" max="9751" width="12" style="747"/>
    <col min="9752" max="9752" width="45.1640625" style="747" customWidth="1"/>
    <col min="9753" max="9753" width="74.6640625" style="747" customWidth="1"/>
    <col min="9754" max="9758" width="13.1640625" style="747" customWidth="1"/>
    <col min="9759" max="9985" width="12" style="747"/>
    <col min="9986" max="9986" width="41.5" style="747" customWidth="1"/>
    <col min="9987" max="9987" width="16.6640625" style="747" customWidth="1"/>
    <col min="9988" max="9988" width="21.6640625" style="747" customWidth="1"/>
    <col min="9989" max="9989" width="32.5" style="747" customWidth="1"/>
    <col min="9990" max="9990" width="25.6640625" style="747" customWidth="1"/>
    <col min="9991" max="9991" width="54.1640625" style="747" customWidth="1"/>
    <col min="9992" max="9996" width="5.6640625" style="747" customWidth="1"/>
    <col min="9997" max="9997" width="38.5" style="747" customWidth="1"/>
    <col min="9998" max="9998" width="24.6640625" style="747" customWidth="1"/>
    <col min="9999" max="9999" width="14" style="747" customWidth="1"/>
    <col min="10000" max="10000" width="25.5" style="747" bestFit="1" customWidth="1"/>
    <col min="10001" max="10001" width="12" style="747"/>
    <col min="10002" max="10002" width="11.6640625" style="747" customWidth="1"/>
    <col min="10003" max="10005" width="12" style="747"/>
    <col min="10006" max="10006" width="13.1640625" style="747" customWidth="1"/>
    <col min="10007" max="10007" width="12" style="747"/>
    <col min="10008" max="10008" width="45.1640625" style="747" customWidth="1"/>
    <col min="10009" max="10009" width="74.6640625" style="747" customWidth="1"/>
    <col min="10010" max="10014" width="13.1640625" style="747" customWidth="1"/>
    <col min="10015" max="10241" width="12" style="747"/>
    <col min="10242" max="10242" width="41.5" style="747" customWidth="1"/>
    <col min="10243" max="10243" width="16.6640625" style="747" customWidth="1"/>
    <col min="10244" max="10244" width="21.6640625" style="747" customWidth="1"/>
    <col min="10245" max="10245" width="32.5" style="747" customWidth="1"/>
    <col min="10246" max="10246" width="25.6640625" style="747" customWidth="1"/>
    <col min="10247" max="10247" width="54.1640625" style="747" customWidth="1"/>
    <col min="10248" max="10252" width="5.6640625" style="747" customWidth="1"/>
    <col min="10253" max="10253" width="38.5" style="747" customWidth="1"/>
    <col min="10254" max="10254" width="24.6640625" style="747" customWidth="1"/>
    <col min="10255" max="10255" width="14" style="747" customWidth="1"/>
    <col min="10256" max="10256" width="25.5" style="747" bestFit="1" customWidth="1"/>
    <col min="10257" max="10257" width="12" style="747"/>
    <col min="10258" max="10258" width="11.6640625" style="747" customWidth="1"/>
    <col min="10259" max="10261" width="12" style="747"/>
    <col min="10262" max="10262" width="13.1640625" style="747" customWidth="1"/>
    <col min="10263" max="10263" width="12" style="747"/>
    <col min="10264" max="10264" width="45.1640625" style="747" customWidth="1"/>
    <col min="10265" max="10265" width="74.6640625" style="747" customWidth="1"/>
    <col min="10266" max="10270" width="13.1640625" style="747" customWidth="1"/>
    <col min="10271" max="10497" width="12" style="747"/>
    <col min="10498" max="10498" width="41.5" style="747" customWidth="1"/>
    <col min="10499" max="10499" width="16.6640625" style="747" customWidth="1"/>
    <col min="10500" max="10500" width="21.6640625" style="747" customWidth="1"/>
    <col min="10501" max="10501" width="32.5" style="747" customWidth="1"/>
    <col min="10502" max="10502" width="25.6640625" style="747" customWidth="1"/>
    <col min="10503" max="10503" width="54.1640625" style="747" customWidth="1"/>
    <col min="10504" max="10508" width="5.6640625" style="747" customWidth="1"/>
    <col min="10509" max="10509" width="38.5" style="747" customWidth="1"/>
    <col min="10510" max="10510" width="24.6640625" style="747" customWidth="1"/>
    <col min="10511" max="10511" width="14" style="747" customWidth="1"/>
    <col min="10512" max="10512" width="25.5" style="747" bestFit="1" customWidth="1"/>
    <col min="10513" max="10513" width="12" style="747"/>
    <col min="10514" max="10514" width="11.6640625" style="747" customWidth="1"/>
    <col min="10515" max="10517" width="12" style="747"/>
    <col min="10518" max="10518" width="13.1640625" style="747" customWidth="1"/>
    <col min="10519" max="10519" width="12" style="747"/>
    <col min="10520" max="10520" width="45.1640625" style="747" customWidth="1"/>
    <col min="10521" max="10521" width="74.6640625" style="747" customWidth="1"/>
    <col min="10522" max="10526" width="13.1640625" style="747" customWidth="1"/>
    <col min="10527" max="10753" width="12" style="747"/>
    <col min="10754" max="10754" width="41.5" style="747" customWidth="1"/>
    <col min="10755" max="10755" width="16.6640625" style="747" customWidth="1"/>
    <col min="10756" max="10756" width="21.6640625" style="747" customWidth="1"/>
    <col min="10757" max="10757" width="32.5" style="747" customWidth="1"/>
    <col min="10758" max="10758" width="25.6640625" style="747" customWidth="1"/>
    <col min="10759" max="10759" width="54.1640625" style="747" customWidth="1"/>
    <col min="10760" max="10764" width="5.6640625" style="747" customWidth="1"/>
    <col min="10765" max="10765" width="38.5" style="747" customWidth="1"/>
    <col min="10766" max="10766" width="24.6640625" style="747" customWidth="1"/>
    <col min="10767" max="10767" width="14" style="747" customWidth="1"/>
    <col min="10768" max="10768" width="25.5" style="747" bestFit="1" customWidth="1"/>
    <col min="10769" max="10769" width="12" style="747"/>
    <col min="10770" max="10770" width="11.6640625" style="747" customWidth="1"/>
    <col min="10771" max="10773" width="12" style="747"/>
    <col min="10774" max="10774" width="13.1640625" style="747" customWidth="1"/>
    <col min="10775" max="10775" width="12" style="747"/>
    <col min="10776" max="10776" width="45.1640625" style="747" customWidth="1"/>
    <col min="10777" max="10777" width="74.6640625" style="747" customWidth="1"/>
    <col min="10778" max="10782" width="13.1640625" style="747" customWidth="1"/>
    <col min="10783" max="11009" width="12" style="747"/>
    <col min="11010" max="11010" width="41.5" style="747" customWidth="1"/>
    <col min="11011" max="11011" width="16.6640625" style="747" customWidth="1"/>
    <col min="11012" max="11012" width="21.6640625" style="747" customWidth="1"/>
    <col min="11013" max="11013" width="32.5" style="747" customWidth="1"/>
    <col min="11014" max="11014" width="25.6640625" style="747" customWidth="1"/>
    <col min="11015" max="11015" width="54.1640625" style="747" customWidth="1"/>
    <col min="11016" max="11020" width="5.6640625" style="747" customWidth="1"/>
    <col min="11021" max="11021" width="38.5" style="747" customWidth="1"/>
    <col min="11022" max="11022" width="24.6640625" style="747" customWidth="1"/>
    <col min="11023" max="11023" width="14" style="747" customWidth="1"/>
    <col min="11024" max="11024" width="25.5" style="747" bestFit="1" customWidth="1"/>
    <col min="11025" max="11025" width="12" style="747"/>
    <col min="11026" max="11026" width="11.6640625" style="747" customWidth="1"/>
    <col min="11027" max="11029" width="12" style="747"/>
    <col min="11030" max="11030" width="13.1640625" style="747" customWidth="1"/>
    <col min="11031" max="11031" width="12" style="747"/>
    <col min="11032" max="11032" width="45.1640625" style="747" customWidth="1"/>
    <col min="11033" max="11033" width="74.6640625" style="747" customWidth="1"/>
    <col min="11034" max="11038" width="13.1640625" style="747" customWidth="1"/>
    <col min="11039" max="11265" width="12" style="747"/>
    <col min="11266" max="11266" width="41.5" style="747" customWidth="1"/>
    <col min="11267" max="11267" width="16.6640625" style="747" customWidth="1"/>
    <col min="11268" max="11268" width="21.6640625" style="747" customWidth="1"/>
    <col min="11269" max="11269" width="32.5" style="747" customWidth="1"/>
    <col min="11270" max="11270" width="25.6640625" style="747" customWidth="1"/>
    <col min="11271" max="11271" width="54.1640625" style="747" customWidth="1"/>
    <col min="11272" max="11276" width="5.6640625" style="747" customWidth="1"/>
    <col min="11277" max="11277" width="38.5" style="747" customWidth="1"/>
    <col min="11278" max="11278" width="24.6640625" style="747" customWidth="1"/>
    <col min="11279" max="11279" width="14" style="747" customWidth="1"/>
    <col min="11280" max="11280" width="25.5" style="747" bestFit="1" customWidth="1"/>
    <col min="11281" max="11281" width="12" style="747"/>
    <col min="11282" max="11282" width="11.6640625" style="747" customWidth="1"/>
    <col min="11283" max="11285" width="12" style="747"/>
    <col min="11286" max="11286" width="13.1640625" style="747" customWidth="1"/>
    <col min="11287" max="11287" width="12" style="747"/>
    <col min="11288" max="11288" width="45.1640625" style="747" customWidth="1"/>
    <col min="11289" max="11289" width="74.6640625" style="747" customWidth="1"/>
    <col min="11290" max="11294" width="13.1640625" style="747" customWidth="1"/>
    <col min="11295" max="11521" width="12" style="747"/>
    <col min="11522" max="11522" width="41.5" style="747" customWidth="1"/>
    <col min="11523" max="11523" width="16.6640625" style="747" customWidth="1"/>
    <col min="11524" max="11524" width="21.6640625" style="747" customWidth="1"/>
    <col min="11525" max="11525" width="32.5" style="747" customWidth="1"/>
    <col min="11526" max="11526" width="25.6640625" style="747" customWidth="1"/>
    <col min="11527" max="11527" width="54.1640625" style="747" customWidth="1"/>
    <col min="11528" max="11532" width="5.6640625" style="747" customWidth="1"/>
    <col min="11533" max="11533" width="38.5" style="747" customWidth="1"/>
    <col min="11534" max="11534" width="24.6640625" style="747" customWidth="1"/>
    <col min="11535" max="11535" width="14" style="747" customWidth="1"/>
    <col min="11536" max="11536" width="25.5" style="747" bestFit="1" customWidth="1"/>
    <col min="11537" max="11537" width="12" style="747"/>
    <col min="11538" max="11538" width="11.6640625" style="747" customWidth="1"/>
    <col min="11539" max="11541" width="12" style="747"/>
    <col min="11542" max="11542" width="13.1640625" style="747" customWidth="1"/>
    <col min="11543" max="11543" width="12" style="747"/>
    <col min="11544" max="11544" width="45.1640625" style="747" customWidth="1"/>
    <col min="11545" max="11545" width="74.6640625" style="747" customWidth="1"/>
    <col min="11546" max="11550" width="13.1640625" style="747" customWidth="1"/>
    <col min="11551" max="11777" width="12" style="747"/>
    <col min="11778" max="11778" width="41.5" style="747" customWidth="1"/>
    <col min="11779" max="11779" width="16.6640625" style="747" customWidth="1"/>
    <col min="11780" max="11780" width="21.6640625" style="747" customWidth="1"/>
    <col min="11781" max="11781" width="32.5" style="747" customWidth="1"/>
    <col min="11782" max="11782" width="25.6640625" style="747" customWidth="1"/>
    <col min="11783" max="11783" width="54.1640625" style="747" customWidth="1"/>
    <col min="11784" max="11788" width="5.6640625" style="747" customWidth="1"/>
    <col min="11789" max="11789" width="38.5" style="747" customWidth="1"/>
    <col min="11790" max="11790" width="24.6640625" style="747" customWidth="1"/>
    <col min="11791" max="11791" width="14" style="747" customWidth="1"/>
    <col min="11792" max="11792" width="25.5" style="747" bestFit="1" customWidth="1"/>
    <col min="11793" max="11793" width="12" style="747"/>
    <col min="11794" max="11794" width="11.6640625" style="747" customWidth="1"/>
    <col min="11795" max="11797" width="12" style="747"/>
    <col min="11798" max="11798" width="13.1640625" style="747" customWidth="1"/>
    <col min="11799" max="11799" width="12" style="747"/>
    <col min="11800" max="11800" width="45.1640625" style="747" customWidth="1"/>
    <col min="11801" max="11801" width="74.6640625" style="747" customWidth="1"/>
    <col min="11802" max="11806" width="13.1640625" style="747" customWidth="1"/>
    <col min="11807" max="12033" width="12" style="747"/>
    <col min="12034" max="12034" width="41.5" style="747" customWidth="1"/>
    <col min="12035" max="12035" width="16.6640625" style="747" customWidth="1"/>
    <col min="12036" max="12036" width="21.6640625" style="747" customWidth="1"/>
    <col min="12037" max="12037" width="32.5" style="747" customWidth="1"/>
    <col min="12038" max="12038" width="25.6640625" style="747" customWidth="1"/>
    <col min="12039" max="12039" width="54.1640625" style="747" customWidth="1"/>
    <col min="12040" max="12044" width="5.6640625" style="747" customWidth="1"/>
    <col min="12045" max="12045" width="38.5" style="747" customWidth="1"/>
    <col min="12046" max="12046" width="24.6640625" style="747" customWidth="1"/>
    <col min="12047" max="12047" width="14" style="747" customWidth="1"/>
    <col min="12048" max="12048" width="25.5" style="747" bestFit="1" customWidth="1"/>
    <col min="12049" max="12049" width="12" style="747"/>
    <col min="12050" max="12050" width="11.6640625" style="747" customWidth="1"/>
    <col min="12051" max="12053" width="12" style="747"/>
    <col min="12054" max="12054" width="13.1640625" style="747" customWidth="1"/>
    <col min="12055" max="12055" width="12" style="747"/>
    <col min="12056" max="12056" width="45.1640625" style="747" customWidth="1"/>
    <col min="12057" max="12057" width="74.6640625" style="747" customWidth="1"/>
    <col min="12058" max="12062" width="13.1640625" style="747" customWidth="1"/>
    <col min="12063" max="12289" width="12" style="747"/>
    <col min="12290" max="12290" width="41.5" style="747" customWidth="1"/>
    <col min="12291" max="12291" width="16.6640625" style="747" customWidth="1"/>
    <col min="12292" max="12292" width="21.6640625" style="747" customWidth="1"/>
    <col min="12293" max="12293" width="32.5" style="747" customWidth="1"/>
    <col min="12294" max="12294" width="25.6640625" style="747" customWidth="1"/>
    <col min="12295" max="12295" width="54.1640625" style="747" customWidth="1"/>
    <col min="12296" max="12300" width="5.6640625" style="747" customWidth="1"/>
    <col min="12301" max="12301" width="38.5" style="747" customWidth="1"/>
    <col min="12302" max="12302" width="24.6640625" style="747" customWidth="1"/>
    <col min="12303" max="12303" width="14" style="747" customWidth="1"/>
    <col min="12304" max="12304" width="25.5" style="747" bestFit="1" customWidth="1"/>
    <col min="12305" max="12305" width="12" style="747"/>
    <col min="12306" max="12306" width="11.6640625" style="747" customWidth="1"/>
    <col min="12307" max="12309" width="12" style="747"/>
    <col min="12310" max="12310" width="13.1640625" style="747" customWidth="1"/>
    <col min="12311" max="12311" width="12" style="747"/>
    <col min="12312" max="12312" width="45.1640625" style="747" customWidth="1"/>
    <col min="12313" max="12313" width="74.6640625" style="747" customWidth="1"/>
    <col min="12314" max="12318" width="13.1640625" style="747" customWidth="1"/>
    <col min="12319" max="12545" width="12" style="747"/>
    <col min="12546" max="12546" width="41.5" style="747" customWidth="1"/>
    <col min="12547" max="12547" width="16.6640625" style="747" customWidth="1"/>
    <col min="12548" max="12548" width="21.6640625" style="747" customWidth="1"/>
    <col min="12549" max="12549" width="32.5" style="747" customWidth="1"/>
    <col min="12550" max="12550" width="25.6640625" style="747" customWidth="1"/>
    <col min="12551" max="12551" width="54.1640625" style="747" customWidth="1"/>
    <col min="12552" max="12556" width="5.6640625" style="747" customWidth="1"/>
    <col min="12557" max="12557" width="38.5" style="747" customWidth="1"/>
    <col min="12558" max="12558" width="24.6640625" style="747" customWidth="1"/>
    <col min="12559" max="12559" width="14" style="747" customWidth="1"/>
    <col min="12560" max="12560" width="25.5" style="747" bestFit="1" customWidth="1"/>
    <col min="12561" max="12561" width="12" style="747"/>
    <col min="12562" max="12562" width="11.6640625" style="747" customWidth="1"/>
    <col min="12563" max="12565" width="12" style="747"/>
    <col min="12566" max="12566" width="13.1640625" style="747" customWidth="1"/>
    <col min="12567" max="12567" width="12" style="747"/>
    <col min="12568" max="12568" width="45.1640625" style="747" customWidth="1"/>
    <col min="12569" max="12569" width="74.6640625" style="747" customWidth="1"/>
    <col min="12570" max="12574" width="13.1640625" style="747" customWidth="1"/>
    <col min="12575" max="12801" width="12" style="747"/>
    <col min="12802" max="12802" width="41.5" style="747" customWidth="1"/>
    <col min="12803" max="12803" width="16.6640625" style="747" customWidth="1"/>
    <col min="12804" max="12804" width="21.6640625" style="747" customWidth="1"/>
    <col min="12805" max="12805" width="32.5" style="747" customWidth="1"/>
    <col min="12806" max="12806" width="25.6640625" style="747" customWidth="1"/>
    <col min="12807" max="12807" width="54.1640625" style="747" customWidth="1"/>
    <col min="12808" max="12812" width="5.6640625" style="747" customWidth="1"/>
    <col min="12813" max="12813" width="38.5" style="747" customWidth="1"/>
    <col min="12814" max="12814" width="24.6640625" style="747" customWidth="1"/>
    <col min="12815" max="12815" width="14" style="747" customWidth="1"/>
    <col min="12816" max="12816" width="25.5" style="747" bestFit="1" customWidth="1"/>
    <col min="12817" max="12817" width="12" style="747"/>
    <col min="12818" max="12818" width="11.6640625" style="747" customWidth="1"/>
    <col min="12819" max="12821" width="12" style="747"/>
    <col min="12822" max="12822" width="13.1640625" style="747" customWidth="1"/>
    <col min="12823" max="12823" width="12" style="747"/>
    <col min="12824" max="12824" width="45.1640625" style="747" customWidth="1"/>
    <col min="12825" max="12825" width="74.6640625" style="747" customWidth="1"/>
    <col min="12826" max="12830" width="13.1640625" style="747" customWidth="1"/>
    <col min="12831" max="13057" width="12" style="747"/>
    <col min="13058" max="13058" width="41.5" style="747" customWidth="1"/>
    <col min="13059" max="13059" width="16.6640625" style="747" customWidth="1"/>
    <col min="13060" max="13060" width="21.6640625" style="747" customWidth="1"/>
    <col min="13061" max="13061" width="32.5" style="747" customWidth="1"/>
    <col min="13062" max="13062" width="25.6640625" style="747" customWidth="1"/>
    <col min="13063" max="13063" width="54.1640625" style="747" customWidth="1"/>
    <col min="13064" max="13068" width="5.6640625" style="747" customWidth="1"/>
    <col min="13069" max="13069" width="38.5" style="747" customWidth="1"/>
    <col min="13070" max="13070" width="24.6640625" style="747" customWidth="1"/>
    <col min="13071" max="13071" width="14" style="747" customWidth="1"/>
    <col min="13072" max="13072" width="25.5" style="747" bestFit="1" customWidth="1"/>
    <col min="13073" max="13073" width="12" style="747"/>
    <col min="13074" max="13074" width="11.6640625" style="747" customWidth="1"/>
    <col min="13075" max="13077" width="12" style="747"/>
    <col min="13078" max="13078" width="13.1640625" style="747" customWidth="1"/>
    <col min="13079" max="13079" width="12" style="747"/>
    <col min="13080" max="13080" width="45.1640625" style="747" customWidth="1"/>
    <col min="13081" max="13081" width="74.6640625" style="747" customWidth="1"/>
    <col min="13082" max="13086" width="13.1640625" style="747" customWidth="1"/>
    <col min="13087" max="13313" width="12" style="747"/>
    <col min="13314" max="13314" width="41.5" style="747" customWidth="1"/>
    <col min="13315" max="13315" width="16.6640625" style="747" customWidth="1"/>
    <col min="13316" max="13316" width="21.6640625" style="747" customWidth="1"/>
    <col min="13317" max="13317" width="32.5" style="747" customWidth="1"/>
    <col min="13318" max="13318" width="25.6640625" style="747" customWidth="1"/>
    <col min="13319" max="13319" width="54.1640625" style="747" customWidth="1"/>
    <col min="13320" max="13324" width="5.6640625" style="747" customWidth="1"/>
    <col min="13325" max="13325" width="38.5" style="747" customWidth="1"/>
    <col min="13326" max="13326" width="24.6640625" style="747" customWidth="1"/>
    <col min="13327" max="13327" width="14" style="747" customWidth="1"/>
    <col min="13328" max="13328" width="25.5" style="747" bestFit="1" customWidth="1"/>
    <col min="13329" max="13329" width="12" style="747"/>
    <col min="13330" max="13330" width="11.6640625" style="747" customWidth="1"/>
    <col min="13331" max="13333" width="12" style="747"/>
    <col min="13334" max="13334" width="13.1640625" style="747" customWidth="1"/>
    <col min="13335" max="13335" width="12" style="747"/>
    <col min="13336" max="13336" width="45.1640625" style="747" customWidth="1"/>
    <col min="13337" max="13337" width="74.6640625" style="747" customWidth="1"/>
    <col min="13338" max="13342" width="13.1640625" style="747" customWidth="1"/>
    <col min="13343" max="13569" width="12" style="747"/>
    <col min="13570" max="13570" width="41.5" style="747" customWidth="1"/>
    <col min="13571" max="13571" width="16.6640625" style="747" customWidth="1"/>
    <col min="13572" max="13572" width="21.6640625" style="747" customWidth="1"/>
    <col min="13573" max="13573" width="32.5" style="747" customWidth="1"/>
    <col min="13574" max="13574" width="25.6640625" style="747" customWidth="1"/>
    <col min="13575" max="13575" width="54.1640625" style="747" customWidth="1"/>
    <col min="13576" max="13580" width="5.6640625" style="747" customWidth="1"/>
    <col min="13581" max="13581" width="38.5" style="747" customWidth="1"/>
    <col min="13582" max="13582" width="24.6640625" style="747" customWidth="1"/>
    <col min="13583" max="13583" width="14" style="747" customWidth="1"/>
    <col min="13584" max="13584" width="25.5" style="747" bestFit="1" customWidth="1"/>
    <col min="13585" max="13585" width="12" style="747"/>
    <col min="13586" max="13586" width="11.6640625" style="747" customWidth="1"/>
    <col min="13587" max="13589" width="12" style="747"/>
    <col min="13590" max="13590" width="13.1640625" style="747" customWidth="1"/>
    <col min="13591" max="13591" width="12" style="747"/>
    <col min="13592" max="13592" width="45.1640625" style="747" customWidth="1"/>
    <col min="13593" max="13593" width="74.6640625" style="747" customWidth="1"/>
    <col min="13594" max="13598" width="13.1640625" style="747" customWidth="1"/>
    <col min="13599" max="13825" width="12" style="747"/>
    <col min="13826" max="13826" width="41.5" style="747" customWidth="1"/>
    <col min="13827" max="13827" width="16.6640625" style="747" customWidth="1"/>
    <col min="13828" max="13828" width="21.6640625" style="747" customWidth="1"/>
    <col min="13829" max="13829" width="32.5" style="747" customWidth="1"/>
    <col min="13830" max="13830" width="25.6640625" style="747" customWidth="1"/>
    <col min="13831" max="13831" width="54.1640625" style="747" customWidth="1"/>
    <col min="13832" max="13836" width="5.6640625" style="747" customWidth="1"/>
    <col min="13837" max="13837" width="38.5" style="747" customWidth="1"/>
    <col min="13838" max="13838" width="24.6640625" style="747" customWidth="1"/>
    <col min="13839" max="13839" width="14" style="747" customWidth="1"/>
    <col min="13840" max="13840" width="25.5" style="747" bestFit="1" customWidth="1"/>
    <col min="13841" max="13841" width="12" style="747"/>
    <col min="13842" max="13842" width="11.6640625" style="747" customWidth="1"/>
    <col min="13843" max="13845" width="12" style="747"/>
    <col min="13846" max="13846" width="13.1640625" style="747" customWidth="1"/>
    <col min="13847" max="13847" width="12" style="747"/>
    <col min="13848" max="13848" width="45.1640625" style="747" customWidth="1"/>
    <col min="13849" max="13849" width="74.6640625" style="747" customWidth="1"/>
    <col min="13850" max="13854" width="13.1640625" style="747" customWidth="1"/>
    <col min="13855" max="14081" width="12" style="747"/>
    <col min="14082" max="14082" width="41.5" style="747" customWidth="1"/>
    <col min="14083" max="14083" width="16.6640625" style="747" customWidth="1"/>
    <col min="14084" max="14084" width="21.6640625" style="747" customWidth="1"/>
    <col min="14085" max="14085" width="32.5" style="747" customWidth="1"/>
    <col min="14086" max="14086" width="25.6640625" style="747" customWidth="1"/>
    <col min="14087" max="14087" width="54.1640625" style="747" customWidth="1"/>
    <col min="14088" max="14092" width="5.6640625" style="747" customWidth="1"/>
    <col min="14093" max="14093" width="38.5" style="747" customWidth="1"/>
    <col min="14094" max="14094" width="24.6640625" style="747" customWidth="1"/>
    <col min="14095" max="14095" width="14" style="747" customWidth="1"/>
    <col min="14096" max="14096" width="25.5" style="747" bestFit="1" customWidth="1"/>
    <col min="14097" max="14097" width="12" style="747"/>
    <col min="14098" max="14098" width="11.6640625" style="747" customWidth="1"/>
    <col min="14099" max="14101" width="12" style="747"/>
    <col min="14102" max="14102" width="13.1640625" style="747" customWidth="1"/>
    <col min="14103" max="14103" width="12" style="747"/>
    <col min="14104" max="14104" width="45.1640625" style="747" customWidth="1"/>
    <col min="14105" max="14105" width="74.6640625" style="747" customWidth="1"/>
    <col min="14106" max="14110" width="13.1640625" style="747" customWidth="1"/>
    <col min="14111" max="14337" width="12" style="747"/>
    <col min="14338" max="14338" width="41.5" style="747" customWidth="1"/>
    <col min="14339" max="14339" width="16.6640625" style="747" customWidth="1"/>
    <col min="14340" max="14340" width="21.6640625" style="747" customWidth="1"/>
    <col min="14341" max="14341" width="32.5" style="747" customWidth="1"/>
    <col min="14342" max="14342" width="25.6640625" style="747" customWidth="1"/>
    <col min="14343" max="14343" width="54.1640625" style="747" customWidth="1"/>
    <col min="14344" max="14348" width="5.6640625" style="747" customWidth="1"/>
    <col min="14349" max="14349" width="38.5" style="747" customWidth="1"/>
    <col min="14350" max="14350" width="24.6640625" style="747" customWidth="1"/>
    <col min="14351" max="14351" width="14" style="747" customWidth="1"/>
    <col min="14352" max="14352" width="25.5" style="747" bestFit="1" customWidth="1"/>
    <col min="14353" max="14353" width="12" style="747"/>
    <col min="14354" max="14354" width="11.6640625" style="747" customWidth="1"/>
    <col min="14355" max="14357" width="12" style="747"/>
    <col min="14358" max="14358" width="13.1640625" style="747" customWidth="1"/>
    <col min="14359" max="14359" width="12" style="747"/>
    <col min="14360" max="14360" width="45.1640625" style="747" customWidth="1"/>
    <col min="14361" max="14361" width="74.6640625" style="747" customWidth="1"/>
    <col min="14362" max="14366" width="13.1640625" style="747" customWidth="1"/>
    <col min="14367" max="14593" width="12" style="747"/>
    <col min="14594" max="14594" width="41.5" style="747" customWidth="1"/>
    <col min="14595" max="14595" width="16.6640625" style="747" customWidth="1"/>
    <col min="14596" max="14596" width="21.6640625" style="747" customWidth="1"/>
    <col min="14597" max="14597" width="32.5" style="747" customWidth="1"/>
    <col min="14598" max="14598" width="25.6640625" style="747" customWidth="1"/>
    <col min="14599" max="14599" width="54.1640625" style="747" customWidth="1"/>
    <col min="14600" max="14604" width="5.6640625" style="747" customWidth="1"/>
    <col min="14605" max="14605" width="38.5" style="747" customWidth="1"/>
    <col min="14606" max="14606" width="24.6640625" style="747" customWidth="1"/>
    <col min="14607" max="14607" width="14" style="747" customWidth="1"/>
    <col min="14608" max="14608" width="25.5" style="747" bestFit="1" customWidth="1"/>
    <col min="14609" max="14609" width="12" style="747"/>
    <col min="14610" max="14610" width="11.6640625" style="747" customWidth="1"/>
    <col min="14611" max="14613" width="12" style="747"/>
    <col min="14614" max="14614" width="13.1640625" style="747" customWidth="1"/>
    <col min="14615" max="14615" width="12" style="747"/>
    <col min="14616" max="14616" width="45.1640625" style="747" customWidth="1"/>
    <col min="14617" max="14617" width="74.6640625" style="747" customWidth="1"/>
    <col min="14618" max="14622" width="13.1640625" style="747" customWidth="1"/>
    <col min="14623" max="14849" width="12" style="747"/>
    <col min="14850" max="14850" width="41.5" style="747" customWidth="1"/>
    <col min="14851" max="14851" width="16.6640625" style="747" customWidth="1"/>
    <col min="14852" max="14852" width="21.6640625" style="747" customWidth="1"/>
    <col min="14853" max="14853" width="32.5" style="747" customWidth="1"/>
    <col min="14854" max="14854" width="25.6640625" style="747" customWidth="1"/>
    <col min="14855" max="14855" width="54.1640625" style="747" customWidth="1"/>
    <col min="14856" max="14860" width="5.6640625" style="747" customWidth="1"/>
    <col min="14861" max="14861" width="38.5" style="747" customWidth="1"/>
    <col min="14862" max="14862" width="24.6640625" style="747" customWidth="1"/>
    <col min="14863" max="14863" width="14" style="747" customWidth="1"/>
    <col min="14864" max="14864" width="25.5" style="747" bestFit="1" customWidth="1"/>
    <col min="14865" max="14865" width="12" style="747"/>
    <col min="14866" max="14866" width="11.6640625" style="747" customWidth="1"/>
    <col min="14867" max="14869" width="12" style="747"/>
    <col min="14870" max="14870" width="13.1640625" style="747" customWidth="1"/>
    <col min="14871" max="14871" width="12" style="747"/>
    <col min="14872" max="14872" width="45.1640625" style="747" customWidth="1"/>
    <col min="14873" max="14873" width="74.6640625" style="747" customWidth="1"/>
    <col min="14874" max="14878" width="13.1640625" style="747" customWidth="1"/>
    <col min="14879" max="15105" width="12" style="747"/>
    <col min="15106" max="15106" width="41.5" style="747" customWidth="1"/>
    <col min="15107" max="15107" width="16.6640625" style="747" customWidth="1"/>
    <col min="15108" max="15108" width="21.6640625" style="747" customWidth="1"/>
    <col min="15109" max="15109" width="32.5" style="747" customWidth="1"/>
    <col min="15110" max="15110" width="25.6640625" style="747" customWidth="1"/>
    <col min="15111" max="15111" width="54.1640625" style="747" customWidth="1"/>
    <col min="15112" max="15116" width="5.6640625" style="747" customWidth="1"/>
    <col min="15117" max="15117" width="38.5" style="747" customWidth="1"/>
    <col min="15118" max="15118" width="24.6640625" style="747" customWidth="1"/>
    <col min="15119" max="15119" width="14" style="747" customWidth="1"/>
    <col min="15120" max="15120" width="25.5" style="747" bestFit="1" customWidth="1"/>
    <col min="15121" max="15121" width="12" style="747"/>
    <col min="15122" max="15122" width="11.6640625" style="747" customWidth="1"/>
    <col min="15123" max="15125" width="12" style="747"/>
    <col min="15126" max="15126" width="13.1640625" style="747" customWidth="1"/>
    <col min="15127" max="15127" width="12" style="747"/>
    <col min="15128" max="15128" width="45.1640625" style="747" customWidth="1"/>
    <col min="15129" max="15129" width="74.6640625" style="747" customWidth="1"/>
    <col min="15130" max="15134" width="13.1640625" style="747" customWidth="1"/>
    <col min="15135" max="15361" width="12" style="747"/>
    <col min="15362" max="15362" width="41.5" style="747" customWidth="1"/>
    <col min="15363" max="15363" width="16.6640625" style="747" customWidth="1"/>
    <col min="15364" max="15364" width="21.6640625" style="747" customWidth="1"/>
    <col min="15365" max="15365" width="32.5" style="747" customWidth="1"/>
    <col min="15366" max="15366" width="25.6640625" style="747" customWidth="1"/>
    <col min="15367" max="15367" width="54.1640625" style="747" customWidth="1"/>
    <col min="15368" max="15372" width="5.6640625" style="747" customWidth="1"/>
    <col min="15373" max="15373" width="38.5" style="747" customWidth="1"/>
    <col min="15374" max="15374" width="24.6640625" style="747" customWidth="1"/>
    <col min="15375" max="15375" width="14" style="747" customWidth="1"/>
    <col min="15376" max="15376" width="25.5" style="747" bestFit="1" customWidth="1"/>
    <col min="15377" max="15377" width="12" style="747"/>
    <col min="15378" max="15378" width="11.6640625" style="747" customWidth="1"/>
    <col min="15379" max="15381" width="12" style="747"/>
    <col min="15382" max="15382" width="13.1640625" style="747" customWidth="1"/>
    <col min="15383" max="15383" width="12" style="747"/>
    <col min="15384" max="15384" width="45.1640625" style="747" customWidth="1"/>
    <col min="15385" max="15385" width="74.6640625" style="747" customWidth="1"/>
    <col min="15386" max="15390" width="13.1640625" style="747" customWidth="1"/>
    <col min="15391" max="15617" width="12" style="747"/>
    <col min="15618" max="15618" width="41.5" style="747" customWidth="1"/>
    <col min="15619" max="15619" width="16.6640625" style="747" customWidth="1"/>
    <col min="15620" max="15620" width="21.6640625" style="747" customWidth="1"/>
    <col min="15621" max="15621" width="32.5" style="747" customWidth="1"/>
    <col min="15622" max="15622" width="25.6640625" style="747" customWidth="1"/>
    <col min="15623" max="15623" width="54.1640625" style="747" customWidth="1"/>
    <col min="15624" max="15628" width="5.6640625" style="747" customWidth="1"/>
    <col min="15629" max="15629" width="38.5" style="747" customWidth="1"/>
    <col min="15630" max="15630" width="24.6640625" style="747" customWidth="1"/>
    <col min="15631" max="15631" width="14" style="747" customWidth="1"/>
    <col min="15632" max="15632" width="25.5" style="747" bestFit="1" customWidth="1"/>
    <col min="15633" max="15633" width="12" style="747"/>
    <col min="15634" max="15634" width="11.6640625" style="747" customWidth="1"/>
    <col min="15635" max="15637" width="12" style="747"/>
    <col min="15638" max="15638" width="13.1640625" style="747" customWidth="1"/>
    <col min="15639" max="15639" width="12" style="747"/>
    <col min="15640" max="15640" width="45.1640625" style="747" customWidth="1"/>
    <col min="15641" max="15641" width="74.6640625" style="747" customWidth="1"/>
    <col min="15642" max="15646" width="13.1640625" style="747" customWidth="1"/>
    <col min="15647" max="15873" width="12" style="747"/>
    <col min="15874" max="15874" width="41.5" style="747" customWidth="1"/>
    <col min="15875" max="15875" width="16.6640625" style="747" customWidth="1"/>
    <col min="15876" max="15876" width="21.6640625" style="747" customWidth="1"/>
    <col min="15877" max="15877" width="32.5" style="747" customWidth="1"/>
    <col min="15878" max="15878" width="25.6640625" style="747" customWidth="1"/>
    <col min="15879" max="15879" width="54.1640625" style="747" customWidth="1"/>
    <col min="15880" max="15884" width="5.6640625" style="747" customWidth="1"/>
    <col min="15885" max="15885" width="38.5" style="747" customWidth="1"/>
    <col min="15886" max="15886" width="24.6640625" style="747" customWidth="1"/>
    <col min="15887" max="15887" width="14" style="747" customWidth="1"/>
    <col min="15888" max="15888" width="25.5" style="747" bestFit="1" customWidth="1"/>
    <col min="15889" max="15889" width="12" style="747"/>
    <col min="15890" max="15890" width="11.6640625" style="747" customWidth="1"/>
    <col min="15891" max="15893" width="12" style="747"/>
    <col min="15894" max="15894" width="13.1640625" style="747" customWidth="1"/>
    <col min="15895" max="15895" width="12" style="747"/>
    <col min="15896" max="15896" width="45.1640625" style="747" customWidth="1"/>
    <col min="15897" max="15897" width="74.6640625" style="747" customWidth="1"/>
    <col min="15898" max="15902" width="13.1640625" style="747" customWidth="1"/>
    <col min="15903" max="16129" width="12" style="747"/>
    <col min="16130" max="16130" width="41.5" style="747" customWidth="1"/>
    <col min="16131" max="16131" width="16.6640625" style="747" customWidth="1"/>
    <col min="16132" max="16132" width="21.6640625" style="747" customWidth="1"/>
    <col min="16133" max="16133" width="32.5" style="747" customWidth="1"/>
    <col min="16134" max="16134" width="25.6640625" style="747" customWidth="1"/>
    <col min="16135" max="16135" width="54.1640625" style="747" customWidth="1"/>
    <col min="16136" max="16140" width="5.6640625" style="747" customWidth="1"/>
    <col min="16141" max="16141" width="38.5" style="747" customWidth="1"/>
    <col min="16142" max="16142" width="24.6640625" style="747" customWidth="1"/>
    <col min="16143" max="16143" width="14" style="747" customWidth="1"/>
    <col min="16144" max="16144" width="25.5" style="747" bestFit="1" customWidth="1"/>
    <col min="16145" max="16145" width="12" style="747"/>
    <col min="16146" max="16146" width="11.6640625" style="747" customWidth="1"/>
    <col min="16147" max="16149" width="12" style="747"/>
    <col min="16150" max="16150" width="13.1640625" style="747" customWidth="1"/>
    <col min="16151" max="16151" width="12" style="747"/>
    <col min="16152" max="16152" width="45.1640625" style="747" customWidth="1"/>
    <col min="16153" max="16153" width="74.6640625" style="747" customWidth="1"/>
    <col min="16154" max="16158" width="13.1640625" style="747" customWidth="1"/>
    <col min="16159" max="16384" width="12" style="747"/>
  </cols>
  <sheetData>
    <row r="1" spans="1:30">
      <c r="B1" s="917" t="s">
        <v>5298</v>
      </c>
      <c r="C1" s="918"/>
      <c r="D1" s="918"/>
      <c r="E1" s="918"/>
      <c r="F1" s="918"/>
      <c r="G1" s="918"/>
      <c r="H1" s="918"/>
      <c r="I1" s="918"/>
      <c r="J1" s="918"/>
      <c r="K1" s="918"/>
      <c r="L1" s="918"/>
      <c r="M1" s="918"/>
      <c r="N1" s="918"/>
      <c r="O1" s="918"/>
      <c r="P1" s="918"/>
      <c r="Q1" s="918"/>
      <c r="R1" s="918"/>
      <c r="S1" s="918"/>
      <c r="T1" s="918"/>
      <c r="U1" s="918"/>
      <c r="V1" s="918"/>
      <c r="W1" s="918"/>
      <c r="X1" s="918"/>
      <c r="Y1" s="918"/>
      <c r="Z1" s="918"/>
      <c r="AA1" s="918"/>
      <c r="AB1" s="918"/>
      <c r="AC1" s="918"/>
      <c r="AD1" s="919"/>
    </row>
    <row r="2" spans="1:30" ht="19.5" customHeight="1">
      <c r="B2" s="955" t="s">
        <v>5782</v>
      </c>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956"/>
      <c r="AC2" s="956"/>
      <c r="AD2" s="957"/>
    </row>
    <row r="3" spans="1:30">
      <c r="B3" s="859" t="s">
        <v>5783</v>
      </c>
      <c r="C3" s="958"/>
      <c r="D3" s="958"/>
      <c r="E3" s="958"/>
      <c r="F3" s="958"/>
      <c r="G3" s="958"/>
      <c r="H3" s="958"/>
      <c r="I3" s="958"/>
      <c r="J3" s="958"/>
      <c r="K3" s="958"/>
      <c r="L3" s="958"/>
      <c r="M3" s="958"/>
      <c r="N3" s="958"/>
      <c r="O3" s="958"/>
      <c r="P3" s="958"/>
      <c r="Q3" s="958"/>
      <c r="R3" s="958"/>
      <c r="S3" s="958"/>
      <c r="T3" s="958"/>
      <c r="U3" s="958"/>
      <c r="V3" s="958"/>
      <c r="W3" s="958"/>
      <c r="X3" s="958"/>
      <c r="Y3" s="958"/>
      <c r="Z3" s="958"/>
      <c r="AA3" s="958"/>
      <c r="AB3" s="958"/>
      <c r="AC3" s="958"/>
      <c r="AD3" s="860"/>
    </row>
    <row r="4" spans="1:30">
      <c r="B4" s="859"/>
      <c r="C4" s="958"/>
      <c r="D4" s="958"/>
      <c r="E4" s="958"/>
      <c r="F4" s="958"/>
      <c r="G4" s="958"/>
      <c r="H4" s="958"/>
      <c r="I4" s="958"/>
      <c r="J4" s="958"/>
      <c r="K4" s="958"/>
      <c r="L4" s="958"/>
      <c r="M4" s="958"/>
      <c r="N4" s="958"/>
      <c r="O4" s="958"/>
      <c r="P4" s="958"/>
      <c r="Q4" s="958"/>
      <c r="R4" s="958"/>
      <c r="S4" s="958"/>
      <c r="T4" s="958"/>
      <c r="U4" s="958"/>
      <c r="V4" s="958"/>
      <c r="W4" s="958"/>
      <c r="X4" s="958"/>
      <c r="Y4" s="958"/>
      <c r="Z4" s="958"/>
      <c r="AA4" s="958"/>
      <c r="AB4" s="958"/>
      <c r="AC4" s="958"/>
      <c r="AD4" s="860"/>
    </row>
    <row r="5" spans="1:30">
      <c r="B5" s="861" t="s">
        <v>5784</v>
      </c>
      <c r="C5" s="959"/>
      <c r="D5" s="959"/>
      <c r="E5" s="959"/>
      <c r="F5" s="959"/>
      <c r="G5" s="959"/>
      <c r="H5" s="959"/>
      <c r="I5" s="959"/>
      <c r="J5" s="959"/>
      <c r="K5" s="959"/>
      <c r="L5" s="959"/>
      <c r="M5" s="959"/>
      <c r="N5" s="959"/>
      <c r="O5" s="959"/>
      <c r="P5" s="959"/>
      <c r="Q5" s="959"/>
      <c r="R5" s="959"/>
      <c r="S5" s="959"/>
      <c r="T5" s="959"/>
      <c r="U5" s="959"/>
      <c r="V5" s="959"/>
      <c r="W5" s="959"/>
      <c r="X5" s="959"/>
      <c r="Y5" s="959"/>
      <c r="Z5" s="748"/>
      <c r="AA5" s="748"/>
      <c r="AB5" s="748"/>
      <c r="AC5" s="748"/>
      <c r="AD5" s="749"/>
    </row>
    <row r="6" spans="1:30" s="750" customFormat="1" ht="35.1" customHeight="1">
      <c r="B6" s="960"/>
      <c r="C6" s="960"/>
      <c r="D6" s="960"/>
      <c r="E6" s="960"/>
      <c r="F6" s="960"/>
      <c r="G6" s="960"/>
      <c r="H6" s="960"/>
      <c r="I6" s="960"/>
      <c r="J6" s="960"/>
      <c r="K6" s="960"/>
      <c r="L6" s="960"/>
      <c r="M6" s="960"/>
      <c r="N6" s="960"/>
      <c r="O6" s="960"/>
      <c r="P6" s="960"/>
      <c r="Q6" s="960"/>
      <c r="R6" s="960"/>
      <c r="S6" s="960"/>
      <c r="T6" s="960"/>
      <c r="U6" s="960"/>
      <c r="V6" s="960"/>
      <c r="W6" s="960"/>
      <c r="X6" s="960"/>
      <c r="Y6" s="960"/>
      <c r="Z6" s="960"/>
      <c r="AA6" s="960"/>
      <c r="AB6" s="960"/>
      <c r="AC6" s="960"/>
      <c r="AD6" s="960"/>
    </row>
    <row r="7" spans="1:30" s="750" customFormat="1" ht="44.1" customHeight="1">
      <c r="B7" s="751" t="s">
        <v>5785</v>
      </c>
      <c r="C7" s="751" t="s">
        <v>5786</v>
      </c>
      <c r="D7" s="751" t="s">
        <v>5787</v>
      </c>
      <c r="E7" s="751" t="s">
        <v>5788</v>
      </c>
      <c r="F7" s="751" t="s">
        <v>5789</v>
      </c>
      <c r="G7" s="751" t="s">
        <v>5790</v>
      </c>
      <c r="H7" s="751" t="s">
        <v>5791</v>
      </c>
      <c r="I7" s="752" t="s">
        <v>5792</v>
      </c>
      <c r="J7" s="752" t="s">
        <v>5793</v>
      </c>
      <c r="K7" s="752" t="s">
        <v>5794</v>
      </c>
      <c r="L7" s="752" t="s">
        <v>5795</v>
      </c>
      <c r="M7" s="752" t="s">
        <v>5796</v>
      </c>
      <c r="N7" s="752" t="s">
        <v>5797</v>
      </c>
      <c r="O7" s="752" t="s">
        <v>5798</v>
      </c>
      <c r="P7" s="752" t="s">
        <v>5799</v>
      </c>
      <c r="Q7" s="752" t="s">
        <v>5800</v>
      </c>
      <c r="R7" s="752" t="s">
        <v>5801</v>
      </c>
      <c r="S7" s="753" t="s">
        <v>5802</v>
      </c>
      <c r="T7" s="754" t="s">
        <v>5803</v>
      </c>
      <c r="U7" s="752" t="s">
        <v>5804</v>
      </c>
      <c r="V7" s="752" t="s">
        <v>5805</v>
      </c>
      <c r="W7" s="752" t="s">
        <v>5806</v>
      </c>
      <c r="X7" s="752" t="s">
        <v>5807</v>
      </c>
      <c r="Y7" s="754" t="s">
        <v>5808</v>
      </c>
      <c r="Z7" s="755" t="s">
        <v>5809</v>
      </c>
      <c r="AA7" s="755" t="s">
        <v>5810</v>
      </c>
      <c r="AB7" s="755" t="s">
        <v>5811</v>
      </c>
      <c r="AC7" s="754" t="s">
        <v>5812</v>
      </c>
      <c r="AD7" s="754" t="s">
        <v>5813</v>
      </c>
    </row>
    <row r="8" spans="1:30" ht="165">
      <c r="A8" s="747">
        <v>0</v>
      </c>
      <c r="B8" s="756" t="s">
        <v>5814</v>
      </c>
      <c r="C8" s="757" t="s">
        <v>5815</v>
      </c>
      <c r="D8" s="758" t="s">
        <v>5816</v>
      </c>
      <c r="E8" s="758" t="s">
        <v>5817</v>
      </c>
      <c r="F8" s="758" t="s">
        <v>5818</v>
      </c>
      <c r="G8" s="758"/>
      <c r="H8" s="759">
        <v>2</v>
      </c>
      <c r="I8" s="759">
        <v>2.5</v>
      </c>
      <c r="J8" s="759" t="s">
        <v>5819</v>
      </c>
      <c r="K8" s="759" t="s">
        <v>5820</v>
      </c>
      <c r="L8" s="760" t="s">
        <v>5821</v>
      </c>
      <c r="M8" s="761" t="s">
        <v>5822</v>
      </c>
      <c r="N8" s="761" t="s">
        <v>5823</v>
      </c>
      <c r="O8" s="761" t="s">
        <v>5824</v>
      </c>
      <c r="P8" s="759" t="s">
        <v>5825</v>
      </c>
      <c r="Q8" s="759" t="s">
        <v>5826</v>
      </c>
      <c r="R8" s="759">
        <v>6.4</v>
      </c>
      <c r="S8" s="759">
        <v>8.6999999999999993</v>
      </c>
      <c r="T8" s="759">
        <v>8.6999999999999993</v>
      </c>
      <c r="U8" s="760"/>
      <c r="V8" s="760"/>
      <c r="W8" s="759"/>
      <c r="X8" s="758" t="s">
        <v>5827</v>
      </c>
      <c r="Y8" s="758" t="s">
        <v>5828</v>
      </c>
      <c r="Z8" s="762"/>
      <c r="AA8" s="762"/>
      <c r="AB8" s="762"/>
      <c r="AC8" s="758"/>
      <c r="AD8" s="763"/>
    </row>
    <row r="9" spans="1:30" ht="165">
      <c r="B9" s="756" t="s">
        <v>5814</v>
      </c>
      <c r="C9" s="757"/>
      <c r="D9" s="758" t="s">
        <v>5816</v>
      </c>
      <c r="E9" s="758" t="s">
        <v>5817</v>
      </c>
      <c r="F9" s="758" t="s">
        <v>5818</v>
      </c>
      <c r="G9" s="758"/>
      <c r="H9" s="759">
        <v>2</v>
      </c>
      <c r="I9" s="759">
        <v>2.5</v>
      </c>
      <c r="J9" s="759" t="s">
        <v>5819</v>
      </c>
      <c r="K9" s="759" t="s">
        <v>5820</v>
      </c>
      <c r="L9" s="764" t="s">
        <v>5821</v>
      </c>
      <c r="M9" s="761" t="s">
        <v>5829</v>
      </c>
      <c r="N9" s="761" t="s">
        <v>5830</v>
      </c>
      <c r="O9" s="761" t="s">
        <v>5831</v>
      </c>
      <c r="P9" s="759" t="s">
        <v>5825</v>
      </c>
      <c r="Q9" s="759" t="s">
        <v>5832</v>
      </c>
      <c r="R9" s="759">
        <v>33.1</v>
      </c>
      <c r="S9" s="759">
        <v>42.4</v>
      </c>
      <c r="T9" s="759">
        <v>42.4</v>
      </c>
      <c r="U9" s="759"/>
      <c r="V9" s="759"/>
      <c r="W9" s="759" t="e">
        <f>+U9/V9</f>
        <v>#DIV/0!</v>
      </c>
      <c r="X9" s="761" t="s">
        <v>5833</v>
      </c>
      <c r="Y9" s="761" t="s">
        <v>5834</v>
      </c>
      <c r="Z9" s="765"/>
      <c r="AA9" s="765"/>
      <c r="AB9" s="765"/>
      <c r="AC9" s="759"/>
      <c r="AD9" s="766"/>
    </row>
    <row r="10" spans="1:30" ht="137.1" customHeight="1">
      <c r="B10" s="756" t="s">
        <v>5814</v>
      </c>
      <c r="C10" s="757" t="s">
        <v>5835</v>
      </c>
      <c r="D10" s="758" t="s">
        <v>5816</v>
      </c>
      <c r="E10" s="758" t="s">
        <v>5836</v>
      </c>
      <c r="F10" s="758"/>
      <c r="G10" s="758"/>
      <c r="H10" s="759">
        <v>2</v>
      </c>
      <c r="I10" s="759">
        <v>2.5</v>
      </c>
      <c r="J10" s="759" t="s">
        <v>5819</v>
      </c>
      <c r="K10" s="759" t="s">
        <v>5820</v>
      </c>
      <c r="L10" s="759" t="s">
        <v>5821</v>
      </c>
      <c r="M10" s="761" t="s">
        <v>5837</v>
      </c>
      <c r="N10" s="761" t="s">
        <v>5838</v>
      </c>
      <c r="O10" s="761" t="s">
        <v>5839</v>
      </c>
      <c r="P10" s="759" t="s">
        <v>5825</v>
      </c>
      <c r="Q10" s="759" t="s">
        <v>5832</v>
      </c>
      <c r="R10" s="759">
        <v>63.03</v>
      </c>
      <c r="S10" s="759">
        <v>64</v>
      </c>
      <c r="T10" s="759">
        <v>64</v>
      </c>
      <c r="U10" s="759"/>
      <c r="V10" s="759"/>
      <c r="W10" s="759" t="e">
        <f>+U10/V10</f>
        <v>#DIV/0!</v>
      </c>
      <c r="X10" s="761" t="s">
        <v>5840</v>
      </c>
      <c r="Y10" s="761" t="s">
        <v>5841</v>
      </c>
      <c r="Z10" s="765"/>
      <c r="AA10" s="765"/>
      <c r="AB10" s="765"/>
      <c r="AC10" s="759"/>
      <c r="AD10" s="766"/>
    </row>
    <row r="11" spans="1:30" ht="137.1" customHeight="1">
      <c r="B11" s="756" t="s">
        <v>5814</v>
      </c>
      <c r="C11" s="767"/>
      <c r="D11" s="758" t="s">
        <v>5816</v>
      </c>
      <c r="E11" s="758" t="s">
        <v>5836</v>
      </c>
      <c r="F11" s="758"/>
      <c r="G11" s="758"/>
      <c r="H11" s="759">
        <v>2</v>
      </c>
      <c r="I11" s="759">
        <v>2.5</v>
      </c>
      <c r="J11" s="759" t="s">
        <v>5819</v>
      </c>
      <c r="K11" s="759" t="s">
        <v>5820</v>
      </c>
      <c r="L11" s="759" t="s">
        <v>5821</v>
      </c>
      <c r="M11" s="761" t="s">
        <v>5842</v>
      </c>
      <c r="N11" s="761" t="s">
        <v>5838</v>
      </c>
      <c r="O11" s="761" t="s">
        <v>5831</v>
      </c>
      <c r="P11" s="759" t="s">
        <v>5825</v>
      </c>
      <c r="Q11" s="759" t="s">
        <v>5832</v>
      </c>
      <c r="R11" s="759">
        <v>39.22</v>
      </c>
      <c r="S11" s="759">
        <v>57.6</v>
      </c>
      <c r="T11" s="759">
        <v>57.6</v>
      </c>
      <c r="U11" s="759"/>
      <c r="V11" s="759"/>
      <c r="W11" s="759" t="e">
        <f>+U11/V11</f>
        <v>#DIV/0!</v>
      </c>
      <c r="X11" s="761" t="s">
        <v>5840</v>
      </c>
      <c r="Y11" s="761" t="s">
        <v>5841</v>
      </c>
      <c r="Z11" s="765"/>
      <c r="AA11" s="765"/>
      <c r="AB11" s="765"/>
      <c r="AC11" s="759"/>
      <c r="AD11" s="766"/>
    </row>
    <row r="12" spans="1:30" ht="137.1" customHeight="1">
      <c r="B12" s="756" t="s">
        <v>5814</v>
      </c>
      <c r="C12" s="767"/>
      <c r="D12" s="758" t="s">
        <v>5816</v>
      </c>
      <c r="E12" s="758" t="s">
        <v>5836</v>
      </c>
      <c r="F12" s="758"/>
      <c r="G12" s="758"/>
      <c r="H12" s="759">
        <v>2</v>
      </c>
      <c r="I12" s="759">
        <v>2.5</v>
      </c>
      <c r="J12" s="759" t="s">
        <v>5819</v>
      </c>
      <c r="K12" s="759" t="s">
        <v>5820</v>
      </c>
      <c r="L12" s="759" t="s">
        <v>5233</v>
      </c>
      <c r="M12" s="761" t="s">
        <v>5843</v>
      </c>
      <c r="N12" s="761" t="s">
        <v>5838</v>
      </c>
      <c r="O12" s="761" t="s">
        <v>5839</v>
      </c>
      <c r="P12" s="759" t="s">
        <v>5825</v>
      </c>
      <c r="Q12" s="759" t="s">
        <v>5832</v>
      </c>
      <c r="R12" s="759">
        <v>53.44</v>
      </c>
      <c r="S12" s="759">
        <v>54.4</v>
      </c>
      <c r="T12" s="759">
        <v>54.4</v>
      </c>
      <c r="U12" s="759"/>
      <c r="V12" s="759"/>
      <c r="W12" s="759" t="e">
        <f>+U12/V12</f>
        <v>#DIV/0!</v>
      </c>
      <c r="X12" s="761" t="s">
        <v>5840</v>
      </c>
      <c r="Y12" s="761" t="s">
        <v>5841</v>
      </c>
      <c r="Z12" s="765"/>
      <c r="AA12" s="765"/>
      <c r="AB12" s="765"/>
      <c r="AC12" s="759"/>
      <c r="AD12" s="766"/>
    </row>
    <row r="13" spans="1:30" ht="192.95" customHeight="1">
      <c r="B13" s="756" t="s">
        <v>5814</v>
      </c>
      <c r="C13" s="767"/>
      <c r="D13" s="758" t="s">
        <v>5816</v>
      </c>
      <c r="E13" s="758" t="s">
        <v>5844</v>
      </c>
      <c r="F13" s="768" t="s">
        <v>5845</v>
      </c>
      <c r="G13" s="758" t="s">
        <v>5846</v>
      </c>
      <c r="H13" s="759">
        <v>2</v>
      </c>
      <c r="I13" s="759">
        <v>2.5</v>
      </c>
      <c r="J13" s="759" t="s">
        <v>5819</v>
      </c>
      <c r="K13" s="759" t="s">
        <v>5820</v>
      </c>
      <c r="L13" s="759" t="s">
        <v>5847</v>
      </c>
      <c r="M13" s="761" t="s">
        <v>5848</v>
      </c>
      <c r="N13" s="761" t="s">
        <v>5838</v>
      </c>
      <c r="O13" s="761" t="s">
        <v>5831</v>
      </c>
      <c r="P13" s="759" t="s">
        <v>5825</v>
      </c>
      <c r="Q13" s="759" t="s">
        <v>5849</v>
      </c>
      <c r="R13" s="759">
        <v>9</v>
      </c>
      <c r="S13" s="759">
        <v>11</v>
      </c>
      <c r="T13" s="759">
        <v>11</v>
      </c>
      <c r="U13" s="760">
        <v>1</v>
      </c>
      <c r="V13" s="760">
        <v>1</v>
      </c>
      <c r="W13" s="769">
        <f>+U13/V13</f>
        <v>1</v>
      </c>
      <c r="X13" s="761" t="s">
        <v>5850</v>
      </c>
      <c r="Y13" s="761" t="s">
        <v>5851</v>
      </c>
      <c r="Z13" s="765"/>
      <c r="AA13" s="765"/>
      <c r="AB13" s="765"/>
      <c r="AC13" s="759"/>
      <c r="AD13" s="766"/>
    </row>
    <row r="14" spans="1:30" ht="270">
      <c r="B14" s="756" t="s">
        <v>5814</v>
      </c>
      <c r="C14" s="770" t="s">
        <v>5852</v>
      </c>
      <c r="D14" s="758" t="s">
        <v>5816</v>
      </c>
      <c r="E14" s="758" t="s">
        <v>5853</v>
      </c>
      <c r="F14" s="771" t="s">
        <v>5854</v>
      </c>
      <c r="G14" s="758" t="s">
        <v>5855</v>
      </c>
      <c r="H14" s="759">
        <v>2</v>
      </c>
      <c r="I14" s="759">
        <v>2.5</v>
      </c>
      <c r="J14" s="759" t="s">
        <v>5819</v>
      </c>
      <c r="K14" s="759" t="s">
        <v>5820</v>
      </c>
      <c r="L14" s="759" t="s">
        <v>5847</v>
      </c>
      <c r="M14" s="761" t="s">
        <v>5856</v>
      </c>
      <c r="N14" s="761" t="s">
        <v>5838</v>
      </c>
      <c r="O14" s="761" t="s">
        <v>5831</v>
      </c>
      <c r="P14" s="759" t="s">
        <v>5825</v>
      </c>
      <c r="Q14" s="759" t="s">
        <v>5849</v>
      </c>
      <c r="R14" s="759">
        <v>82.61</v>
      </c>
      <c r="S14" s="759">
        <v>83.33</v>
      </c>
      <c r="T14" s="759">
        <v>83.33</v>
      </c>
      <c r="U14" s="760">
        <v>9.34</v>
      </c>
      <c r="V14" s="760">
        <v>0</v>
      </c>
      <c r="W14" s="759">
        <v>0</v>
      </c>
      <c r="X14" s="761" t="s">
        <v>5850</v>
      </c>
      <c r="Y14" s="761" t="s">
        <v>5851</v>
      </c>
      <c r="Z14" s="765"/>
      <c r="AA14" s="765"/>
      <c r="AB14" s="765"/>
      <c r="AC14" s="759"/>
      <c r="AD14" s="766"/>
    </row>
    <row r="15" spans="1:30" ht="270">
      <c r="B15" s="756" t="s">
        <v>5814</v>
      </c>
      <c r="C15" s="772" t="s">
        <v>196</v>
      </c>
      <c r="D15" s="758" t="s">
        <v>5816</v>
      </c>
      <c r="E15" s="758" t="s">
        <v>5857</v>
      </c>
      <c r="F15" s="773" t="s">
        <v>5858</v>
      </c>
      <c r="G15" s="758" t="s">
        <v>5859</v>
      </c>
      <c r="H15" s="759">
        <v>2</v>
      </c>
      <c r="I15" s="759">
        <v>2.5</v>
      </c>
      <c r="J15" s="759" t="s">
        <v>5819</v>
      </c>
      <c r="K15" s="759" t="s">
        <v>5820</v>
      </c>
      <c r="L15" s="759" t="s">
        <v>5847</v>
      </c>
      <c r="M15" s="761" t="s">
        <v>5860</v>
      </c>
      <c r="N15" s="761" t="s">
        <v>5838</v>
      </c>
      <c r="O15" s="761" t="s">
        <v>5831</v>
      </c>
      <c r="P15" s="759" t="s">
        <v>5825</v>
      </c>
      <c r="Q15" s="759" t="s">
        <v>5832</v>
      </c>
      <c r="R15" s="759">
        <v>100</v>
      </c>
      <c r="S15" s="759">
        <v>100</v>
      </c>
      <c r="T15" s="759">
        <v>100</v>
      </c>
      <c r="U15" s="760">
        <v>0</v>
      </c>
      <c r="V15" s="760">
        <v>0</v>
      </c>
      <c r="W15" s="759">
        <v>0</v>
      </c>
      <c r="X15" s="761" t="s">
        <v>5850</v>
      </c>
      <c r="Y15" s="761" t="s">
        <v>5851</v>
      </c>
      <c r="Z15" s="765"/>
      <c r="AA15" s="765"/>
      <c r="AB15" s="765"/>
      <c r="AC15" s="759"/>
      <c r="AD15" s="766"/>
    </row>
    <row r="16" spans="1:30" ht="270">
      <c r="B16" s="756" t="s">
        <v>5814</v>
      </c>
      <c r="C16" s="767"/>
      <c r="D16" s="758" t="s">
        <v>5816</v>
      </c>
      <c r="E16" s="758" t="s">
        <v>5861</v>
      </c>
      <c r="F16" s="768" t="s">
        <v>5862</v>
      </c>
      <c r="G16" s="758" t="s">
        <v>5863</v>
      </c>
      <c r="H16" s="759">
        <v>2</v>
      </c>
      <c r="I16" s="759">
        <v>2.5</v>
      </c>
      <c r="J16" s="759" t="s">
        <v>5819</v>
      </c>
      <c r="K16" s="759" t="s">
        <v>5820</v>
      </c>
      <c r="L16" s="759" t="s">
        <v>5847</v>
      </c>
      <c r="M16" s="761" t="s">
        <v>5864</v>
      </c>
      <c r="N16" s="761" t="s">
        <v>5838</v>
      </c>
      <c r="O16" s="761" t="s">
        <v>5831</v>
      </c>
      <c r="P16" s="759" t="s">
        <v>5865</v>
      </c>
      <c r="Q16" s="759" t="s">
        <v>5849</v>
      </c>
      <c r="R16" s="759">
        <v>100</v>
      </c>
      <c r="S16" s="759">
        <v>100</v>
      </c>
      <c r="T16" s="759">
        <v>100</v>
      </c>
      <c r="U16" s="760">
        <v>0</v>
      </c>
      <c r="V16" s="760">
        <v>0</v>
      </c>
      <c r="W16" s="759" t="e">
        <f>+U16/V16</f>
        <v>#DIV/0!</v>
      </c>
      <c r="X16" s="761" t="s">
        <v>5850</v>
      </c>
      <c r="Y16" s="761" t="s">
        <v>5851</v>
      </c>
      <c r="Z16" s="765">
        <v>1190795.2</v>
      </c>
      <c r="AA16" s="765">
        <v>2234974.5</v>
      </c>
      <c r="AB16" s="765"/>
      <c r="AC16" s="759"/>
      <c r="AD16" s="766"/>
    </row>
    <row r="17" spans="1:30" ht="270">
      <c r="B17" s="756"/>
      <c r="C17" s="770"/>
      <c r="D17" s="758" t="s">
        <v>5816</v>
      </c>
      <c r="E17" s="758" t="s">
        <v>5866</v>
      </c>
      <c r="F17" s="768" t="s">
        <v>5867</v>
      </c>
      <c r="G17" s="758" t="s">
        <v>5868</v>
      </c>
      <c r="H17" s="759">
        <v>2</v>
      </c>
      <c r="I17" s="759">
        <v>2.5</v>
      </c>
      <c r="J17" s="759" t="s">
        <v>5819</v>
      </c>
      <c r="K17" s="759" t="s">
        <v>5820</v>
      </c>
      <c r="L17" s="759" t="s">
        <v>5847</v>
      </c>
      <c r="M17" s="761" t="s">
        <v>5869</v>
      </c>
      <c r="N17" s="761" t="s">
        <v>5838</v>
      </c>
      <c r="O17" s="761" t="s">
        <v>5831</v>
      </c>
      <c r="P17" s="759" t="s">
        <v>5865</v>
      </c>
      <c r="Q17" s="759" t="s">
        <v>5849</v>
      </c>
      <c r="R17" s="759">
        <v>100</v>
      </c>
      <c r="S17" s="759">
        <v>100</v>
      </c>
      <c r="T17" s="759">
        <v>100</v>
      </c>
      <c r="U17" s="760">
        <v>1</v>
      </c>
      <c r="V17" s="760">
        <v>1</v>
      </c>
      <c r="W17" s="759">
        <f>+U17/V17</f>
        <v>1</v>
      </c>
      <c r="X17" s="761" t="s">
        <v>5850</v>
      </c>
      <c r="Y17" s="761" t="s">
        <v>5851</v>
      </c>
      <c r="Z17" s="765">
        <v>496727.87</v>
      </c>
      <c r="AA17" s="765">
        <v>567654.48</v>
      </c>
      <c r="AB17" s="765"/>
      <c r="AC17" s="759"/>
      <c r="AD17" s="766"/>
    </row>
    <row r="18" spans="1:30" ht="270">
      <c r="B18" s="756" t="s">
        <v>5814</v>
      </c>
      <c r="C18" s="770" t="s">
        <v>5870</v>
      </c>
      <c r="D18" s="758" t="s">
        <v>5816</v>
      </c>
      <c r="E18" s="758" t="s">
        <v>5871</v>
      </c>
      <c r="F18" s="771" t="s">
        <v>5872</v>
      </c>
      <c r="G18" s="758" t="s">
        <v>5873</v>
      </c>
      <c r="H18" s="759">
        <v>2</v>
      </c>
      <c r="I18" s="759">
        <v>2.5</v>
      </c>
      <c r="J18" s="759" t="s">
        <v>5819</v>
      </c>
      <c r="K18" s="759" t="s">
        <v>5820</v>
      </c>
      <c r="L18" s="759" t="s">
        <v>5847</v>
      </c>
      <c r="M18" s="761" t="s">
        <v>5856</v>
      </c>
      <c r="N18" s="761" t="s">
        <v>5838</v>
      </c>
      <c r="O18" s="761" t="s">
        <v>5831</v>
      </c>
      <c r="P18" s="759" t="s">
        <v>5865</v>
      </c>
      <c r="Q18" s="759" t="s">
        <v>5832</v>
      </c>
      <c r="R18" s="759">
        <v>82.61</v>
      </c>
      <c r="S18" s="759">
        <v>83.33</v>
      </c>
      <c r="T18" s="759">
        <v>83.33</v>
      </c>
      <c r="U18" s="760">
        <v>9.34</v>
      </c>
      <c r="V18" s="760">
        <v>0</v>
      </c>
      <c r="W18" s="759">
        <v>0</v>
      </c>
      <c r="X18" s="761" t="s">
        <v>5850</v>
      </c>
      <c r="Y18" s="761" t="s">
        <v>5851</v>
      </c>
      <c r="Z18" s="765">
        <v>1063584.1499999999</v>
      </c>
      <c r="AA18" s="765">
        <v>2263338.0499999998</v>
      </c>
      <c r="AB18" s="765"/>
      <c r="AC18" s="759"/>
      <c r="AD18" s="766"/>
    </row>
    <row r="19" spans="1:30" ht="270">
      <c r="B19" s="756" t="s">
        <v>5814</v>
      </c>
      <c r="C19" s="772" t="s">
        <v>5874</v>
      </c>
      <c r="D19" s="758" t="s">
        <v>5816</v>
      </c>
      <c r="E19" s="758" t="s">
        <v>5875</v>
      </c>
      <c r="F19" s="773" t="s">
        <v>5876</v>
      </c>
      <c r="G19" s="758" t="s">
        <v>5877</v>
      </c>
      <c r="H19" s="759">
        <v>2</v>
      </c>
      <c r="I19" s="759">
        <v>2.5</v>
      </c>
      <c r="J19" s="759" t="s">
        <v>5819</v>
      </c>
      <c r="K19" s="759" t="s">
        <v>5820</v>
      </c>
      <c r="L19" s="759" t="s">
        <v>5847</v>
      </c>
      <c r="M19" s="761" t="s">
        <v>5860</v>
      </c>
      <c r="N19" s="761" t="s">
        <v>5838</v>
      </c>
      <c r="O19" s="761" t="s">
        <v>5831</v>
      </c>
      <c r="P19" s="759" t="s">
        <v>5865</v>
      </c>
      <c r="Q19" s="759" t="s">
        <v>5832</v>
      </c>
      <c r="R19" s="759">
        <v>100</v>
      </c>
      <c r="S19" s="759">
        <v>100</v>
      </c>
      <c r="T19" s="759">
        <v>100</v>
      </c>
      <c r="U19" s="760">
        <v>0</v>
      </c>
      <c r="V19" s="760">
        <v>0</v>
      </c>
      <c r="W19" s="759">
        <v>0</v>
      </c>
      <c r="X19" s="761" t="s">
        <v>5850</v>
      </c>
      <c r="Y19" s="761" t="s">
        <v>5851</v>
      </c>
      <c r="Z19" s="765">
        <v>3056744.49</v>
      </c>
      <c r="AA19" s="765">
        <v>6261575.4900000002</v>
      </c>
      <c r="AB19" s="765"/>
      <c r="AC19" s="759"/>
      <c r="AD19" s="766"/>
    </row>
    <row r="20" spans="1:30">
      <c r="U20" s="775"/>
      <c r="V20" s="775"/>
    </row>
    <row r="21" spans="1:30" ht="132.94999999999999" customHeight="1">
      <c r="B21" s="756" t="s">
        <v>5878</v>
      </c>
      <c r="C21" s="777" t="s">
        <v>5815</v>
      </c>
      <c r="D21" s="758" t="s">
        <v>5879</v>
      </c>
      <c r="E21" s="758" t="s">
        <v>5817</v>
      </c>
      <c r="F21" s="758" t="s">
        <v>5880</v>
      </c>
      <c r="G21" s="758"/>
      <c r="H21" s="759">
        <v>2</v>
      </c>
      <c r="I21" s="759">
        <v>2.5</v>
      </c>
      <c r="J21" s="759" t="s">
        <v>5819</v>
      </c>
      <c r="K21" s="759" t="s">
        <v>5820</v>
      </c>
      <c r="L21" s="760" t="s">
        <v>5821</v>
      </c>
      <c r="M21" s="761" t="s">
        <v>5881</v>
      </c>
      <c r="N21" s="761" t="s">
        <v>5882</v>
      </c>
      <c r="O21" s="761" t="s">
        <v>5824</v>
      </c>
      <c r="P21" s="759" t="s">
        <v>5825</v>
      </c>
      <c r="Q21" s="759" t="s">
        <v>5826</v>
      </c>
      <c r="R21" s="759">
        <v>8.1</v>
      </c>
      <c r="S21" s="759">
        <v>8.6999999999999993</v>
      </c>
      <c r="T21" s="759">
        <v>8.6999999999999993</v>
      </c>
      <c r="U21" s="760"/>
      <c r="V21" s="760"/>
      <c r="W21" s="759"/>
      <c r="X21" s="761" t="s">
        <v>5833</v>
      </c>
      <c r="Y21" s="761" t="s">
        <v>5828</v>
      </c>
      <c r="Z21" s="765"/>
      <c r="AA21" s="765"/>
      <c r="AB21" s="765"/>
      <c r="AC21" s="759"/>
      <c r="AD21" s="766"/>
    </row>
    <row r="22" spans="1:30" ht="165">
      <c r="B22" s="756" t="s">
        <v>5878</v>
      </c>
      <c r="C22" s="777"/>
      <c r="D22" s="758" t="s">
        <v>5879</v>
      </c>
      <c r="E22" s="758" t="s">
        <v>5817</v>
      </c>
      <c r="F22" s="758" t="s">
        <v>5880</v>
      </c>
      <c r="G22" s="758"/>
      <c r="H22" s="759">
        <v>2</v>
      </c>
      <c r="I22" s="759">
        <v>2.5</v>
      </c>
      <c r="J22" s="759" t="s">
        <v>5819</v>
      </c>
      <c r="K22" s="759" t="s">
        <v>5820</v>
      </c>
      <c r="L22" s="760" t="s">
        <v>5821</v>
      </c>
      <c r="M22" s="761" t="s">
        <v>5829</v>
      </c>
      <c r="N22" s="761" t="s">
        <v>5830</v>
      </c>
      <c r="O22" s="761" t="s">
        <v>5824</v>
      </c>
      <c r="P22" s="759" t="s">
        <v>5825</v>
      </c>
      <c r="Q22" s="759" t="s">
        <v>5832</v>
      </c>
      <c r="R22" s="759">
        <v>33.1</v>
      </c>
      <c r="S22" s="759">
        <v>42.4</v>
      </c>
      <c r="T22" s="759">
        <v>42.4</v>
      </c>
      <c r="U22" s="760"/>
      <c r="V22" s="760"/>
      <c r="W22" s="759"/>
      <c r="X22" s="761" t="s">
        <v>5827</v>
      </c>
      <c r="Y22" s="761" t="s">
        <v>5834</v>
      </c>
      <c r="Z22" s="765"/>
      <c r="AA22" s="765"/>
      <c r="AB22" s="765"/>
      <c r="AC22" s="759"/>
      <c r="AD22" s="766"/>
    </row>
    <row r="23" spans="1:30" ht="75">
      <c r="B23" s="756" t="s">
        <v>5878</v>
      </c>
      <c r="C23" s="777" t="s">
        <v>5835</v>
      </c>
      <c r="D23" s="758" t="s">
        <v>5879</v>
      </c>
      <c r="E23" s="758" t="s">
        <v>5883</v>
      </c>
      <c r="F23" s="758"/>
      <c r="G23" s="758"/>
      <c r="H23" s="759">
        <v>2</v>
      </c>
      <c r="I23" s="759">
        <v>2.5</v>
      </c>
      <c r="J23" s="759" t="s">
        <v>5819</v>
      </c>
      <c r="K23" s="759" t="s">
        <v>5820</v>
      </c>
      <c r="L23" s="760" t="s">
        <v>5821</v>
      </c>
      <c r="M23" s="761" t="s">
        <v>5884</v>
      </c>
      <c r="N23" s="761" t="s">
        <v>5838</v>
      </c>
      <c r="O23" s="761" t="s">
        <v>5831</v>
      </c>
      <c r="P23" s="759" t="s">
        <v>5825</v>
      </c>
      <c r="Q23" s="759" t="s">
        <v>5832</v>
      </c>
      <c r="R23" s="759">
        <v>56.26</v>
      </c>
      <c r="S23" s="759">
        <v>67.2</v>
      </c>
      <c r="T23" s="759">
        <v>67.2</v>
      </c>
      <c r="U23" s="760"/>
      <c r="V23" s="760"/>
      <c r="W23" s="759"/>
      <c r="X23" s="761" t="s">
        <v>5885</v>
      </c>
      <c r="Y23" s="761" t="s">
        <v>5886</v>
      </c>
      <c r="Z23" s="765"/>
      <c r="AA23" s="765"/>
      <c r="AB23" s="765"/>
      <c r="AC23" s="759"/>
      <c r="AD23" s="766"/>
    </row>
    <row r="24" spans="1:30" ht="75">
      <c r="B24" s="756" t="s">
        <v>5878</v>
      </c>
      <c r="C24" s="778"/>
      <c r="D24" s="758" t="s">
        <v>5879</v>
      </c>
      <c r="E24" s="758" t="s">
        <v>5883</v>
      </c>
      <c r="F24" s="758"/>
      <c r="G24" s="758"/>
      <c r="H24" s="759">
        <v>2</v>
      </c>
      <c r="I24" s="759">
        <v>2.5</v>
      </c>
      <c r="J24" s="759" t="s">
        <v>5819</v>
      </c>
      <c r="K24" s="759" t="s">
        <v>5820</v>
      </c>
      <c r="L24" s="760" t="s">
        <v>5821</v>
      </c>
      <c r="M24" s="761" t="s">
        <v>5887</v>
      </c>
      <c r="N24" s="761" t="s">
        <v>5838</v>
      </c>
      <c r="O24" s="761" t="s">
        <v>5831</v>
      </c>
      <c r="P24" s="759" t="s">
        <v>5825</v>
      </c>
      <c r="Q24" s="759" t="s">
        <v>5832</v>
      </c>
      <c r="R24" s="759">
        <v>21.09</v>
      </c>
      <c r="S24" s="759">
        <v>23.46</v>
      </c>
      <c r="T24" s="759">
        <v>23.46</v>
      </c>
      <c r="U24" s="760"/>
      <c r="V24" s="760"/>
      <c r="W24" s="759"/>
      <c r="X24" s="761" t="s">
        <v>5885</v>
      </c>
      <c r="Y24" s="761" t="s">
        <v>5886</v>
      </c>
      <c r="Z24" s="765"/>
      <c r="AA24" s="765"/>
      <c r="AB24" s="765"/>
      <c r="AC24" s="759"/>
      <c r="AD24" s="766"/>
    </row>
    <row r="25" spans="1:30">
      <c r="B25" s="756"/>
      <c r="C25" s="778"/>
      <c r="D25" s="758"/>
      <c r="E25" s="758"/>
      <c r="F25" s="758"/>
      <c r="G25" s="758"/>
      <c r="H25" s="759"/>
      <c r="I25" s="759"/>
      <c r="J25" s="759"/>
      <c r="K25" s="759"/>
      <c r="L25" s="759"/>
      <c r="M25" s="761"/>
      <c r="N25" s="761"/>
      <c r="O25" s="761"/>
      <c r="P25" s="759"/>
      <c r="Q25" s="759"/>
      <c r="R25" s="759"/>
      <c r="S25" s="759"/>
      <c r="T25" s="759"/>
      <c r="U25" s="760"/>
      <c r="V25" s="760"/>
      <c r="W25" s="759"/>
      <c r="X25" s="761"/>
      <c r="Y25" s="761"/>
      <c r="Z25" s="765"/>
      <c r="AA25" s="765"/>
      <c r="AB25" s="765"/>
      <c r="AC25" s="759"/>
      <c r="AD25" s="766"/>
    </row>
    <row r="26" spans="1:30" ht="270">
      <c r="B26" s="756" t="s">
        <v>5878</v>
      </c>
      <c r="C26" s="778"/>
      <c r="D26" s="758" t="s">
        <v>5879</v>
      </c>
      <c r="E26" s="758" t="s">
        <v>5888</v>
      </c>
      <c r="F26" s="779" t="s">
        <v>5889</v>
      </c>
      <c r="G26" s="758" t="s">
        <v>5890</v>
      </c>
      <c r="H26" s="759">
        <v>2</v>
      </c>
      <c r="I26" s="759">
        <v>2.5</v>
      </c>
      <c r="J26" s="759" t="s">
        <v>5819</v>
      </c>
      <c r="K26" s="759" t="s">
        <v>5820</v>
      </c>
      <c r="L26" s="760" t="s">
        <v>5847</v>
      </c>
      <c r="M26" s="761" t="s">
        <v>5891</v>
      </c>
      <c r="N26" s="761" t="s">
        <v>5838</v>
      </c>
      <c r="O26" s="761" t="s">
        <v>5831</v>
      </c>
      <c r="P26" s="759" t="s">
        <v>5825</v>
      </c>
      <c r="Q26" s="759" t="s">
        <v>5832</v>
      </c>
      <c r="R26" s="759">
        <v>92.03</v>
      </c>
      <c r="S26" s="759">
        <v>100</v>
      </c>
      <c r="T26" s="759">
        <v>100</v>
      </c>
      <c r="U26" s="760">
        <v>0</v>
      </c>
      <c r="V26" s="760">
        <v>0</v>
      </c>
      <c r="W26" s="759">
        <v>0</v>
      </c>
      <c r="X26" s="761" t="s">
        <v>5892</v>
      </c>
      <c r="Y26" s="761" t="s">
        <v>5893</v>
      </c>
      <c r="Z26" s="765"/>
      <c r="AA26" s="765"/>
      <c r="AB26" s="765"/>
      <c r="AC26" s="759"/>
      <c r="AD26" s="766"/>
    </row>
    <row r="27" spans="1:30" ht="135">
      <c r="B27" s="756" t="s">
        <v>5878</v>
      </c>
      <c r="C27" s="780" t="s">
        <v>5852</v>
      </c>
      <c r="D27" s="758" t="s">
        <v>5879</v>
      </c>
      <c r="E27" s="758" t="s">
        <v>5894</v>
      </c>
      <c r="F27" s="781" t="s">
        <v>5895</v>
      </c>
      <c r="G27" s="758" t="s">
        <v>5896</v>
      </c>
      <c r="H27" s="759">
        <v>2</v>
      </c>
      <c r="I27" s="759">
        <v>2.5</v>
      </c>
      <c r="J27" s="759" t="s">
        <v>5819</v>
      </c>
      <c r="K27" s="759" t="s">
        <v>5820</v>
      </c>
      <c r="L27" s="760" t="s">
        <v>5847</v>
      </c>
      <c r="M27" s="761" t="s">
        <v>5897</v>
      </c>
      <c r="N27" s="761" t="s">
        <v>5838</v>
      </c>
      <c r="O27" s="761" t="s">
        <v>5831</v>
      </c>
      <c r="P27" s="759" t="s">
        <v>5825</v>
      </c>
      <c r="Q27" s="759" t="s">
        <v>5849</v>
      </c>
      <c r="R27" s="759">
        <v>80</v>
      </c>
      <c r="S27" s="759">
        <v>100</v>
      </c>
      <c r="T27" s="759">
        <v>100</v>
      </c>
      <c r="U27" s="760">
        <v>0</v>
      </c>
      <c r="V27" s="760">
        <v>0</v>
      </c>
      <c r="W27" s="759">
        <v>0</v>
      </c>
      <c r="X27" s="761" t="s">
        <v>5898</v>
      </c>
      <c r="Y27" s="761" t="s">
        <v>5893</v>
      </c>
      <c r="Z27" s="765"/>
      <c r="AA27" s="765"/>
      <c r="AB27" s="765"/>
      <c r="AC27" s="759"/>
      <c r="AD27" s="766"/>
    </row>
    <row r="28" spans="1:30">
      <c r="B28" s="756"/>
      <c r="C28" s="782" t="s">
        <v>196</v>
      </c>
      <c r="D28" s="758"/>
      <c r="E28" s="758"/>
      <c r="F28" s="758"/>
      <c r="G28" s="758"/>
      <c r="H28" s="759"/>
      <c r="I28" s="759"/>
      <c r="J28" s="759"/>
      <c r="K28" s="759"/>
      <c r="L28" s="759"/>
      <c r="M28" s="761"/>
      <c r="N28" s="761"/>
      <c r="O28" s="761"/>
      <c r="P28" s="759"/>
      <c r="Q28" s="759"/>
      <c r="R28" s="759"/>
      <c r="S28" s="759"/>
      <c r="T28" s="759"/>
      <c r="U28" s="760"/>
      <c r="V28" s="760"/>
      <c r="W28" s="759"/>
      <c r="X28" s="761"/>
      <c r="Y28" s="761"/>
      <c r="Z28" s="765"/>
      <c r="AA28" s="765"/>
      <c r="AB28" s="765"/>
      <c r="AC28" s="759"/>
      <c r="AD28" s="766"/>
    </row>
    <row r="29" spans="1:30" ht="215.1" customHeight="1">
      <c r="B29" s="756" t="s">
        <v>5878</v>
      </c>
      <c r="C29" s="778"/>
      <c r="D29" s="758" t="s">
        <v>5879</v>
      </c>
      <c r="E29" s="758" t="s">
        <v>5890</v>
      </c>
      <c r="F29" s="779" t="s">
        <v>5899</v>
      </c>
      <c r="G29" s="758" t="s">
        <v>5900</v>
      </c>
      <c r="H29" s="759">
        <v>2</v>
      </c>
      <c r="I29" s="759">
        <v>2.5</v>
      </c>
      <c r="J29" s="759" t="s">
        <v>5819</v>
      </c>
      <c r="K29" s="759" t="s">
        <v>5820</v>
      </c>
      <c r="L29" s="760" t="s">
        <v>5847</v>
      </c>
      <c r="M29" s="761" t="s">
        <v>5891</v>
      </c>
      <c r="N29" s="761" t="s">
        <v>5838</v>
      </c>
      <c r="O29" s="761" t="s">
        <v>5831</v>
      </c>
      <c r="P29" s="759" t="s">
        <v>5865</v>
      </c>
      <c r="Q29" s="759" t="s">
        <v>5832</v>
      </c>
      <c r="R29" s="759">
        <v>92.03</v>
      </c>
      <c r="S29" s="759">
        <v>100</v>
      </c>
      <c r="T29" s="759">
        <v>100</v>
      </c>
      <c r="U29" s="760">
        <v>0</v>
      </c>
      <c r="V29" s="760">
        <v>0</v>
      </c>
      <c r="W29" s="759">
        <v>0</v>
      </c>
      <c r="X29" s="761" t="s">
        <v>5892</v>
      </c>
      <c r="Y29" s="761" t="s">
        <v>5893</v>
      </c>
      <c r="Z29" s="765">
        <v>22426536</v>
      </c>
      <c r="AA29" s="765">
        <v>52374982.200000003</v>
      </c>
      <c r="AB29" s="765"/>
      <c r="AC29" s="759"/>
      <c r="AD29" s="766"/>
    </row>
    <row r="30" spans="1:30" ht="210">
      <c r="B30" s="756" t="s">
        <v>5878</v>
      </c>
      <c r="C30" s="780" t="s">
        <v>5870</v>
      </c>
      <c r="D30" s="758" t="s">
        <v>5879</v>
      </c>
      <c r="E30" s="758" t="s">
        <v>5896</v>
      </c>
      <c r="F30" s="781" t="s">
        <v>5901</v>
      </c>
      <c r="G30" s="758" t="s">
        <v>5902</v>
      </c>
      <c r="H30" s="759">
        <v>2</v>
      </c>
      <c r="I30" s="759">
        <v>2.5</v>
      </c>
      <c r="J30" s="759" t="s">
        <v>5819</v>
      </c>
      <c r="K30" s="759" t="s">
        <v>5820</v>
      </c>
      <c r="L30" s="760" t="s">
        <v>5847</v>
      </c>
      <c r="M30" s="761" t="s">
        <v>5897</v>
      </c>
      <c r="N30" s="761" t="s">
        <v>5838</v>
      </c>
      <c r="O30" s="761" t="s">
        <v>5831</v>
      </c>
      <c r="P30" s="759" t="s">
        <v>5865</v>
      </c>
      <c r="Q30" s="759" t="s">
        <v>5849</v>
      </c>
      <c r="R30" s="759">
        <v>80</v>
      </c>
      <c r="S30" s="759">
        <v>100</v>
      </c>
      <c r="T30" s="759">
        <v>100</v>
      </c>
      <c r="U30" s="760">
        <v>0</v>
      </c>
      <c r="V30" s="760">
        <v>0</v>
      </c>
      <c r="W30" s="759">
        <v>0</v>
      </c>
      <c r="X30" s="761" t="s">
        <v>5898</v>
      </c>
      <c r="Y30" s="761" t="s">
        <v>5893</v>
      </c>
      <c r="Z30" s="765">
        <v>13173781.689999999</v>
      </c>
      <c r="AA30" s="765">
        <v>14304525.369999999</v>
      </c>
      <c r="AB30" s="765"/>
      <c r="AC30" s="759"/>
      <c r="AD30" s="766"/>
    </row>
    <row r="31" spans="1:30">
      <c r="B31" s="756"/>
      <c r="C31" s="782" t="s">
        <v>5874</v>
      </c>
      <c r="D31" s="758"/>
      <c r="E31" s="758"/>
      <c r="F31" s="758"/>
      <c r="G31" s="758"/>
      <c r="H31" s="759"/>
      <c r="I31" s="759"/>
      <c r="J31" s="759"/>
      <c r="K31" s="759"/>
      <c r="L31" s="759"/>
      <c r="M31" s="761"/>
      <c r="N31" s="761"/>
      <c r="O31" s="761"/>
      <c r="P31" s="759"/>
      <c r="Q31" s="759"/>
      <c r="R31" s="759"/>
      <c r="S31" s="759"/>
      <c r="T31" s="759"/>
      <c r="U31" s="760"/>
      <c r="V31" s="760"/>
      <c r="W31" s="759"/>
      <c r="X31" s="761"/>
      <c r="Y31" s="761"/>
      <c r="Z31" s="765"/>
      <c r="AA31" s="765"/>
      <c r="AB31" s="765"/>
      <c r="AC31" s="759"/>
      <c r="AD31" s="766"/>
    </row>
    <row r="32" spans="1:30">
      <c r="A32" s="783"/>
      <c r="U32" s="775"/>
      <c r="V32" s="775"/>
      <c r="AD32" s="766"/>
    </row>
    <row r="33" spans="2:30" ht="180">
      <c r="B33" s="756" t="s">
        <v>5903</v>
      </c>
      <c r="C33" s="777" t="s">
        <v>5815</v>
      </c>
      <c r="D33" s="758" t="s">
        <v>5904</v>
      </c>
      <c r="E33" s="758" t="s">
        <v>5905</v>
      </c>
      <c r="F33" s="758" t="s">
        <v>5906</v>
      </c>
      <c r="G33" s="758"/>
      <c r="H33" s="759">
        <v>2</v>
      </c>
      <c r="I33" s="759">
        <v>2.5</v>
      </c>
      <c r="J33" s="759" t="s">
        <v>5819</v>
      </c>
      <c r="K33" s="759" t="s">
        <v>5820</v>
      </c>
      <c r="L33" s="760" t="s">
        <v>5821</v>
      </c>
      <c r="M33" s="761" t="s">
        <v>5907</v>
      </c>
      <c r="N33" s="761" t="s">
        <v>5908</v>
      </c>
      <c r="O33" s="761" t="s">
        <v>5909</v>
      </c>
      <c r="P33" s="759" t="s">
        <v>5825</v>
      </c>
      <c r="Q33" s="759" t="s">
        <v>5832</v>
      </c>
      <c r="R33" s="759">
        <v>7.6</v>
      </c>
      <c r="S33" s="759">
        <v>9.1999999999999993</v>
      </c>
      <c r="T33" s="759">
        <v>9.1999999999999993</v>
      </c>
      <c r="U33" s="760"/>
      <c r="V33" s="760"/>
      <c r="W33" s="759"/>
      <c r="X33" s="761" t="s">
        <v>5910</v>
      </c>
      <c r="Y33" s="761" t="s">
        <v>5911</v>
      </c>
      <c r="Z33" s="765"/>
      <c r="AA33" s="765"/>
      <c r="AB33" s="765"/>
      <c r="AC33" s="759"/>
      <c r="AD33" s="766"/>
    </row>
    <row r="34" spans="2:30">
      <c r="B34" s="756"/>
      <c r="C34" s="777"/>
      <c r="D34" s="758"/>
      <c r="E34" s="758"/>
      <c r="F34" s="758"/>
      <c r="G34" s="758"/>
      <c r="H34" s="759"/>
      <c r="I34" s="759"/>
      <c r="J34" s="759"/>
      <c r="K34" s="759"/>
      <c r="L34" s="760"/>
      <c r="M34" s="761"/>
      <c r="N34" s="761"/>
      <c r="O34" s="761"/>
      <c r="P34" s="759"/>
      <c r="Q34" s="759"/>
      <c r="R34" s="759"/>
      <c r="S34" s="759"/>
      <c r="T34" s="759"/>
      <c r="U34" s="760"/>
      <c r="V34" s="760"/>
      <c r="W34" s="759"/>
      <c r="X34" s="761"/>
      <c r="Y34" s="761"/>
      <c r="Z34" s="765"/>
      <c r="AA34" s="765"/>
      <c r="AB34" s="765"/>
      <c r="AC34" s="759"/>
      <c r="AD34" s="766"/>
    </row>
    <row r="35" spans="2:30" ht="120">
      <c r="B35" s="756" t="s">
        <v>5903</v>
      </c>
      <c r="C35" s="777" t="s">
        <v>5835</v>
      </c>
      <c r="D35" s="758" t="s">
        <v>5904</v>
      </c>
      <c r="E35" s="758" t="s">
        <v>5912</v>
      </c>
      <c r="F35" s="758" t="s">
        <v>5903</v>
      </c>
      <c r="G35" s="758"/>
      <c r="H35" s="759">
        <v>2</v>
      </c>
      <c r="I35" s="759">
        <v>2.5</v>
      </c>
      <c r="J35" s="759" t="s">
        <v>5819</v>
      </c>
      <c r="K35" s="759" t="s">
        <v>5820</v>
      </c>
      <c r="L35" s="760" t="s">
        <v>5821</v>
      </c>
      <c r="M35" s="761" t="s">
        <v>5913</v>
      </c>
      <c r="N35" s="761" t="s">
        <v>5838</v>
      </c>
      <c r="O35" s="761" t="s">
        <v>5831</v>
      </c>
      <c r="P35" s="759" t="s">
        <v>5825</v>
      </c>
      <c r="Q35" s="759" t="s">
        <v>5832</v>
      </c>
      <c r="R35" s="759">
        <v>0</v>
      </c>
      <c r="S35" s="759">
        <v>30</v>
      </c>
      <c r="T35" s="759">
        <v>30</v>
      </c>
      <c r="U35" s="760"/>
      <c r="V35" s="760"/>
      <c r="W35" s="759" t="e">
        <f>+U35/V35</f>
        <v>#DIV/0!</v>
      </c>
      <c r="X35" s="761" t="s">
        <v>5914</v>
      </c>
      <c r="Y35" s="761" t="s">
        <v>5915</v>
      </c>
      <c r="Z35" s="765"/>
      <c r="AA35" s="765"/>
      <c r="AB35" s="765"/>
      <c r="AC35" s="759"/>
      <c r="AD35" s="766"/>
    </row>
    <row r="36" spans="2:30" ht="90">
      <c r="B36" s="756" t="s">
        <v>5903</v>
      </c>
      <c r="C36" s="778"/>
      <c r="D36" s="758" t="s">
        <v>5904</v>
      </c>
      <c r="E36" s="758" t="s">
        <v>5916</v>
      </c>
      <c r="F36" s="758" t="s">
        <v>5903</v>
      </c>
      <c r="G36" s="758"/>
      <c r="H36" s="759">
        <v>2</v>
      </c>
      <c r="I36" s="759">
        <v>2.5</v>
      </c>
      <c r="J36" s="759" t="s">
        <v>5819</v>
      </c>
      <c r="K36" s="759" t="s">
        <v>5820</v>
      </c>
      <c r="L36" s="760" t="s">
        <v>5821</v>
      </c>
      <c r="M36" s="761" t="s">
        <v>5917</v>
      </c>
      <c r="N36" s="761" t="s">
        <v>5918</v>
      </c>
      <c r="O36" s="761" t="s">
        <v>5909</v>
      </c>
      <c r="P36" s="759" t="s">
        <v>5825</v>
      </c>
      <c r="Q36" s="759" t="s">
        <v>5832</v>
      </c>
      <c r="R36" s="759">
        <v>80</v>
      </c>
      <c r="S36" s="759">
        <v>80</v>
      </c>
      <c r="T36" s="759">
        <v>80</v>
      </c>
      <c r="U36" s="760"/>
      <c r="V36" s="760"/>
      <c r="W36" s="759" t="e">
        <f>+U36/V36</f>
        <v>#DIV/0!</v>
      </c>
      <c r="X36" s="761" t="s">
        <v>5914</v>
      </c>
      <c r="Y36" s="761" t="s">
        <v>5915</v>
      </c>
      <c r="Z36" s="765"/>
      <c r="AA36" s="765"/>
      <c r="AB36" s="765"/>
      <c r="AC36" s="759"/>
      <c r="AD36" s="766"/>
    </row>
    <row r="37" spans="2:30" ht="87" customHeight="1">
      <c r="B37" s="756" t="s">
        <v>5903</v>
      </c>
      <c r="C37" s="778"/>
      <c r="D37" s="758" t="s">
        <v>5904</v>
      </c>
      <c r="E37" s="758" t="s">
        <v>5916</v>
      </c>
      <c r="F37" s="758" t="s">
        <v>5903</v>
      </c>
      <c r="G37" s="758"/>
      <c r="H37" s="759">
        <v>2</v>
      </c>
      <c r="I37" s="759">
        <v>2.5</v>
      </c>
      <c r="J37" s="759" t="s">
        <v>5819</v>
      </c>
      <c r="K37" s="759" t="s">
        <v>5820</v>
      </c>
      <c r="L37" s="760" t="s">
        <v>5821</v>
      </c>
      <c r="M37" s="761" t="s">
        <v>5919</v>
      </c>
      <c r="N37" s="761" t="s">
        <v>5838</v>
      </c>
      <c r="O37" s="761" t="s">
        <v>5831</v>
      </c>
      <c r="P37" s="759" t="s">
        <v>5825</v>
      </c>
      <c r="Q37" s="759" t="s">
        <v>5832</v>
      </c>
      <c r="R37" s="759">
        <v>10</v>
      </c>
      <c r="S37" s="759">
        <v>10</v>
      </c>
      <c r="T37" s="759">
        <v>10</v>
      </c>
      <c r="U37" s="760"/>
      <c r="V37" s="760"/>
      <c r="W37" s="759" t="e">
        <f>+U37/V37</f>
        <v>#DIV/0!</v>
      </c>
      <c r="X37" s="761" t="s">
        <v>5914</v>
      </c>
      <c r="Y37" s="761" t="s">
        <v>5915</v>
      </c>
      <c r="Z37" s="765"/>
      <c r="AA37" s="765"/>
      <c r="AB37" s="765"/>
      <c r="AC37" s="759"/>
      <c r="AD37" s="766"/>
    </row>
    <row r="38" spans="2:30" ht="300">
      <c r="B38" s="756" t="s">
        <v>5903</v>
      </c>
      <c r="C38" s="778"/>
      <c r="D38" s="758" t="s">
        <v>5904</v>
      </c>
      <c r="E38" s="758" t="s">
        <v>5920</v>
      </c>
      <c r="F38" s="784" t="s">
        <v>5921</v>
      </c>
      <c r="G38" s="758" t="s">
        <v>5922</v>
      </c>
      <c r="H38" s="759">
        <v>2</v>
      </c>
      <c r="I38" s="759">
        <v>2.5</v>
      </c>
      <c r="J38" s="759" t="s">
        <v>5819</v>
      </c>
      <c r="K38" s="759" t="s">
        <v>5820</v>
      </c>
      <c r="L38" s="760" t="s">
        <v>5847</v>
      </c>
      <c r="M38" s="761" t="s">
        <v>5923</v>
      </c>
      <c r="N38" s="761" t="s">
        <v>5838</v>
      </c>
      <c r="O38" s="761" t="s">
        <v>5831</v>
      </c>
      <c r="P38" s="759" t="s">
        <v>5825</v>
      </c>
      <c r="Q38" s="759" t="s">
        <v>5849</v>
      </c>
      <c r="R38" s="759">
        <v>98.3</v>
      </c>
      <c r="S38" s="759">
        <v>100</v>
      </c>
      <c r="T38" s="759">
        <v>100</v>
      </c>
      <c r="U38" s="760">
        <v>13</v>
      </c>
      <c r="V38" s="760">
        <v>0</v>
      </c>
      <c r="W38" s="759">
        <v>0</v>
      </c>
      <c r="X38" s="761" t="s">
        <v>5924</v>
      </c>
      <c r="Y38" s="761" t="s">
        <v>5925</v>
      </c>
      <c r="Z38" s="765"/>
      <c r="AA38" s="765"/>
      <c r="AB38" s="765"/>
      <c r="AC38" s="759"/>
      <c r="AD38" s="766"/>
    </row>
    <row r="39" spans="2:30" ht="300">
      <c r="B39" s="756" t="s">
        <v>5903</v>
      </c>
      <c r="C39" s="780" t="s">
        <v>5852</v>
      </c>
      <c r="D39" s="758" t="s">
        <v>5904</v>
      </c>
      <c r="E39" s="758" t="s">
        <v>5926</v>
      </c>
      <c r="F39" s="785" t="s">
        <v>5927</v>
      </c>
      <c r="G39" s="758" t="s">
        <v>5928</v>
      </c>
      <c r="H39" s="759">
        <v>2</v>
      </c>
      <c r="I39" s="759">
        <v>2.5</v>
      </c>
      <c r="J39" s="759" t="s">
        <v>5819</v>
      </c>
      <c r="K39" s="759" t="s">
        <v>5820</v>
      </c>
      <c r="L39" s="760" t="s">
        <v>5847</v>
      </c>
      <c r="M39" s="761" t="s">
        <v>5929</v>
      </c>
      <c r="N39" s="761" t="s">
        <v>5838</v>
      </c>
      <c r="O39" s="761" t="s">
        <v>5831</v>
      </c>
      <c r="P39" s="759" t="s">
        <v>5825</v>
      </c>
      <c r="Q39" s="759" t="s">
        <v>5849</v>
      </c>
      <c r="R39" s="759">
        <v>100</v>
      </c>
      <c r="S39" s="759">
        <v>100</v>
      </c>
      <c r="T39" s="759">
        <v>100</v>
      </c>
      <c r="U39" s="760">
        <v>89</v>
      </c>
      <c r="V39" s="760">
        <v>42</v>
      </c>
      <c r="W39" s="786">
        <f>+U39/V39</f>
        <v>2.1190476190476191</v>
      </c>
      <c r="X39" s="761" t="s">
        <v>5924</v>
      </c>
      <c r="Y39" s="761" t="s">
        <v>5925</v>
      </c>
      <c r="Z39" s="765"/>
      <c r="AA39" s="765"/>
      <c r="AB39" s="765"/>
      <c r="AC39" s="759"/>
      <c r="AD39" s="766"/>
    </row>
    <row r="40" spans="2:30" ht="300">
      <c r="B40" s="756" t="s">
        <v>5903</v>
      </c>
      <c r="C40" s="780"/>
      <c r="D40" s="758" t="s">
        <v>5904</v>
      </c>
      <c r="E40" s="758" t="s">
        <v>5926</v>
      </c>
      <c r="F40" s="785" t="s">
        <v>5927</v>
      </c>
      <c r="G40" s="758" t="s">
        <v>5928</v>
      </c>
      <c r="H40" s="759">
        <v>2</v>
      </c>
      <c r="I40" s="759">
        <v>2.5</v>
      </c>
      <c r="J40" s="759" t="s">
        <v>5819</v>
      </c>
      <c r="K40" s="759" t="s">
        <v>5820</v>
      </c>
      <c r="L40" s="760" t="s">
        <v>5847</v>
      </c>
      <c r="M40" s="761" t="s">
        <v>5930</v>
      </c>
      <c r="N40" s="761" t="s">
        <v>5838</v>
      </c>
      <c r="O40" s="761" t="s">
        <v>5831</v>
      </c>
      <c r="P40" s="759" t="s">
        <v>5825</v>
      </c>
      <c r="Q40" s="759" t="s">
        <v>5931</v>
      </c>
      <c r="R40" s="759">
        <v>5</v>
      </c>
      <c r="S40" s="759">
        <v>5</v>
      </c>
      <c r="T40" s="759">
        <v>5</v>
      </c>
      <c r="U40" s="760">
        <v>0</v>
      </c>
      <c r="V40" s="760">
        <v>0</v>
      </c>
      <c r="W40" s="759">
        <v>0</v>
      </c>
      <c r="X40" s="761" t="s">
        <v>5924</v>
      </c>
      <c r="Y40" s="761" t="s">
        <v>5925</v>
      </c>
      <c r="Z40" s="765"/>
      <c r="AA40" s="765"/>
      <c r="AB40" s="765"/>
      <c r="AC40" s="759"/>
      <c r="AD40" s="766"/>
    </row>
    <row r="41" spans="2:30" ht="300">
      <c r="B41" s="756" t="s">
        <v>5903</v>
      </c>
      <c r="C41" s="782" t="s">
        <v>196</v>
      </c>
      <c r="D41" s="758" t="s">
        <v>5904</v>
      </c>
      <c r="E41" s="758" t="s">
        <v>5932</v>
      </c>
      <c r="F41" s="787" t="s">
        <v>5933</v>
      </c>
      <c r="G41" s="758" t="s">
        <v>5934</v>
      </c>
      <c r="H41" s="759">
        <v>2</v>
      </c>
      <c r="I41" s="759">
        <v>2.5</v>
      </c>
      <c r="J41" s="759" t="s">
        <v>5819</v>
      </c>
      <c r="K41" s="759" t="s">
        <v>5820</v>
      </c>
      <c r="L41" s="760" t="s">
        <v>5847</v>
      </c>
      <c r="M41" s="761" t="s">
        <v>5935</v>
      </c>
      <c r="N41" s="761" t="s">
        <v>5838</v>
      </c>
      <c r="O41" s="761" t="s">
        <v>5831</v>
      </c>
      <c r="P41" s="759" t="s">
        <v>5825</v>
      </c>
      <c r="Q41" s="759" t="s">
        <v>5849</v>
      </c>
      <c r="R41" s="759">
        <v>98.59</v>
      </c>
      <c r="S41" s="759">
        <v>84</v>
      </c>
      <c r="T41" s="759">
        <v>84</v>
      </c>
      <c r="U41" s="760">
        <v>0</v>
      </c>
      <c r="V41" s="760">
        <v>0</v>
      </c>
      <c r="W41" s="759">
        <v>0</v>
      </c>
      <c r="X41" s="761" t="s">
        <v>5924</v>
      </c>
      <c r="Y41" s="761" t="s">
        <v>5925</v>
      </c>
      <c r="Z41" s="765"/>
      <c r="AA41" s="765"/>
      <c r="AB41" s="765"/>
      <c r="AC41" s="759"/>
      <c r="AD41" s="766"/>
    </row>
    <row r="42" spans="2:30" ht="300">
      <c r="B42" s="756" t="s">
        <v>5903</v>
      </c>
      <c r="C42" s="788"/>
      <c r="D42" s="758" t="s">
        <v>5904</v>
      </c>
      <c r="E42" s="758" t="s">
        <v>5936</v>
      </c>
      <c r="F42" s="787" t="s">
        <v>5933</v>
      </c>
      <c r="G42" s="758" t="s">
        <v>5934</v>
      </c>
      <c r="H42" s="759">
        <v>2</v>
      </c>
      <c r="I42" s="759">
        <v>2.5</v>
      </c>
      <c r="J42" s="759" t="s">
        <v>5819</v>
      </c>
      <c r="K42" s="759" t="s">
        <v>5820</v>
      </c>
      <c r="L42" s="760" t="s">
        <v>5847</v>
      </c>
      <c r="M42" s="761" t="s">
        <v>5937</v>
      </c>
      <c r="N42" s="761" t="s">
        <v>5838</v>
      </c>
      <c r="O42" s="761" t="s">
        <v>5831</v>
      </c>
      <c r="P42" s="759" t="s">
        <v>5825</v>
      </c>
      <c r="Q42" s="759" t="s">
        <v>5832</v>
      </c>
      <c r="R42" s="759">
        <v>100</v>
      </c>
      <c r="S42" s="759">
        <v>100</v>
      </c>
      <c r="T42" s="759">
        <v>100</v>
      </c>
      <c r="U42" s="760">
        <v>0</v>
      </c>
      <c r="V42" s="760">
        <v>0</v>
      </c>
      <c r="W42" s="759">
        <v>0</v>
      </c>
      <c r="X42" s="761" t="s">
        <v>5924</v>
      </c>
      <c r="Y42" s="761" t="s">
        <v>5925</v>
      </c>
      <c r="Z42" s="765"/>
      <c r="AA42" s="765"/>
      <c r="AB42" s="765"/>
      <c r="AC42" s="759"/>
      <c r="AD42" s="766"/>
    </row>
    <row r="43" spans="2:30" ht="300">
      <c r="B43" s="756" t="s">
        <v>5903</v>
      </c>
      <c r="C43" s="788"/>
      <c r="D43" s="758" t="s">
        <v>5904</v>
      </c>
      <c r="E43" s="758" t="s">
        <v>5938</v>
      </c>
      <c r="F43" s="789" t="s">
        <v>5939</v>
      </c>
      <c r="G43" s="758" t="s">
        <v>5940</v>
      </c>
      <c r="H43" s="759">
        <v>2</v>
      </c>
      <c r="I43" s="759">
        <v>2.5</v>
      </c>
      <c r="J43" s="759" t="s">
        <v>5819</v>
      </c>
      <c r="K43" s="759" t="s">
        <v>5820</v>
      </c>
      <c r="L43" s="760" t="s">
        <v>5847</v>
      </c>
      <c r="M43" s="761" t="s">
        <v>5941</v>
      </c>
      <c r="N43" s="761" t="s">
        <v>5838</v>
      </c>
      <c r="O43" s="761" t="s">
        <v>5831</v>
      </c>
      <c r="P43" s="759" t="s">
        <v>5825</v>
      </c>
      <c r="Q43" s="759" t="s">
        <v>5832</v>
      </c>
      <c r="R43" s="759">
        <v>60</v>
      </c>
      <c r="S43" s="759">
        <v>100</v>
      </c>
      <c r="T43" s="759">
        <v>100</v>
      </c>
      <c r="U43" s="760">
        <v>0</v>
      </c>
      <c r="V43" s="760">
        <v>0</v>
      </c>
      <c r="W43" s="759">
        <v>0</v>
      </c>
      <c r="X43" s="761" t="s">
        <v>5924</v>
      </c>
      <c r="Y43" s="761" t="s">
        <v>5925</v>
      </c>
      <c r="Z43" s="765"/>
      <c r="AA43" s="765"/>
      <c r="AB43" s="765"/>
      <c r="AC43" s="759"/>
      <c r="AD43" s="766"/>
    </row>
    <row r="44" spans="2:30" ht="300">
      <c r="B44" s="756" t="s">
        <v>5903</v>
      </c>
      <c r="C44" s="778"/>
      <c r="D44" s="758" t="s">
        <v>5904</v>
      </c>
      <c r="E44" s="758" t="s">
        <v>5922</v>
      </c>
      <c r="F44" s="784" t="s">
        <v>5942</v>
      </c>
      <c r="G44" s="758" t="s">
        <v>5943</v>
      </c>
      <c r="H44" s="759">
        <v>2</v>
      </c>
      <c r="I44" s="759">
        <v>2.5</v>
      </c>
      <c r="J44" s="759" t="s">
        <v>5819</v>
      </c>
      <c r="K44" s="759" t="s">
        <v>5820</v>
      </c>
      <c r="L44" s="760" t="s">
        <v>5847</v>
      </c>
      <c r="M44" s="761" t="s">
        <v>5923</v>
      </c>
      <c r="N44" s="761" t="s">
        <v>5838</v>
      </c>
      <c r="O44" s="761" t="s">
        <v>5831</v>
      </c>
      <c r="P44" s="759" t="s">
        <v>5825</v>
      </c>
      <c r="Q44" s="759" t="s">
        <v>5849</v>
      </c>
      <c r="R44" s="759">
        <v>98.3</v>
      </c>
      <c r="S44" s="759">
        <v>100</v>
      </c>
      <c r="T44" s="759">
        <v>100</v>
      </c>
      <c r="U44" s="760">
        <v>13</v>
      </c>
      <c r="V44" s="760">
        <v>0</v>
      </c>
      <c r="W44" s="759">
        <v>0</v>
      </c>
      <c r="X44" s="761" t="s">
        <v>5924</v>
      </c>
      <c r="Y44" s="761" t="s">
        <v>5925</v>
      </c>
      <c r="Z44" s="765">
        <v>2762274.34</v>
      </c>
      <c r="AA44" s="765">
        <v>3916769.52</v>
      </c>
      <c r="AB44" s="765"/>
      <c r="AC44" s="759"/>
      <c r="AD44" s="766"/>
    </row>
    <row r="45" spans="2:30" ht="315">
      <c r="B45" s="756" t="s">
        <v>5903</v>
      </c>
      <c r="C45" s="780" t="s">
        <v>5870</v>
      </c>
      <c r="D45" s="758" t="s">
        <v>5904</v>
      </c>
      <c r="E45" s="758" t="s">
        <v>5928</v>
      </c>
      <c r="F45" s="785" t="s">
        <v>5944</v>
      </c>
      <c r="G45" s="758" t="s">
        <v>5945</v>
      </c>
      <c r="H45" s="759">
        <v>2</v>
      </c>
      <c r="I45" s="759">
        <v>2.5</v>
      </c>
      <c r="J45" s="759" t="s">
        <v>5819</v>
      </c>
      <c r="K45" s="759" t="s">
        <v>5820</v>
      </c>
      <c r="L45" s="760" t="s">
        <v>5847</v>
      </c>
      <c r="M45" s="761" t="s">
        <v>5930</v>
      </c>
      <c r="N45" s="761" t="s">
        <v>5838</v>
      </c>
      <c r="O45" s="761" t="s">
        <v>5831</v>
      </c>
      <c r="P45" s="759" t="s">
        <v>5825</v>
      </c>
      <c r="Q45" s="759" t="s">
        <v>5931</v>
      </c>
      <c r="R45" s="759">
        <v>5</v>
      </c>
      <c r="S45" s="759">
        <v>5</v>
      </c>
      <c r="T45" s="759">
        <v>5</v>
      </c>
      <c r="U45" s="760">
        <v>89</v>
      </c>
      <c r="V45" s="760">
        <v>42</v>
      </c>
      <c r="W45" s="786">
        <f>+U45/V45</f>
        <v>2.1190476190476191</v>
      </c>
      <c r="X45" s="761" t="s">
        <v>5924</v>
      </c>
      <c r="Y45" s="761" t="s">
        <v>5925</v>
      </c>
      <c r="Z45" s="765">
        <v>834656.24</v>
      </c>
      <c r="AA45" s="765">
        <v>1629105.82</v>
      </c>
      <c r="AB45" s="765"/>
      <c r="AC45" s="759"/>
      <c r="AD45" s="766"/>
    </row>
    <row r="46" spans="2:30" ht="54.75" customHeight="1">
      <c r="B46" s="756" t="s">
        <v>5946</v>
      </c>
      <c r="C46" s="780"/>
      <c r="D46" s="758"/>
      <c r="E46" s="758"/>
      <c r="F46" s="773" t="s">
        <v>5947</v>
      </c>
      <c r="G46" s="758"/>
      <c r="H46" s="759"/>
      <c r="I46" s="759"/>
      <c r="J46" s="759"/>
      <c r="K46" s="759"/>
      <c r="L46" s="760"/>
      <c r="M46" s="761"/>
      <c r="N46" s="761"/>
      <c r="O46" s="761"/>
      <c r="P46" s="759"/>
      <c r="Q46" s="759"/>
      <c r="R46" s="759"/>
      <c r="S46" s="759"/>
      <c r="T46" s="759"/>
      <c r="U46" s="760"/>
      <c r="V46" s="760"/>
      <c r="W46" s="786"/>
      <c r="X46" s="761"/>
      <c r="Y46" s="761"/>
      <c r="Z46" s="765">
        <v>421656.7</v>
      </c>
      <c r="AA46" s="765">
        <v>843313.4</v>
      </c>
      <c r="AB46" s="765"/>
      <c r="AC46" s="759"/>
      <c r="AD46" s="766"/>
    </row>
    <row r="47" spans="2:30" ht="300">
      <c r="B47" s="756" t="s">
        <v>5903</v>
      </c>
      <c r="C47" s="782" t="s">
        <v>5874</v>
      </c>
      <c r="D47" s="758" t="s">
        <v>5904</v>
      </c>
      <c r="E47" s="758" t="s">
        <v>5934</v>
      </c>
      <c r="F47" s="787" t="s">
        <v>5948</v>
      </c>
      <c r="G47" s="758" t="s">
        <v>5949</v>
      </c>
      <c r="H47" s="759">
        <v>2</v>
      </c>
      <c r="I47" s="759">
        <v>2.5</v>
      </c>
      <c r="J47" s="759" t="s">
        <v>5819</v>
      </c>
      <c r="K47" s="759" t="s">
        <v>5820</v>
      </c>
      <c r="L47" s="760" t="s">
        <v>5847</v>
      </c>
      <c r="M47" s="761" t="s">
        <v>5935</v>
      </c>
      <c r="N47" s="761" t="s">
        <v>5838</v>
      </c>
      <c r="O47" s="761" t="s">
        <v>5831</v>
      </c>
      <c r="P47" s="759" t="s">
        <v>5825</v>
      </c>
      <c r="Q47" s="759" t="s">
        <v>5849</v>
      </c>
      <c r="R47" s="759">
        <v>98.59</v>
      </c>
      <c r="S47" s="759">
        <v>84</v>
      </c>
      <c r="T47" s="759">
        <v>84</v>
      </c>
      <c r="U47" s="760">
        <v>0</v>
      </c>
      <c r="V47" s="760">
        <v>0</v>
      </c>
      <c r="W47" s="759">
        <v>0</v>
      </c>
      <c r="X47" s="761" t="s">
        <v>5924</v>
      </c>
      <c r="Y47" s="761" t="s">
        <v>5925</v>
      </c>
      <c r="Z47" s="765">
        <v>177130.66</v>
      </c>
      <c r="AA47" s="765">
        <v>401428.88</v>
      </c>
      <c r="AB47" s="765"/>
      <c r="AC47" s="759"/>
      <c r="AD47" s="766"/>
    </row>
    <row r="48" spans="2:30" ht="300">
      <c r="B48" s="756" t="s">
        <v>5903</v>
      </c>
      <c r="D48" s="758" t="s">
        <v>5904</v>
      </c>
      <c r="E48" s="758" t="s">
        <v>5940</v>
      </c>
      <c r="F48" s="789" t="s">
        <v>5950</v>
      </c>
      <c r="G48" s="758" t="s">
        <v>5951</v>
      </c>
      <c r="H48" s="759">
        <v>2</v>
      </c>
      <c r="I48" s="759">
        <v>2.5</v>
      </c>
      <c r="J48" s="759" t="s">
        <v>5819</v>
      </c>
      <c r="K48" s="759" t="s">
        <v>5820</v>
      </c>
      <c r="L48" s="760" t="s">
        <v>5847</v>
      </c>
      <c r="M48" s="761" t="s">
        <v>5941</v>
      </c>
      <c r="N48" s="761" t="s">
        <v>5838</v>
      </c>
      <c r="O48" s="761" t="s">
        <v>5831</v>
      </c>
      <c r="P48" s="759" t="s">
        <v>5825</v>
      </c>
      <c r="Q48" s="759" t="s">
        <v>5832</v>
      </c>
      <c r="R48" s="759">
        <v>60</v>
      </c>
      <c r="S48" s="759">
        <v>100</v>
      </c>
      <c r="T48" s="759">
        <v>100</v>
      </c>
      <c r="U48" s="760">
        <v>0</v>
      </c>
      <c r="V48" s="760">
        <v>0</v>
      </c>
      <c r="W48" s="759">
        <v>0</v>
      </c>
      <c r="X48" s="761" t="s">
        <v>5924</v>
      </c>
      <c r="Y48" s="761" t="s">
        <v>5925</v>
      </c>
      <c r="Z48" s="776">
        <v>145011.57999999999</v>
      </c>
      <c r="AA48" s="776">
        <v>301866.42</v>
      </c>
      <c r="AD48" s="766"/>
    </row>
    <row r="49" spans="2:30" ht="75">
      <c r="B49" s="756"/>
      <c r="C49" s="759"/>
      <c r="D49" s="758"/>
      <c r="E49" s="758"/>
      <c r="F49" s="773" t="s">
        <v>5952</v>
      </c>
      <c r="G49" s="758"/>
      <c r="H49" s="759"/>
      <c r="I49" s="759"/>
      <c r="J49" s="759"/>
      <c r="K49" s="759"/>
      <c r="L49" s="760"/>
      <c r="M49" s="761"/>
      <c r="N49" s="761"/>
      <c r="O49" s="761"/>
      <c r="P49" s="759"/>
      <c r="Q49" s="759"/>
      <c r="R49" s="759"/>
      <c r="S49" s="759"/>
      <c r="T49" s="759"/>
      <c r="U49" s="760"/>
      <c r="V49" s="760"/>
      <c r="W49" s="759"/>
      <c r="X49" s="761"/>
      <c r="Y49" s="761"/>
      <c r="Z49" s="765">
        <v>364133.66</v>
      </c>
      <c r="AA49" s="765">
        <v>736745.58</v>
      </c>
      <c r="AB49" s="765"/>
      <c r="AC49" s="759"/>
      <c r="AD49" s="766"/>
    </row>
    <row r="50" spans="2:30" ht="165">
      <c r="B50" s="756" t="s">
        <v>5953</v>
      </c>
      <c r="C50" s="777" t="s">
        <v>5815</v>
      </c>
      <c r="D50" s="758" t="s">
        <v>5954</v>
      </c>
      <c r="E50" s="758" t="s">
        <v>5817</v>
      </c>
      <c r="F50" s="758" t="s">
        <v>5955</v>
      </c>
      <c r="G50" s="758"/>
      <c r="H50" s="759">
        <v>2</v>
      </c>
      <c r="I50" s="759">
        <v>2.5</v>
      </c>
      <c r="J50" s="759" t="s">
        <v>5819</v>
      </c>
      <c r="K50" s="759" t="s">
        <v>5820</v>
      </c>
      <c r="L50" s="759" t="s">
        <v>5821</v>
      </c>
      <c r="M50" s="761" t="s">
        <v>5822</v>
      </c>
      <c r="N50" s="761" t="s">
        <v>5823</v>
      </c>
      <c r="O50" s="761" t="s">
        <v>5909</v>
      </c>
      <c r="P50" s="759" t="s">
        <v>5825</v>
      </c>
      <c r="Q50" s="759" t="s">
        <v>5826</v>
      </c>
      <c r="R50" s="759">
        <v>6.4</v>
      </c>
      <c r="S50" s="759">
        <v>8.6999999999999993</v>
      </c>
      <c r="T50" s="759">
        <v>8.6999999999999993</v>
      </c>
      <c r="U50" s="760"/>
      <c r="V50" s="760"/>
      <c r="W50" s="759" t="e">
        <f>+U50/V50</f>
        <v>#DIV/0!</v>
      </c>
      <c r="X50" s="761" t="s">
        <v>5910</v>
      </c>
      <c r="Y50" s="761" t="s">
        <v>5828</v>
      </c>
      <c r="Z50" s="765"/>
      <c r="AA50" s="765"/>
      <c r="AB50" s="765"/>
      <c r="AC50" s="759"/>
      <c r="AD50" s="766"/>
    </row>
    <row r="51" spans="2:30" ht="165">
      <c r="B51" s="756" t="s">
        <v>5953</v>
      </c>
      <c r="C51" s="777"/>
      <c r="D51" s="758" t="s">
        <v>5954</v>
      </c>
      <c r="E51" s="758" t="s">
        <v>5817</v>
      </c>
      <c r="F51" s="758" t="s">
        <v>5955</v>
      </c>
      <c r="G51" s="758"/>
      <c r="H51" s="759">
        <v>2</v>
      </c>
      <c r="I51" s="759">
        <v>2.5</v>
      </c>
      <c r="J51" s="759" t="s">
        <v>5819</v>
      </c>
      <c r="K51" s="759" t="s">
        <v>5820</v>
      </c>
      <c r="L51" s="759" t="s">
        <v>5821</v>
      </c>
      <c r="M51" s="761" t="s">
        <v>5956</v>
      </c>
      <c r="N51" s="761" t="s">
        <v>5838</v>
      </c>
      <c r="O51" s="761" t="s">
        <v>5957</v>
      </c>
      <c r="P51" s="759" t="s">
        <v>5825</v>
      </c>
      <c r="Q51" s="759" t="s">
        <v>5832</v>
      </c>
      <c r="R51" s="759">
        <v>33.1</v>
      </c>
      <c r="S51" s="759">
        <v>42.4</v>
      </c>
      <c r="T51" s="759">
        <v>42.4</v>
      </c>
      <c r="U51" s="760"/>
      <c r="V51" s="760"/>
      <c r="W51" s="759" t="e">
        <f>+U51/V51</f>
        <v>#DIV/0!</v>
      </c>
      <c r="X51" s="761" t="s">
        <v>5910</v>
      </c>
      <c r="Y51" s="761" t="s">
        <v>5834</v>
      </c>
      <c r="Z51" s="765"/>
      <c r="AA51" s="765"/>
      <c r="AB51" s="765"/>
      <c r="AC51" s="759"/>
      <c r="AD51" s="766"/>
    </row>
    <row r="52" spans="2:30" ht="75">
      <c r="B52" s="756" t="s">
        <v>5953</v>
      </c>
      <c r="C52" s="777" t="s">
        <v>5835</v>
      </c>
      <c r="D52" s="758" t="s">
        <v>5954</v>
      </c>
      <c r="E52" s="758" t="s">
        <v>5958</v>
      </c>
      <c r="F52" s="758" t="s">
        <v>5880</v>
      </c>
      <c r="G52" s="758"/>
      <c r="H52" s="759">
        <v>2</v>
      </c>
      <c r="I52" s="759">
        <v>2.5</v>
      </c>
      <c r="J52" s="759" t="s">
        <v>5819</v>
      </c>
      <c r="K52" s="759" t="s">
        <v>5820</v>
      </c>
      <c r="L52" s="759" t="s">
        <v>5821</v>
      </c>
      <c r="M52" s="761" t="s">
        <v>5959</v>
      </c>
      <c r="N52" s="761" t="s">
        <v>5838</v>
      </c>
      <c r="O52" s="761" t="s">
        <v>5957</v>
      </c>
      <c r="P52" s="759" t="s">
        <v>5825</v>
      </c>
      <c r="Q52" s="759" t="s">
        <v>5832</v>
      </c>
      <c r="R52" s="759">
        <v>74.760000000000005</v>
      </c>
      <c r="S52" s="759">
        <v>76.22</v>
      </c>
      <c r="T52" s="759">
        <v>76.22</v>
      </c>
      <c r="U52" s="760"/>
      <c r="V52" s="760"/>
      <c r="W52" s="759" t="e">
        <f>+U52/V52</f>
        <v>#DIV/0!</v>
      </c>
      <c r="X52" s="761" t="s">
        <v>5960</v>
      </c>
      <c r="Y52" s="761" t="s">
        <v>5961</v>
      </c>
      <c r="Z52" s="765"/>
      <c r="AA52" s="765"/>
      <c r="AB52" s="765"/>
      <c r="AC52" s="759"/>
      <c r="AD52" s="766"/>
    </row>
    <row r="53" spans="2:30">
      <c r="B53" s="756"/>
      <c r="C53" s="778"/>
      <c r="D53" s="758"/>
      <c r="E53" s="758"/>
      <c r="F53" s="758"/>
      <c r="G53" s="758"/>
      <c r="H53" s="759"/>
      <c r="I53" s="759"/>
      <c r="J53" s="759"/>
      <c r="K53" s="759"/>
      <c r="L53" s="759"/>
      <c r="M53" s="761"/>
      <c r="N53" s="761"/>
      <c r="O53" s="761"/>
      <c r="P53" s="759"/>
      <c r="Q53" s="759"/>
      <c r="R53" s="759"/>
      <c r="S53" s="759"/>
      <c r="T53" s="759"/>
      <c r="U53" s="760"/>
      <c r="V53" s="760"/>
      <c r="W53" s="759"/>
      <c r="X53" s="761"/>
      <c r="Y53" s="761"/>
      <c r="Z53" s="765"/>
      <c r="AA53" s="765"/>
      <c r="AB53" s="765"/>
      <c r="AC53" s="759"/>
      <c r="AD53" s="766"/>
    </row>
    <row r="54" spans="2:30">
      <c r="B54" s="756"/>
      <c r="C54" s="778"/>
      <c r="D54" s="758"/>
      <c r="E54" s="758"/>
      <c r="F54" s="758"/>
      <c r="G54" s="758"/>
      <c r="H54" s="759"/>
      <c r="I54" s="759"/>
      <c r="J54" s="759"/>
      <c r="K54" s="759"/>
      <c r="L54" s="759"/>
      <c r="M54" s="761"/>
      <c r="N54" s="761"/>
      <c r="O54" s="761"/>
      <c r="P54" s="759"/>
      <c r="Q54" s="759"/>
      <c r="R54" s="759"/>
      <c r="S54" s="759"/>
      <c r="T54" s="759"/>
      <c r="U54" s="760"/>
      <c r="V54" s="760"/>
      <c r="W54" s="759"/>
      <c r="X54" s="761"/>
      <c r="Y54" s="761"/>
      <c r="Z54" s="765"/>
      <c r="AA54" s="765"/>
      <c r="AB54" s="765"/>
      <c r="AC54" s="759"/>
      <c r="AD54" s="766"/>
    </row>
    <row r="55" spans="2:30" ht="240">
      <c r="B55" s="756"/>
      <c r="C55" s="778"/>
      <c r="D55" s="758" t="s">
        <v>5954</v>
      </c>
      <c r="E55" s="758" t="s">
        <v>5962</v>
      </c>
      <c r="F55" s="790" t="s">
        <v>5963</v>
      </c>
      <c r="G55" s="758" t="s">
        <v>5964</v>
      </c>
      <c r="H55" s="759">
        <v>2</v>
      </c>
      <c r="I55" s="759">
        <v>2.5</v>
      </c>
      <c r="J55" s="759" t="s">
        <v>5819</v>
      </c>
      <c r="K55" s="759" t="s">
        <v>5820</v>
      </c>
      <c r="L55" s="759" t="s">
        <v>5847</v>
      </c>
      <c r="M55" s="761" t="s">
        <v>5965</v>
      </c>
      <c r="N55" s="761" t="s">
        <v>5838</v>
      </c>
      <c r="O55" s="761" t="s">
        <v>5957</v>
      </c>
      <c r="P55" s="759" t="s">
        <v>5825</v>
      </c>
      <c r="Q55" s="759" t="s">
        <v>5849</v>
      </c>
      <c r="R55" s="759">
        <v>57.7</v>
      </c>
      <c r="S55" s="759">
        <v>62.98</v>
      </c>
      <c r="T55" s="759">
        <v>62.98</v>
      </c>
      <c r="U55" s="760">
        <v>24</v>
      </c>
      <c r="V55" s="760">
        <v>12</v>
      </c>
      <c r="W55" s="759">
        <f>+U55/V55</f>
        <v>2</v>
      </c>
      <c r="X55" s="761" t="s">
        <v>5966</v>
      </c>
      <c r="Y55" s="761" t="s">
        <v>5967</v>
      </c>
      <c r="Z55" s="765"/>
      <c r="AA55" s="765"/>
      <c r="AB55" s="765"/>
      <c r="AC55" s="759"/>
      <c r="AD55" s="766"/>
    </row>
    <row r="56" spans="2:30" ht="225">
      <c r="B56" s="756"/>
      <c r="C56" s="780" t="s">
        <v>5852</v>
      </c>
      <c r="D56" s="758" t="s">
        <v>5954</v>
      </c>
      <c r="E56" s="758" t="s">
        <v>5968</v>
      </c>
      <c r="F56" s="791" t="s">
        <v>5969</v>
      </c>
      <c r="G56" s="758" t="s">
        <v>5970</v>
      </c>
      <c r="H56" s="759">
        <v>2</v>
      </c>
      <c r="I56" s="759">
        <v>2.5</v>
      </c>
      <c r="J56" s="759" t="s">
        <v>5819</v>
      </c>
      <c r="K56" s="759" t="s">
        <v>5820</v>
      </c>
      <c r="L56" s="759" t="s">
        <v>5847</v>
      </c>
      <c r="M56" s="761" t="s">
        <v>5971</v>
      </c>
      <c r="N56" s="761" t="s">
        <v>5838</v>
      </c>
      <c r="O56" s="761" t="s">
        <v>5957</v>
      </c>
      <c r="P56" s="759" t="s">
        <v>5825</v>
      </c>
      <c r="Q56" s="759" t="s">
        <v>5832</v>
      </c>
      <c r="R56" s="759">
        <v>100</v>
      </c>
      <c r="S56" s="759">
        <v>100</v>
      </c>
      <c r="T56" s="759">
        <v>100</v>
      </c>
      <c r="U56" s="760">
        <v>0</v>
      </c>
      <c r="V56" s="760">
        <v>0</v>
      </c>
      <c r="W56" s="759">
        <v>0</v>
      </c>
      <c r="X56" s="761" t="s">
        <v>5972</v>
      </c>
      <c r="Y56" s="761" t="s">
        <v>5967</v>
      </c>
      <c r="Z56" s="765"/>
      <c r="AA56" s="765"/>
      <c r="AB56" s="765"/>
      <c r="AC56" s="759"/>
      <c r="AD56" s="766"/>
    </row>
    <row r="57" spans="2:30">
      <c r="B57" s="756"/>
      <c r="C57" s="782" t="s">
        <v>196</v>
      </c>
      <c r="D57" s="758"/>
      <c r="E57" s="758"/>
      <c r="F57" s="758"/>
      <c r="G57" s="758"/>
      <c r="H57" s="759"/>
      <c r="I57" s="759"/>
      <c r="J57" s="759"/>
      <c r="K57" s="759"/>
      <c r="L57" s="759"/>
      <c r="M57" s="761"/>
      <c r="N57" s="761"/>
      <c r="O57" s="761"/>
      <c r="P57" s="759"/>
      <c r="Q57" s="759"/>
      <c r="R57" s="759"/>
      <c r="S57" s="759"/>
      <c r="T57" s="759"/>
      <c r="U57" s="760"/>
      <c r="V57" s="760"/>
      <c r="W57" s="759"/>
      <c r="X57" s="761"/>
      <c r="Y57" s="761"/>
      <c r="Z57" s="765"/>
      <c r="AA57" s="765"/>
      <c r="AB57" s="765"/>
      <c r="AC57" s="759"/>
      <c r="AD57" s="766"/>
    </row>
    <row r="58" spans="2:30" ht="225">
      <c r="B58" s="756"/>
      <c r="C58" s="778"/>
      <c r="D58" s="758" t="s">
        <v>5954</v>
      </c>
      <c r="E58" s="758" t="s">
        <v>5964</v>
      </c>
      <c r="F58" s="790" t="s">
        <v>5973</v>
      </c>
      <c r="G58" s="758" t="s">
        <v>5974</v>
      </c>
      <c r="H58" s="759">
        <v>2</v>
      </c>
      <c r="I58" s="759">
        <v>2.5</v>
      </c>
      <c r="J58" s="759" t="s">
        <v>5819</v>
      </c>
      <c r="K58" s="759" t="s">
        <v>5820</v>
      </c>
      <c r="L58" s="759" t="s">
        <v>5847</v>
      </c>
      <c r="M58" s="761" t="s">
        <v>5965</v>
      </c>
      <c r="N58" s="761" t="s">
        <v>5838</v>
      </c>
      <c r="O58" s="761" t="s">
        <v>5957</v>
      </c>
      <c r="P58" s="759" t="s">
        <v>5825</v>
      </c>
      <c r="Q58" s="759" t="s">
        <v>5849</v>
      </c>
      <c r="R58" s="759">
        <v>57.7</v>
      </c>
      <c r="S58" s="759">
        <v>62.98</v>
      </c>
      <c r="T58" s="759">
        <v>62.98</v>
      </c>
      <c r="U58" s="760">
        <v>24</v>
      </c>
      <c r="V58" s="760">
        <v>12</v>
      </c>
      <c r="W58" s="759">
        <f>+U58/V58</f>
        <v>2</v>
      </c>
      <c r="X58" s="761" t="s">
        <v>5966</v>
      </c>
      <c r="Y58" s="761" t="s">
        <v>5967</v>
      </c>
      <c r="Z58" s="765">
        <v>845348.76</v>
      </c>
      <c r="AA58" s="765">
        <v>695485.5</v>
      </c>
      <c r="AB58" s="765"/>
      <c r="AC58" s="759"/>
      <c r="AD58" s="766"/>
    </row>
    <row r="59" spans="2:30" ht="300">
      <c r="B59" s="756"/>
      <c r="C59" s="780" t="s">
        <v>5870</v>
      </c>
      <c r="D59" s="758" t="s">
        <v>5954</v>
      </c>
      <c r="E59" s="758" t="s">
        <v>5970</v>
      </c>
      <c r="F59" s="791" t="s">
        <v>5975</v>
      </c>
      <c r="G59" s="758" t="s">
        <v>5976</v>
      </c>
      <c r="H59" s="759">
        <v>2</v>
      </c>
      <c r="I59" s="759">
        <v>2.5</v>
      </c>
      <c r="J59" s="759" t="s">
        <v>5819</v>
      </c>
      <c r="K59" s="759" t="s">
        <v>5820</v>
      </c>
      <c r="L59" s="759" t="s">
        <v>5847</v>
      </c>
      <c r="M59" s="761" t="s">
        <v>5971</v>
      </c>
      <c r="N59" s="761" t="s">
        <v>5838</v>
      </c>
      <c r="O59" s="761" t="s">
        <v>5957</v>
      </c>
      <c r="P59" s="759" t="s">
        <v>5825</v>
      </c>
      <c r="Q59" s="759" t="s">
        <v>5832</v>
      </c>
      <c r="R59" s="759">
        <v>100</v>
      </c>
      <c r="S59" s="759">
        <v>100</v>
      </c>
      <c r="T59" s="759">
        <v>100</v>
      </c>
      <c r="U59" s="760">
        <v>0</v>
      </c>
      <c r="V59" s="760">
        <v>0</v>
      </c>
      <c r="W59" s="759">
        <v>0</v>
      </c>
      <c r="X59" s="761" t="s">
        <v>5972</v>
      </c>
      <c r="Y59" s="761" t="s">
        <v>5967</v>
      </c>
      <c r="Z59" s="765">
        <v>438237</v>
      </c>
      <c r="AA59" s="765">
        <v>1290868.31</v>
      </c>
      <c r="AB59" s="765"/>
      <c r="AC59" s="759"/>
      <c r="AD59" s="766"/>
    </row>
    <row r="60" spans="2:30">
      <c r="U60" s="775"/>
      <c r="V60" s="775"/>
    </row>
    <row r="61" spans="2:30">
      <c r="B61" s="774" t="s">
        <v>5287</v>
      </c>
      <c r="U61" s="775"/>
      <c r="V61" s="775"/>
      <c r="Y61" s="792"/>
    </row>
    <row r="62" spans="2:30">
      <c r="U62" s="775"/>
      <c r="V62" s="775"/>
    </row>
    <row r="63" spans="2:30">
      <c r="U63" s="775"/>
      <c r="V63" s="775"/>
    </row>
    <row r="64" spans="2:30">
      <c r="U64" s="775"/>
      <c r="V64" s="775"/>
    </row>
    <row r="65" spans="7:28">
      <c r="U65" s="775"/>
      <c r="V65" s="775"/>
    </row>
    <row r="66" spans="7:28">
      <c r="U66" s="775"/>
      <c r="V66" s="775"/>
    </row>
    <row r="67" spans="7:28">
      <c r="G67" s="961" t="s">
        <v>5977</v>
      </c>
      <c r="H67" s="961"/>
      <c r="I67" s="961"/>
      <c r="U67" s="775"/>
      <c r="V67" s="775"/>
      <c r="Y67" s="962" t="s">
        <v>5977</v>
      </c>
      <c r="Z67" s="962"/>
      <c r="AA67" s="962"/>
      <c r="AB67" s="962"/>
    </row>
    <row r="68" spans="7:28">
      <c r="G68" s="840" t="s">
        <v>5698</v>
      </c>
      <c r="H68" s="840"/>
      <c r="I68" s="840"/>
      <c r="U68" s="775"/>
      <c r="V68" s="775"/>
      <c r="Y68" s="899" t="s">
        <v>5699</v>
      </c>
      <c r="Z68" s="899"/>
      <c r="AA68" s="899"/>
      <c r="AB68" s="899"/>
    </row>
    <row r="69" spans="7:28">
      <c r="G69" s="840" t="s">
        <v>5700</v>
      </c>
      <c r="H69" s="840"/>
      <c r="I69" s="840"/>
      <c r="U69" s="775"/>
      <c r="V69" s="775"/>
      <c r="Y69" s="899" t="s">
        <v>5701</v>
      </c>
      <c r="Z69" s="899"/>
      <c r="AA69" s="899"/>
      <c r="AB69" s="899"/>
    </row>
    <row r="70" spans="7:28">
      <c r="U70" s="775"/>
      <c r="V70" s="775"/>
    </row>
    <row r="71" spans="7:28">
      <c r="U71" s="775"/>
      <c r="V71" s="775"/>
    </row>
    <row r="72" spans="7:28">
      <c r="U72" s="775"/>
      <c r="V72" s="775"/>
    </row>
    <row r="73" spans="7:28">
      <c r="U73" s="775"/>
      <c r="V73" s="775"/>
    </row>
    <row r="74" spans="7:28">
      <c r="U74" s="775"/>
      <c r="V74" s="775"/>
    </row>
    <row r="75" spans="7:28">
      <c r="U75" s="775"/>
      <c r="V75" s="775"/>
    </row>
    <row r="76" spans="7:28">
      <c r="U76" s="775"/>
      <c r="V76" s="775"/>
    </row>
    <row r="77" spans="7:28">
      <c r="U77" s="775"/>
      <c r="V77" s="775"/>
    </row>
    <row r="78" spans="7:28">
      <c r="U78" s="775"/>
      <c r="V78" s="775"/>
    </row>
    <row r="79" spans="7:28">
      <c r="U79" s="775"/>
      <c r="V79" s="775"/>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showGridLines="0" workbookViewId="0">
      <selection activeCell="K41" sqref="K41"/>
    </sheetView>
  </sheetViews>
  <sheetFormatPr baseColWidth="10" defaultColWidth="13.33203125" defaultRowHeight="11.25"/>
  <cols>
    <col min="1" max="1" width="3.1640625" style="793" customWidth="1"/>
    <col min="2" max="2" width="51.33203125" style="793" customWidth="1"/>
    <col min="3" max="5" width="25.5" style="793" customWidth="1"/>
    <col min="6" max="16384" width="13.33203125" style="793"/>
  </cols>
  <sheetData>
    <row r="1" spans="1:5" ht="39.950000000000003" customHeight="1">
      <c r="A1" s="965" t="s">
        <v>5978</v>
      </c>
      <c r="B1" s="854"/>
      <c r="C1" s="854"/>
      <c r="D1" s="854"/>
      <c r="E1" s="966"/>
    </row>
    <row r="2" spans="1:5" ht="22.5">
      <c r="A2" s="967" t="s">
        <v>113</v>
      </c>
      <c r="B2" s="968"/>
      <c r="C2" s="508" t="s">
        <v>350</v>
      </c>
      <c r="D2" s="508" t="s">
        <v>190</v>
      </c>
      <c r="E2" s="508" t="s">
        <v>349</v>
      </c>
    </row>
    <row r="3" spans="1:5">
      <c r="A3" s="794" t="s">
        <v>348</v>
      </c>
      <c r="B3" s="795"/>
      <c r="C3" s="796">
        <f>SUM(C4:C13)</f>
        <v>60646162.32</v>
      </c>
      <c r="D3" s="796">
        <f t="shared" ref="D3:E3" si="0">SUM(D4:D13)</f>
        <v>121125154.59999999</v>
      </c>
      <c r="E3" s="797">
        <f t="shared" si="0"/>
        <v>121125154.59999999</v>
      </c>
    </row>
    <row r="4" spans="1:5">
      <c r="A4" s="798"/>
      <c r="B4" s="799" t="s">
        <v>61</v>
      </c>
      <c r="C4" s="800">
        <v>0</v>
      </c>
      <c r="D4" s="800">
        <v>0</v>
      </c>
      <c r="E4" s="801">
        <v>0</v>
      </c>
    </row>
    <row r="5" spans="1:5">
      <c r="A5" s="798"/>
      <c r="B5" s="799" t="s">
        <v>62</v>
      </c>
      <c r="C5" s="800">
        <v>0</v>
      </c>
      <c r="D5" s="800">
        <v>0</v>
      </c>
      <c r="E5" s="801">
        <v>0</v>
      </c>
    </row>
    <row r="6" spans="1:5">
      <c r="A6" s="798"/>
      <c r="B6" s="799" t="s">
        <v>63</v>
      </c>
      <c r="C6" s="800">
        <v>0</v>
      </c>
      <c r="D6" s="800">
        <v>0</v>
      </c>
      <c r="E6" s="801">
        <v>0</v>
      </c>
    </row>
    <row r="7" spans="1:5">
      <c r="A7" s="798"/>
      <c r="B7" s="799" t="s">
        <v>64</v>
      </c>
      <c r="C7" s="800">
        <v>0</v>
      </c>
      <c r="D7" s="800">
        <v>0</v>
      </c>
      <c r="E7" s="801">
        <v>0</v>
      </c>
    </row>
    <row r="8" spans="1:5">
      <c r="A8" s="798"/>
      <c r="B8" s="799" t="s">
        <v>65</v>
      </c>
      <c r="C8" s="800">
        <v>0</v>
      </c>
      <c r="D8" s="800">
        <v>0</v>
      </c>
      <c r="E8" s="801">
        <v>0</v>
      </c>
    </row>
    <row r="9" spans="1:5">
      <c r="A9" s="798"/>
      <c r="B9" s="799" t="s">
        <v>66</v>
      </c>
      <c r="C9" s="800">
        <v>0</v>
      </c>
      <c r="D9" s="800">
        <v>0</v>
      </c>
      <c r="E9" s="801">
        <v>0</v>
      </c>
    </row>
    <row r="10" spans="1:5">
      <c r="A10" s="798"/>
      <c r="B10" s="799" t="s">
        <v>347</v>
      </c>
      <c r="C10" s="800">
        <v>8620558</v>
      </c>
      <c r="D10" s="800">
        <v>6623735.29</v>
      </c>
      <c r="E10" s="801">
        <v>6623735.29</v>
      </c>
    </row>
    <row r="11" spans="1:5">
      <c r="A11" s="798"/>
      <c r="B11" s="799" t="s">
        <v>93</v>
      </c>
      <c r="C11" s="800">
        <v>0</v>
      </c>
      <c r="D11" s="800">
        <v>53957992.979999997</v>
      </c>
      <c r="E11" s="801">
        <v>53957992.979999997</v>
      </c>
    </row>
    <row r="12" spans="1:5">
      <c r="A12" s="798"/>
      <c r="B12" s="799" t="s">
        <v>83</v>
      </c>
      <c r="C12" s="800">
        <v>52025604.32</v>
      </c>
      <c r="D12" s="800">
        <v>60543426.329999998</v>
      </c>
      <c r="E12" s="801">
        <v>60543426.329999998</v>
      </c>
    </row>
    <row r="13" spans="1:5">
      <c r="A13" s="802"/>
      <c r="B13" s="799" t="s">
        <v>200</v>
      </c>
      <c r="C13" s="800">
        <v>0</v>
      </c>
      <c r="D13" s="800">
        <v>0</v>
      </c>
      <c r="E13" s="801">
        <v>0</v>
      </c>
    </row>
    <row r="14" spans="1:5">
      <c r="A14" s="803" t="s">
        <v>346</v>
      </c>
      <c r="B14" s="804"/>
      <c r="C14" s="805">
        <f>SUM(C15:C23)</f>
        <v>60646162.32</v>
      </c>
      <c r="D14" s="805">
        <f t="shared" ref="D14:E14" si="1">SUM(D15:D23)</f>
        <v>105459200.3</v>
      </c>
      <c r="E14" s="806">
        <f t="shared" si="1"/>
        <v>105459200.3</v>
      </c>
    </row>
    <row r="15" spans="1:5">
      <c r="A15" s="798"/>
      <c r="B15" s="799" t="s">
        <v>80</v>
      </c>
      <c r="C15" s="800">
        <v>40089333.200000003</v>
      </c>
      <c r="D15" s="800">
        <v>79784497.810000002</v>
      </c>
      <c r="E15" s="801">
        <v>79784497.810000002</v>
      </c>
    </row>
    <row r="16" spans="1:5">
      <c r="A16" s="798"/>
      <c r="B16" s="799" t="s">
        <v>81</v>
      </c>
      <c r="C16" s="800">
        <v>3452302.97</v>
      </c>
      <c r="D16" s="800">
        <v>3764640.03</v>
      </c>
      <c r="E16" s="801">
        <v>3764640.03</v>
      </c>
    </row>
    <row r="17" spans="1:5">
      <c r="A17" s="798"/>
      <c r="B17" s="799" t="s">
        <v>82</v>
      </c>
      <c r="C17" s="800">
        <v>16283486.15</v>
      </c>
      <c r="D17" s="800">
        <v>18043918.809999999</v>
      </c>
      <c r="E17" s="801">
        <v>18043918.809999999</v>
      </c>
    </row>
    <row r="18" spans="1:5">
      <c r="A18" s="798"/>
      <c r="B18" s="799" t="s">
        <v>83</v>
      </c>
      <c r="C18" s="800">
        <v>776540</v>
      </c>
      <c r="D18" s="800">
        <v>1200002.3799999999</v>
      </c>
      <c r="E18" s="801">
        <v>1200002.3799999999</v>
      </c>
    </row>
    <row r="19" spans="1:5">
      <c r="A19" s="798"/>
      <c r="B19" s="799" t="s">
        <v>249</v>
      </c>
      <c r="C19" s="800">
        <v>44500</v>
      </c>
      <c r="D19" s="800">
        <v>984386.08</v>
      </c>
      <c r="E19" s="801">
        <v>984386.08</v>
      </c>
    </row>
    <row r="20" spans="1:5">
      <c r="A20" s="798"/>
      <c r="B20" s="799" t="s">
        <v>109</v>
      </c>
      <c r="C20" s="800">
        <v>0</v>
      </c>
      <c r="D20" s="800">
        <v>1681755.19</v>
      </c>
      <c r="E20" s="801">
        <v>1681755.19</v>
      </c>
    </row>
    <row r="21" spans="1:5">
      <c r="A21" s="798"/>
      <c r="B21" s="799" t="s">
        <v>261</v>
      </c>
      <c r="C21" s="800">
        <v>0</v>
      </c>
      <c r="D21" s="800">
        <v>0</v>
      </c>
      <c r="E21" s="801">
        <v>0</v>
      </c>
    </row>
    <row r="22" spans="1:5">
      <c r="A22" s="798"/>
      <c r="B22" s="799" t="s">
        <v>345</v>
      </c>
      <c r="C22" s="800">
        <v>0</v>
      </c>
      <c r="D22" s="800">
        <v>0</v>
      </c>
      <c r="E22" s="801">
        <v>0</v>
      </c>
    </row>
    <row r="23" spans="1:5">
      <c r="A23" s="798"/>
      <c r="B23" s="799" t="s">
        <v>269</v>
      </c>
      <c r="C23" s="800">
        <v>0</v>
      </c>
      <c r="D23" s="800">
        <v>0</v>
      </c>
      <c r="E23" s="801">
        <v>0</v>
      </c>
    </row>
    <row r="24" spans="1:5">
      <c r="A24" s="807"/>
      <c r="B24" s="808" t="s">
        <v>369</v>
      </c>
      <c r="C24" s="809">
        <f>C3-C14</f>
        <v>0</v>
      </c>
      <c r="D24" s="809">
        <f>D3-D14</f>
        <v>15665954.299999997</v>
      </c>
      <c r="E24" s="810">
        <f>E3-E14</f>
        <v>15665954.299999997</v>
      </c>
    </row>
    <row r="27" spans="1:5" ht="22.5">
      <c r="A27" s="967" t="s">
        <v>113</v>
      </c>
      <c r="B27" s="968"/>
      <c r="C27" s="508" t="s">
        <v>350</v>
      </c>
      <c r="D27" s="508" t="s">
        <v>190</v>
      </c>
      <c r="E27" s="508" t="s">
        <v>349</v>
      </c>
    </row>
    <row r="28" spans="1:5">
      <c r="A28" s="794" t="s">
        <v>370</v>
      </c>
      <c r="B28" s="795"/>
      <c r="C28" s="811">
        <f>SUM(C29:C35)</f>
        <v>0</v>
      </c>
      <c r="D28" s="811">
        <f>SUM(D29:D35)</f>
        <v>9455498.25</v>
      </c>
      <c r="E28" s="812">
        <f>SUM(E29:E35)</f>
        <v>9455498.25</v>
      </c>
    </row>
    <row r="29" spans="1:5">
      <c r="A29" s="798"/>
      <c r="B29" s="799" t="s">
        <v>371</v>
      </c>
      <c r="C29" s="813">
        <v>0</v>
      </c>
      <c r="D29" s="813">
        <v>189833.37</v>
      </c>
      <c r="E29" s="814">
        <v>189833.37</v>
      </c>
    </row>
    <row r="30" spans="1:5">
      <c r="A30" s="798"/>
      <c r="B30" s="799" t="s">
        <v>372</v>
      </c>
      <c r="C30" s="813">
        <v>0</v>
      </c>
      <c r="D30" s="813">
        <v>0</v>
      </c>
      <c r="E30" s="814">
        <v>0</v>
      </c>
    </row>
    <row r="31" spans="1:5">
      <c r="A31" s="798"/>
      <c r="B31" s="799" t="s">
        <v>373</v>
      </c>
      <c r="C31" s="813">
        <v>0</v>
      </c>
      <c r="D31" s="813">
        <v>0</v>
      </c>
      <c r="E31" s="814">
        <v>0</v>
      </c>
    </row>
    <row r="32" spans="1:5">
      <c r="A32" s="798"/>
      <c r="B32" s="799" t="s">
        <v>374</v>
      </c>
      <c r="C32" s="813">
        <v>0</v>
      </c>
      <c r="D32" s="813">
        <v>1171107.6499999999</v>
      </c>
      <c r="E32" s="814">
        <v>1171107.6499999999</v>
      </c>
    </row>
    <row r="33" spans="1:6">
      <c r="A33" s="798"/>
      <c r="B33" s="799" t="s">
        <v>375</v>
      </c>
      <c r="C33" s="813">
        <v>0</v>
      </c>
      <c r="D33" s="813">
        <v>5367168.67</v>
      </c>
      <c r="E33" s="814">
        <v>5367168.67</v>
      </c>
    </row>
    <row r="34" spans="1:6">
      <c r="A34" s="798"/>
      <c r="B34" s="799" t="s">
        <v>376</v>
      </c>
      <c r="C34" s="813">
        <v>0</v>
      </c>
      <c r="D34" s="813">
        <v>0</v>
      </c>
      <c r="E34" s="814">
        <v>0</v>
      </c>
    </row>
    <row r="35" spans="1:6">
      <c r="A35" s="798"/>
      <c r="B35" s="799" t="s">
        <v>377</v>
      </c>
      <c r="C35" s="813">
        <v>0</v>
      </c>
      <c r="D35" s="813">
        <v>2727388.56</v>
      </c>
      <c r="E35" s="814">
        <v>2727388.56</v>
      </c>
    </row>
    <row r="36" spans="1:6">
      <c r="A36" s="804" t="s">
        <v>378</v>
      </c>
      <c r="B36" s="799"/>
      <c r="C36" s="815">
        <f>SUM(C37:C39)</f>
        <v>0</v>
      </c>
      <c r="D36" s="815">
        <f>SUM(D37:D39)</f>
        <v>6210456.0499999998</v>
      </c>
      <c r="E36" s="816">
        <f>SUM(E37:E39)</f>
        <v>6210456.0499999998</v>
      </c>
    </row>
    <row r="37" spans="1:6">
      <c r="A37" s="798"/>
      <c r="B37" s="799" t="s">
        <v>375</v>
      </c>
      <c r="C37" s="813">
        <v>0</v>
      </c>
      <c r="D37" s="813">
        <v>6210456.0499999998</v>
      </c>
      <c r="E37" s="814">
        <v>6210456.0499999998</v>
      </c>
    </row>
    <row r="38" spans="1:6">
      <c r="B38" s="793" t="s">
        <v>376</v>
      </c>
      <c r="C38" s="813">
        <v>0</v>
      </c>
      <c r="D38" s="813">
        <v>0</v>
      </c>
      <c r="E38" s="814">
        <v>0</v>
      </c>
    </row>
    <row r="39" spans="1:6">
      <c r="B39" s="793" t="s">
        <v>379</v>
      </c>
      <c r="C39" s="813">
        <v>0</v>
      </c>
      <c r="D39" s="813">
        <v>0</v>
      </c>
      <c r="E39" s="814">
        <v>0</v>
      </c>
    </row>
    <row r="40" spans="1:6">
      <c r="A40" s="807"/>
      <c r="B40" s="808" t="s">
        <v>369</v>
      </c>
      <c r="C40" s="809">
        <f>C28+C36</f>
        <v>0</v>
      </c>
      <c r="D40" s="809">
        <f>D28+D36</f>
        <v>15665954.300000001</v>
      </c>
      <c r="E40" s="810">
        <f>E28+E36</f>
        <v>15665954.300000001</v>
      </c>
    </row>
    <row r="41" spans="1:6">
      <c r="A41" s="793" t="s">
        <v>344</v>
      </c>
    </row>
    <row r="45" spans="1:6" ht="12.75">
      <c r="B45" s="669"/>
      <c r="C45" s="670" t="s">
        <v>5745</v>
      </c>
      <c r="D45" s="669"/>
      <c r="E45" s="969" t="s">
        <v>5741</v>
      </c>
      <c r="F45" s="969"/>
    </row>
    <row r="46" spans="1:6" ht="12.75">
      <c r="B46" s="840" t="s">
        <v>5698</v>
      </c>
      <c r="C46" s="840"/>
      <c r="D46" s="638"/>
      <c r="E46" s="899" t="s">
        <v>5699</v>
      </c>
      <c r="F46" s="899"/>
    </row>
    <row r="47" spans="1:6" ht="12">
      <c r="B47" s="963" t="s">
        <v>5700</v>
      </c>
      <c r="C47" s="963"/>
      <c r="D47" s="671"/>
      <c r="E47" s="964" t="s">
        <v>5701</v>
      </c>
      <c r="F47" s="964"/>
    </row>
  </sheetData>
  <mergeCells count="8">
    <mergeCell ref="B47:C47"/>
    <mergeCell ref="E47:F47"/>
    <mergeCell ref="A1:E1"/>
    <mergeCell ref="A2:B2"/>
    <mergeCell ref="A27:B27"/>
    <mergeCell ref="E45:F45"/>
    <mergeCell ref="B46:C46"/>
    <mergeCell ref="E46:F46"/>
  </mergeCells>
  <printOptions horizontalCentered="1"/>
  <pageMargins left="0.70866141732283472" right="0.70866141732283472" top="0.74803149606299213" bottom="0.74803149606299213" header="0.31496062992125984" footer="0.31496062992125984"/>
  <pageSetup scale="8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workbookViewId="0">
      <selection activeCell="L12" sqref="L12"/>
    </sheetView>
  </sheetViews>
  <sheetFormatPr baseColWidth="10" defaultRowHeight="15"/>
  <cols>
    <col min="1" max="1" width="0.5" style="554" customWidth="1"/>
    <col min="2" max="2" width="55.83203125" style="554" customWidth="1"/>
    <col min="3" max="3" width="22.83203125" style="554" customWidth="1"/>
    <col min="4" max="4" width="22.6640625" style="554" customWidth="1"/>
    <col min="5" max="5" width="23.5" style="554" customWidth="1"/>
    <col min="6" max="6" width="13.6640625" style="554" bestFit="1" customWidth="1"/>
    <col min="7" max="16384" width="12" style="554"/>
  </cols>
  <sheetData>
    <row r="1" spans="1:5">
      <c r="A1" s="866" t="s">
        <v>5298</v>
      </c>
      <c r="B1" s="867"/>
      <c r="C1" s="867"/>
      <c r="D1" s="867"/>
      <c r="E1" s="868"/>
    </row>
    <row r="2" spans="1:5" ht="46.5" customHeight="1">
      <c r="A2" s="845" t="s">
        <v>5744</v>
      </c>
      <c r="B2" s="846"/>
      <c r="C2" s="846"/>
      <c r="D2" s="846"/>
      <c r="E2" s="847"/>
    </row>
    <row r="3" spans="1:5">
      <c r="A3" s="645"/>
      <c r="B3" s="645"/>
      <c r="C3" s="645"/>
      <c r="D3" s="645"/>
      <c r="E3" s="645"/>
    </row>
    <row r="4" spans="1:5">
      <c r="A4" s="967" t="s">
        <v>113</v>
      </c>
      <c r="B4" s="968"/>
      <c r="C4" s="508" t="s">
        <v>187</v>
      </c>
      <c r="D4" s="508" t="s">
        <v>190</v>
      </c>
      <c r="E4" s="508" t="s">
        <v>354</v>
      </c>
    </row>
    <row r="5" spans="1:5" ht="15.75" thickBot="1">
      <c r="A5" s="646"/>
      <c r="B5" s="647"/>
      <c r="C5" s="648"/>
      <c r="D5" s="648"/>
      <c r="E5" s="648"/>
    </row>
    <row r="6" spans="1:5" ht="15.75" thickBot="1">
      <c r="A6" s="649" t="s">
        <v>364</v>
      </c>
      <c r="B6" s="650"/>
      <c r="C6" s="651">
        <f>C8</f>
        <v>60646162.32</v>
      </c>
      <c r="D6" s="651">
        <f t="shared" ref="D6:E6" si="0">D8</f>
        <v>121125154.59999999</v>
      </c>
      <c r="E6" s="651">
        <f t="shared" si="0"/>
        <v>121125154.59999999</v>
      </c>
    </row>
    <row r="7" spans="1:5" ht="12.75" customHeight="1">
      <c r="A7" s="652"/>
      <c r="B7" s="653" t="s">
        <v>363</v>
      </c>
      <c r="C7" s="654"/>
      <c r="D7" s="654"/>
      <c r="E7" s="654"/>
    </row>
    <row r="8" spans="1:5" ht="12.75" customHeight="1">
      <c r="A8" s="655"/>
      <c r="B8" s="656" t="s">
        <v>362</v>
      </c>
      <c r="C8" s="657">
        <v>60646162.32</v>
      </c>
      <c r="D8" s="657">
        <v>121125154.59999999</v>
      </c>
      <c r="E8" s="657">
        <v>121125154.59999999</v>
      </c>
    </row>
    <row r="9" spans="1:5" ht="15.75" thickBot="1">
      <c r="A9" s="658"/>
      <c r="B9" s="659"/>
      <c r="C9" s="660"/>
      <c r="D9" s="660"/>
      <c r="E9" s="660"/>
    </row>
    <row r="10" spans="1:5" ht="15.75" thickBot="1">
      <c r="A10" s="649" t="s">
        <v>361</v>
      </c>
      <c r="B10" s="661"/>
      <c r="C10" s="651">
        <f>C12</f>
        <v>60646162.32</v>
      </c>
      <c r="D10" s="651">
        <f t="shared" ref="D10:E10" si="1">D12</f>
        <v>105459200.3</v>
      </c>
      <c r="E10" s="651">
        <f t="shared" si="1"/>
        <v>105459200.3</v>
      </c>
    </row>
    <row r="11" spans="1:5" ht="12.75" customHeight="1">
      <c r="A11" s="652"/>
      <c r="B11" s="653" t="s">
        <v>360</v>
      </c>
      <c r="C11" s="654"/>
      <c r="D11" s="654"/>
      <c r="E11" s="654"/>
    </row>
    <row r="12" spans="1:5" ht="12.75" customHeight="1">
      <c r="A12" s="655"/>
      <c r="B12" s="656" t="s">
        <v>359</v>
      </c>
      <c r="C12" s="657">
        <v>60646162.32</v>
      </c>
      <c r="D12" s="657">
        <v>105459200.3</v>
      </c>
      <c r="E12" s="657">
        <v>105459200.3</v>
      </c>
    </row>
    <row r="13" spans="1:5" ht="15.75" thickBot="1">
      <c r="A13" s="658"/>
      <c r="B13" s="659"/>
      <c r="C13" s="660"/>
      <c r="D13" s="660"/>
      <c r="E13" s="660"/>
    </row>
    <row r="14" spans="1:5" ht="15.75" thickBot="1">
      <c r="A14" s="649" t="s">
        <v>358</v>
      </c>
      <c r="B14" s="661"/>
      <c r="C14" s="651">
        <f>C6-C10</f>
        <v>0</v>
      </c>
      <c r="D14" s="651">
        <f t="shared" ref="D14:E14" si="2">D6-D10</f>
        <v>15665954.299999997</v>
      </c>
      <c r="E14" s="651">
        <f t="shared" si="2"/>
        <v>15665954.299999997</v>
      </c>
    </row>
    <row r="15" spans="1:5">
      <c r="A15" s="662"/>
      <c r="B15" s="663"/>
      <c r="C15" s="664"/>
      <c r="D15" s="664"/>
      <c r="E15" s="664"/>
    </row>
    <row r="16" spans="1:5">
      <c r="A16" s="967" t="s">
        <v>113</v>
      </c>
      <c r="B16" s="968"/>
      <c r="C16" s="508" t="s">
        <v>187</v>
      </c>
      <c r="D16" s="508" t="s">
        <v>190</v>
      </c>
      <c r="E16" s="508" t="s">
        <v>354</v>
      </c>
    </row>
    <row r="17" spans="1:6" ht="12.75" customHeight="1">
      <c r="A17" s="655"/>
      <c r="B17" s="656"/>
      <c r="C17" s="665"/>
      <c r="D17" s="665"/>
      <c r="E17" s="665"/>
      <c r="F17" s="666"/>
    </row>
    <row r="18" spans="1:6" ht="12.75" customHeight="1">
      <c r="A18" s="667" t="s">
        <v>357</v>
      </c>
      <c r="B18" s="656"/>
      <c r="C18" s="665">
        <f>C14</f>
        <v>0</v>
      </c>
      <c r="D18" s="665">
        <f>D14</f>
        <v>15665954.299999997</v>
      </c>
      <c r="E18" s="665">
        <f>E14</f>
        <v>15665954.299999997</v>
      </c>
    </row>
    <row r="19" spans="1:6" ht="12.75" customHeight="1">
      <c r="A19" s="655"/>
      <c r="B19" s="656"/>
      <c r="C19" s="665"/>
      <c r="D19" s="665"/>
      <c r="E19" s="665"/>
    </row>
    <row r="20" spans="1:6" ht="12.75" customHeight="1">
      <c r="A20" s="667" t="s">
        <v>356</v>
      </c>
      <c r="B20" s="656"/>
      <c r="C20" s="657">
        <v>0</v>
      </c>
      <c r="D20" s="657">
        <v>0</v>
      </c>
      <c r="E20" s="657">
        <v>0</v>
      </c>
    </row>
    <row r="21" spans="1:6" ht="12.75" customHeight="1" thickBot="1">
      <c r="A21" s="658"/>
      <c r="B21" s="668"/>
      <c r="C21" s="660"/>
      <c r="D21" s="660"/>
      <c r="E21" s="660"/>
    </row>
    <row r="22" spans="1:6" ht="12.75" customHeight="1" thickBot="1">
      <c r="A22" s="649" t="s">
        <v>355</v>
      </c>
      <c r="B22" s="661"/>
      <c r="C22" s="651">
        <f>C18+C20</f>
        <v>0</v>
      </c>
      <c r="D22" s="651">
        <f t="shared" ref="D22:E22" si="3">D18+D20</f>
        <v>15665954.299999997</v>
      </c>
      <c r="E22" s="651">
        <f t="shared" si="3"/>
        <v>15665954.299999997</v>
      </c>
    </row>
    <row r="23" spans="1:6">
      <c r="A23" s="662"/>
      <c r="B23" s="663"/>
      <c r="C23" s="664"/>
      <c r="D23" s="664"/>
      <c r="E23" s="664"/>
    </row>
    <row r="24" spans="1:6">
      <c r="A24" s="967" t="s">
        <v>113</v>
      </c>
      <c r="B24" s="968"/>
      <c r="C24" s="508" t="s">
        <v>187</v>
      </c>
      <c r="D24" s="508" t="s">
        <v>190</v>
      </c>
      <c r="E24" s="508" t="s">
        <v>354</v>
      </c>
    </row>
    <row r="25" spans="1:6" ht="12.75" customHeight="1">
      <c r="A25" s="655"/>
      <c r="B25" s="656"/>
      <c r="C25" s="665"/>
      <c r="D25" s="665"/>
      <c r="E25" s="665"/>
    </row>
    <row r="26" spans="1:6" ht="12.75" customHeight="1">
      <c r="A26" s="667" t="s">
        <v>353</v>
      </c>
      <c r="B26" s="656"/>
      <c r="C26" s="657"/>
      <c r="D26" s="657"/>
      <c r="E26" s="657"/>
    </row>
    <row r="27" spans="1:6" ht="12.75" customHeight="1">
      <c r="A27" s="655"/>
      <c r="B27" s="656"/>
      <c r="C27" s="657"/>
      <c r="D27" s="657"/>
      <c r="E27" s="657"/>
    </row>
    <row r="28" spans="1:6" ht="12.75" customHeight="1">
      <c r="A28" s="667" t="s">
        <v>352</v>
      </c>
      <c r="B28" s="656"/>
      <c r="C28" s="657"/>
      <c r="D28" s="657"/>
      <c r="E28" s="657"/>
    </row>
    <row r="29" spans="1:6" ht="12.75" customHeight="1" thickBot="1">
      <c r="A29" s="658"/>
      <c r="B29" s="668"/>
      <c r="C29" s="660"/>
      <c r="D29" s="660"/>
      <c r="E29" s="660"/>
    </row>
    <row r="30" spans="1:6" ht="15.75" thickBot="1">
      <c r="A30" s="649" t="s">
        <v>351</v>
      </c>
      <c r="B30" s="661"/>
      <c r="C30" s="651">
        <v>0</v>
      </c>
      <c r="D30" s="651">
        <v>0</v>
      </c>
      <c r="E30" s="651">
        <v>0</v>
      </c>
    </row>
    <row r="31" spans="1:6">
      <c r="A31" s="640" t="s">
        <v>5287</v>
      </c>
      <c r="B31" s="638"/>
      <c r="C31" s="638"/>
      <c r="D31" s="638"/>
      <c r="E31" s="638"/>
    </row>
    <row r="32" spans="1:6">
      <c r="A32" s="640"/>
      <c r="B32" s="638"/>
      <c r="C32" s="638"/>
      <c r="D32" s="638"/>
      <c r="E32" s="638"/>
    </row>
    <row r="33" spans="1:5">
      <c r="A33" s="640"/>
      <c r="B33" s="638"/>
      <c r="C33" s="638"/>
      <c r="D33" s="638"/>
      <c r="E33" s="638"/>
    </row>
    <row r="34" spans="1:5">
      <c r="A34" s="639"/>
      <c r="B34" s="638"/>
      <c r="C34" s="638"/>
      <c r="D34" s="638"/>
      <c r="E34" s="638"/>
    </row>
    <row r="35" spans="1:5">
      <c r="A35" s="639"/>
      <c r="B35" s="638"/>
      <c r="C35" s="638"/>
      <c r="D35" s="638"/>
      <c r="E35" s="638"/>
    </row>
    <row r="36" spans="1:5">
      <c r="A36" s="669"/>
      <c r="B36" s="670" t="s">
        <v>5745</v>
      </c>
      <c r="C36" s="669"/>
      <c r="D36" s="969" t="s">
        <v>5741</v>
      </c>
      <c r="E36" s="969"/>
    </row>
    <row r="37" spans="1:5">
      <c r="A37" s="840" t="s">
        <v>5698</v>
      </c>
      <c r="B37" s="840"/>
      <c r="C37" s="638"/>
      <c r="D37" s="899" t="s">
        <v>5699</v>
      </c>
      <c r="E37" s="899"/>
    </row>
    <row r="38" spans="1:5" ht="10.5" customHeight="1">
      <c r="A38" s="963" t="s">
        <v>5700</v>
      </c>
      <c r="B38" s="963"/>
      <c r="C38" s="671"/>
      <c r="D38" s="964" t="s">
        <v>5701</v>
      </c>
      <c r="E38" s="964"/>
    </row>
  </sheetData>
  <mergeCells count="10">
    <mergeCell ref="A37:B37"/>
    <mergeCell ref="D37:E37"/>
    <mergeCell ref="A38:B38"/>
    <mergeCell ref="D38:E38"/>
    <mergeCell ref="A1:E1"/>
    <mergeCell ref="A2:E2"/>
    <mergeCell ref="A4:B4"/>
    <mergeCell ref="A16:B16"/>
    <mergeCell ref="A24:B24"/>
    <mergeCell ref="D36:E36"/>
  </mergeCells>
  <printOptions horizontalCentered="1"/>
  <pageMargins left="0.70866141732283472" right="0.70866141732283472" top="0.74803149606299213" bottom="0.74803149606299213" header="0.31496062992125984" footer="0.31496062992125984"/>
  <pageSetup paperSize="9" scale="88" orientation="landscape" r:id="rId1"/>
  <headerFooter>
    <oddFooter>&amp;R9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59"/>
  <sheetViews>
    <sheetView workbookViewId="0">
      <selection activeCell="B33" sqref="B33"/>
    </sheetView>
  </sheetViews>
  <sheetFormatPr baseColWidth="10" defaultRowHeight="11.25"/>
  <cols>
    <col min="1" max="1" width="31.6640625" customWidth="1"/>
    <col min="2" max="2" width="77" customWidth="1"/>
    <col min="3" max="3" width="26.5" customWidth="1"/>
  </cols>
  <sheetData>
    <row r="1" spans="1:3" ht="60" customHeight="1">
      <c r="A1" s="970" t="s">
        <v>5640</v>
      </c>
      <c r="B1" s="970"/>
      <c r="C1" s="970"/>
    </row>
    <row r="2" spans="1:3" ht="33.75" customHeight="1">
      <c r="A2" s="230" t="s">
        <v>389</v>
      </c>
      <c r="B2" s="230" t="s">
        <v>390</v>
      </c>
      <c r="C2" s="230" t="s">
        <v>391</v>
      </c>
    </row>
    <row r="3" spans="1:3">
      <c r="A3" s="231">
        <v>900001</v>
      </c>
      <c r="B3" s="232" t="s">
        <v>303</v>
      </c>
      <c r="C3" s="233">
        <f>SUM(C4:C1038333)</f>
        <v>93083285.319999918</v>
      </c>
    </row>
    <row r="4" spans="1:3">
      <c r="A4" s="503" t="s">
        <v>1239</v>
      </c>
      <c r="B4" s="503" t="s">
        <v>435</v>
      </c>
      <c r="C4" s="503">
        <v>422.24</v>
      </c>
    </row>
    <row r="5" spans="1:3">
      <c r="A5" s="237" t="s">
        <v>1236</v>
      </c>
      <c r="B5" s="237" t="s">
        <v>393</v>
      </c>
      <c r="C5" s="237">
        <v>433.39</v>
      </c>
    </row>
    <row r="6" spans="1:3">
      <c r="A6" s="237" t="s">
        <v>1537</v>
      </c>
      <c r="B6" s="237" t="s">
        <v>395</v>
      </c>
      <c r="C6" s="237">
        <v>628.16999999999996</v>
      </c>
    </row>
    <row r="7" spans="1:3">
      <c r="A7" s="237" t="s">
        <v>1241</v>
      </c>
      <c r="B7" s="237" t="s">
        <v>435</v>
      </c>
      <c r="C7" s="237">
        <v>422.24</v>
      </c>
    </row>
    <row r="8" spans="1:3">
      <c r="A8" s="237" t="s">
        <v>1242</v>
      </c>
      <c r="B8" s="237" t="s">
        <v>435</v>
      </c>
      <c r="C8" s="237">
        <v>422.24</v>
      </c>
    </row>
    <row r="9" spans="1:3">
      <c r="A9" s="237" t="s">
        <v>1243</v>
      </c>
      <c r="B9" s="237" t="s">
        <v>435</v>
      </c>
      <c r="C9" s="237">
        <v>422.24</v>
      </c>
    </row>
    <row r="10" spans="1:3">
      <c r="A10" s="237" t="s">
        <v>1523</v>
      </c>
      <c r="B10" s="237" t="s">
        <v>435</v>
      </c>
      <c r="C10" s="237">
        <v>422.24</v>
      </c>
    </row>
    <row r="11" spans="1:3">
      <c r="A11" s="237" t="s">
        <v>1517</v>
      </c>
      <c r="B11" s="237" t="s">
        <v>473</v>
      </c>
      <c r="C11" s="237">
        <v>2120</v>
      </c>
    </row>
    <row r="12" spans="1:3">
      <c r="A12" s="237" t="s">
        <v>1516</v>
      </c>
      <c r="B12" s="237" t="s">
        <v>395</v>
      </c>
      <c r="C12" s="237">
        <v>454.72</v>
      </c>
    </row>
    <row r="13" spans="1:3">
      <c r="A13" s="237" t="s">
        <v>1767</v>
      </c>
      <c r="B13" s="237" t="s">
        <v>395</v>
      </c>
      <c r="C13" s="237">
        <v>454.72</v>
      </c>
    </row>
    <row r="14" spans="1:3">
      <c r="A14" s="237" t="s">
        <v>1765</v>
      </c>
      <c r="B14" s="237" t="s">
        <v>549</v>
      </c>
      <c r="C14" s="237">
        <v>394.7</v>
      </c>
    </row>
    <row r="15" spans="1:3">
      <c r="A15" s="237" t="s">
        <v>1743</v>
      </c>
      <c r="B15" s="237" t="s">
        <v>397</v>
      </c>
      <c r="C15" s="237">
        <v>379.36</v>
      </c>
    </row>
    <row r="16" spans="1:3">
      <c r="A16" s="237" t="s">
        <v>1741</v>
      </c>
      <c r="B16" s="237" t="s">
        <v>852</v>
      </c>
      <c r="C16" s="237">
        <v>1398.16</v>
      </c>
    </row>
    <row r="17" spans="1:3">
      <c r="A17" s="237" t="s">
        <v>1244</v>
      </c>
      <c r="B17" s="237" t="s">
        <v>597</v>
      </c>
      <c r="C17" s="237">
        <v>1245.3800000000001</v>
      </c>
    </row>
    <row r="18" spans="1:3">
      <c r="A18" s="237" t="s">
        <v>1246</v>
      </c>
      <c r="B18" s="237" t="s">
        <v>395</v>
      </c>
      <c r="C18" s="237">
        <v>454.72</v>
      </c>
    </row>
    <row r="19" spans="1:3">
      <c r="A19" s="237" t="s">
        <v>1247</v>
      </c>
      <c r="B19" s="237" t="s">
        <v>395</v>
      </c>
      <c r="C19" s="237">
        <v>454.72</v>
      </c>
    </row>
    <row r="20" spans="1:3">
      <c r="A20" s="237" t="s">
        <v>1248</v>
      </c>
      <c r="B20" s="237" t="s">
        <v>395</v>
      </c>
      <c r="C20" s="237">
        <v>454.72</v>
      </c>
    </row>
    <row r="21" spans="1:3">
      <c r="A21" s="237" t="s">
        <v>1249</v>
      </c>
      <c r="B21" s="237" t="s">
        <v>403</v>
      </c>
      <c r="C21" s="237">
        <v>226.12</v>
      </c>
    </row>
    <row r="22" spans="1:3">
      <c r="A22" s="237" t="s">
        <v>1683</v>
      </c>
      <c r="B22" s="237" t="s">
        <v>403</v>
      </c>
      <c r="C22" s="237">
        <v>226.12</v>
      </c>
    </row>
    <row r="23" spans="1:3">
      <c r="A23" s="237" t="s">
        <v>1689</v>
      </c>
      <c r="B23" s="237" t="s">
        <v>606</v>
      </c>
      <c r="C23" s="237">
        <v>430.93</v>
      </c>
    </row>
    <row r="24" spans="1:3">
      <c r="A24" s="237" t="s">
        <v>1690</v>
      </c>
      <c r="B24" s="237" t="s">
        <v>412</v>
      </c>
      <c r="C24" s="237">
        <v>185.14</v>
      </c>
    </row>
    <row r="25" spans="1:3">
      <c r="A25" s="237" t="s">
        <v>1691</v>
      </c>
      <c r="B25" s="237" t="s">
        <v>412</v>
      </c>
      <c r="C25" s="237">
        <v>185.14</v>
      </c>
    </row>
    <row r="26" spans="1:3">
      <c r="A26" s="237" t="s">
        <v>1692</v>
      </c>
      <c r="B26" s="237" t="s">
        <v>412</v>
      </c>
      <c r="C26" s="237">
        <v>185.14</v>
      </c>
    </row>
    <row r="27" spans="1:3">
      <c r="A27" s="237" t="s">
        <v>590</v>
      </c>
      <c r="B27" s="237" t="s">
        <v>412</v>
      </c>
      <c r="C27" s="237">
        <v>185.14</v>
      </c>
    </row>
    <row r="28" spans="1:3">
      <c r="A28" s="237" t="s">
        <v>595</v>
      </c>
      <c r="B28" s="237" t="s">
        <v>462</v>
      </c>
      <c r="C28" s="237">
        <v>442.93</v>
      </c>
    </row>
    <row r="29" spans="1:3">
      <c r="A29" s="237" t="s">
        <v>1208</v>
      </c>
      <c r="B29" s="237" t="s">
        <v>420</v>
      </c>
      <c r="C29" s="237">
        <v>221.85</v>
      </c>
    </row>
    <row r="30" spans="1:3">
      <c r="A30" s="237" t="s">
        <v>1210</v>
      </c>
      <c r="B30" s="237" t="s">
        <v>422</v>
      </c>
      <c r="C30" s="237">
        <v>173.57</v>
      </c>
    </row>
    <row r="31" spans="1:3">
      <c r="A31" s="237" t="s">
        <v>1224</v>
      </c>
      <c r="B31" s="237" t="s">
        <v>543</v>
      </c>
      <c r="C31" s="237">
        <v>352.56</v>
      </c>
    </row>
    <row r="32" spans="1:3">
      <c r="A32" s="237" t="s">
        <v>1228</v>
      </c>
      <c r="B32" s="237" t="s">
        <v>393</v>
      </c>
      <c r="C32" s="237">
        <v>433.39</v>
      </c>
    </row>
    <row r="33" spans="1:3">
      <c r="A33" s="237" t="s">
        <v>1229</v>
      </c>
      <c r="B33" s="237" t="s">
        <v>393</v>
      </c>
      <c r="C33" s="237">
        <v>433.39</v>
      </c>
    </row>
    <row r="34" spans="1:3">
      <c r="A34" s="237" t="s">
        <v>1655</v>
      </c>
      <c r="B34" s="237" t="s">
        <v>747</v>
      </c>
      <c r="C34" s="237">
        <v>66.31</v>
      </c>
    </row>
    <row r="35" spans="1:3">
      <c r="A35" s="237" t="s">
        <v>1656</v>
      </c>
      <c r="B35" s="237" t="s">
        <v>504</v>
      </c>
      <c r="C35" s="237">
        <v>113.08</v>
      </c>
    </row>
    <row r="36" spans="1:3">
      <c r="A36" s="237" t="s">
        <v>1659</v>
      </c>
      <c r="B36" s="237" t="s">
        <v>453</v>
      </c>
      <c r="C36" s="237">
        <v>88.79</v>
      </c>
    </row>
    <row r="37" spans="1:3">
      <c r="A37" s="237" t="s">
        <v>1662</v>
      </c>
      <c r="B37" s="237" t="s">
        <v>453</v>
      </c>
      <c r="C37" s="237">
        <v>88.79</v>
      </c>
    </row>
    <row r="38" spans="1:3">
      <c r="A38" s="237" t="s">
        <v>1671</v>
      </c>
      <c r="B38" s="237" t="s">
        <v>451</v>
      </c>
      <c r="C38" s="237">
        <v>154.66999999999999</v>
      </c>
    </row>
    <row r="39" spans="1:3">
      <c r="A39" s="237" t="s">
        <v>1672</v>
      </c>
      <c r="B39" s="237" t="s">
        <v>446</v>
      </c>
      <c r="C39" s="237">
        <v>735.15</v>
      </c>
    </row>
    <row r="40" spans="1:3">
      <c r="A40" s="237" t="s">
        <v>1673</v>
      </c>
      <c r="B40" s="237" t="s">
        <v>422</v>
      </c>
      <c r="C40" s="237">
        <v>173.57</v>
      </c>
    </row>
    <row r="41" spans="1:3">
      <c r="A41" s="237" t="s">
        <v>1674</v>
      </c>
      <c r="B41" s="237" t="s">
        <v>422</v>
      </c>
      <c r="C41" s="237">
        <v>173.57</v>
      </c>
    </row>
    <row r="42" spans="1:3">
      <c r="A42" s="237" t="s">
        <v>1675</v>
      </c>
      <c r="B42" s="237" t="s">
        <v>422</v>
      </c>
      <c r="C42" s="237">
        <v>173.57</v>
      </c>
    </row>
    <row r="43" spans="1:3">
      <c r="A43" s="237" t="s">
        <v>1676</v>
      </c>
      <c r="B43" s="237" t="s">
        <v>395</v>
      </c>
      <c r="C43" s="237">
        <v>291.45</v>
      </c>
    </row>
    <row r="44" spans="1:3">
      <c r="A44" s="237" t="s">
        <v>1677</v>
      </c>
      <c r="B44" s="237" t="s">
        <v>395</v>
      </c>
      <c r="C44" s="237">
        <v>291.45</v>
      </c>
    </row>
    <row r="45" spans="1:3">
      <c r="A45" s="237" t="s">
        <v>1678</v>
      </c>
      <c r="B45" s="237" t="s">
        <v>422</v>
      </c>
      <c r="C45" s="237">
        <v>173.57</v>
      </c>
    </row>
    <row r="46" spans="1:3">
      <c r="A46" s="237" t="s">
        <v>1680</v>
      </c>
      <c r="B46" s="237" t="s">
        <v>422</v>
      </c>
      <c r="C46" s="237">
        <v>173.57</v>
      </c>
    </row>
    <row r="47" spans="1:3">
      <c r="A47" s="237" t="s">
        <v>1726</v>
      </c>
      <c r="B47" s="237" t="s">
        <v>422</v>
      </c>
      <c r="C47" s="237">
        <v>173.57</v>
      </c>
    </row>
    <row r="48" spans="1:3">
      <c r="A48" s="237" t="s">
        <v>1774</v>
      </c>
      <c r="B48" s="237" t="s">
        <v>422</v>
      </c>
      <c r="C48" s="237">
        <v>173.57</v>
      </c>
    </row>
    <row r="49" spans="1:3">
      <c r="A49" s="237" t="s">
        <v>1781</v>
      </c>
      <c r="B49" s="237" t="s">
        <v>422</v>
      </c>
      <c r="C49" s="237">
        <v>173.57</v>
      </c>
    </row>
    <row r="50" spans="1:3">
      <c r="A50" s="237" t="s">
        <v>1785</v>
      </c>
      <c r="B50" s="237" t="s">
        <v>422</v>
      </c>
      <c r="C50" s="237">
        <v>173.57</v>
      </c>
    </row>
    <row r="51" spans="1:3">
      <c r="A51" s="237" t="s">
        <v>1786</v>
      </c>
      <c r="B51" s="237" t="s">
        <v>422</v>
      </c>
      <c r="C51" s="237">
        <v>173.57</v>
      </c>
    </row>
    <row r="52" spans="1:3">
      <c r="A52" s="237" t="s">
        <v>1790</v>
      </c>
      <c r="B52" s="237" t="s">
        <v>420</v>
      </c>
      <c r="C52" s="237">
        <v>221.85</v>
      </c>
    </row>
    <row r="53" spans="1:3">
      <c r="A53" s="237" t="s">
        <v>1801</v>
      </c>
      <c r="B53" s="237" t="s">
        <v>395</v>
      </c>
      <c r="C53" s="237">
        <v>310.88</v>
      </c>
    </row>
    <row r="54" spans="1:3">
      <c r="A54" s="237" t="s">
        <v>1802</v>
      </c>
      <c r="B54" s="237" t="s">
        <v>412</v>
      </c>
      <c r="C54" s="237">
        <v>185.14</v>
      </c>
    </row>
    <row r="55" spans="1:3">
      <c r="A55" s="237" t="s">
        <v>1806</v>
      </c>
      <c r="B55" s="237" t="s">
        <v>412</v>
      </c>
      <c r="C55" s="237">
        <v>185.14</v>
      </c>
    </row>
    <row r="56" spans="1:3">
      <c r="A56" s="237" t="s">
        <v>1737</v>
      </c>
      <c r="B56" s="237" t="s">
        <v>412</v>
      </c>
      <c r="C56" s="237">
        <v>185.14</v>
      </c>
    </row>
    <row r="57" spans="1:3">
      <c r="A57" s="237" t="s">
        <v>1738</v>
      </c>
      <c r="B57" s="237" t="s">
        <v>412</v>
      </c>
      <c r="C57" s="237">
        <v>185.14</v>
      </c>
    </row>
    <row r="58" spans="1:3">
      <c r="A58" s="237" t="s">
        <v>1211</v>
      </c>
      <c r="B58" s="237" t="s">
        <v>395</v>
      </c>
      <c r="C58" s="237">
        <v>291.45</v>
      </c>
    </row>
    <row r="59" spans="1:3">
      <c r="A59" s="237" t="s">
        <v>734</v>
      </c>
      <c r="B59" s="237" t="s">
        <v>451</v>
      </c>
      <c r="C59" s="237">
        <v>154.66999999999999</v>
      </c>
    </row>
    <row r="60" spans="1:3">
      <c r="A60" s="237" t="s">
        <v>735</v>
      </c>
      <c r="B60" s="237" t="s">
        <v>451</v>
      </c>
      <c r="C60" s="237">
        <v>154.66999999999999</v>
      </c>
    </row>
    <row r="61" spans="1:3">
      <c r="A61" s="237" t="s">
        <v>739</v>
      </c>
      <c r="B61" s="237" t="s">
        <v>740</v>
      </c>
      <c r="C61" s="237">
        <v>334.95</v>
      </c>
    </row>
    <row r="62" spans="1:3">
      <c r="A62" s="237" t="s">
        <v>743</v>
      </c>
      <c r="B62" s="237" t="s">
        <v>395</v>
      </c>
      <c r="C62" s="237">
        <v>291.45</v>
      </c>
    </row>
    <row r="63" spans="1:3">
      <c r="A63" s="237" t="s">
        <v>744</v>
      </c>
      <c r="B63" s="237" t="s">
        <v>395</v>
      </c>
      <c r="C63" s="237">
        <v>291.45</v>
      </c>
    </row>
    <row r="64" spans="1:3">
      <c r="A64" s="237" t="s">
        <v>745</v>
      </c>
      <c r="B64" s="237" t="s">
        <v>395</v>
      </c>
      <c r="C64" s="237">
        <v>291.45</v>
      </c>
    </row>
    <row r="65" spans="1:3">
      <c r="A65" s="237" t="s">
        <v>748</v>
      </c>
      <c r="B65" s="237" t="s">
        <v>422</v>
      </c>
      <c r="C65" s="237">
        <v>173.57</v>
      </c>
    </row>
    <row r="66" spans="1:3">
      <c r="A66" s="237" t="s">
        <v>752</v>
      </c>
      <c r="B66" s="237" t="s">
        <v>422</v>
      </c>
      <c r="C66" s="237">
        <v>173.57</v>
      </c>
    </row>
    <row r="67" spans="1:3">
      <c r="A67" s="237" t="s">
        <v>753</v>
      </c>
      <c r="B67" s="237" t="s">
        <v>420</v>
      </c>
      <c r="C67" s="237">
        <v>221.85</v>
      </c>
    </row>
    <row r="68" spans="1:3">
      <c r="A68" s="237" t="s">
        <v>754</v>
      </c>
      <c r="B68" s="237" t="s">
        <v>420</v>
      </c>
      <c r="C68" s="237">
        <v>221.85</v>
      </c>
    </row>
    <row r="69" spans="1:3">
      <c r="A69" s="237" t="s">
        <v>756</v>
      </c>
      <c r="B69" s="237" t="s">
        <v>395</v>
      </c>
      <c r="C69" s="237">
        <v>310.88</v>
      </c>
    </row>
    <row r="70" spans="1:3">
      <c r="A70" s="237" t="s">
        <v>768</v>
      </c>
      <c r="B70" s="237" t="s">
        <v>403</v>
      </c>
      <c r="C70" s="237">
        <v>226.12</v>
      </c>
    </row>
    <row r="71" spans="1:3">
      <c r="A71" s="237" t="s">
        <v>681</v>
      </c>
      <c r="B71" s="237" t="s">
        <v>393</v>
      </c>
      <c r="C71" s="237">
        <v>311.49</v>
      </c>
    </row>
    <row r="72" spans="1:3">
      <c r="A72" s="237" t="s">
        <v>682</v>
      </c>
      <c r="B72" s="237" t="s">
        <v>395</v>
      </c>
      <c r="C72" s="237">
        <v>454.72</v>
      </c>
    </row>
    <row r="73" spans="1:3">
      <c r="A73" s="237" t="s">
        <v>691</v>
      </c>
      <c r="B73" s="237" t="s">
        <v>395</v>
      </c>
      <c r="C73" s="237">
        <v>454.72</v>
      </c>
    </row>
    <row r="74" spans="1:3">
      <c r="A74" s="237" t="s">
        <v>692</v>
      </c>
      <c r="B74" s="237" t="s">
        <v>395</v>
      </c>
      <c r="C74" s="237">
        <v>454.72</v>
      </c>
    </row>
    <row r="75" spans="1:3">
      <c r="A75" s="237" t="s">
        <v>693</v>
      </c>
      <c r="B75" s="237" t="s">
        <v>395</v>
      </c>
      <c r="C75" s="237">
        <v>454.72</v>
      </c>
    </row>
    <row r="76" spans="1:3">
      <c r="A76" s="237" t="s">
        <v>694</v>
      </c>
      <c r="B76" s="237" t="s">
        <v>473</v>
      </c>
      <c r="C76" s="237">
        <v>2360</v>
      </c>
    </row>
    <row r="77" spans="1:3">
      <c r="A77" s="237" t="s">
        <v>699</v>
      </c>
      <c r="B77" s="237" t="s">
        <v>399</v>
      </c>
      <c r="C77" s="237">
        <v>1428.05</v>
      </c>
    </row>
    <row r="78" spans="1:3">
      <c r="A78" s="237" t="s">
        <v>700</v>
      </c>
      <c r="B78" s="237" t="s">
        <v>462</v>
      </c>
      <c r="C78" s="237">
        <v>749.82</v>
      </c>
    </row>
    <row r="79" spans="1:3">
      <c r="A79" s="237" t="s">
        <v>701</v>
      </c>
      <c r="B79" s="237" t="s">
        <v>435</v>
      </c>
      <c r="C79" s="237">
        <v>422.24</v>
      </c>
    </row>
    <row r="80" spans="1:3">
      <c r="A80" s="237" t="s">
        <v>704</v>
      </c>
      <c r="B80" s="237" t="s">
        <v>435</v>
      </c>
      <c r="C80" s="237">
        <v>422.24</v>
      </c>
    </row>
    <row r="81" spans="1:3">
      <c r="A81" s="237" t="s">
        <v>705</v>
      </c>
      <c r="B81" s="237" t="s">
        <v>435</v>
      </c>
      <c r="C81" s="237">
        <v>422.24</v>
      </c>
    </row>
    <row r="82" spans="1:3">
      <c r="A82" s="237" t="s">
        <v>711</v>
      </c>
      <c r="B82" s="237" t="s">
        <v>435</v>
      </c>
      <c r="C82" s="237">
        <v>422.24</v>
      </c>
    </row>
    <row r="83" spans="1:3">
      <c r="A83" s="237" t="s">
        <v>447</v>
      </c>
      <c r="B83" s="237" t="s">
        <v>435</v>
      </c>
      <c r="C83" s="237">
        <v>422.24</v>
      </c>
    </row>
    <row r="84" spans="1:3">
      <c r="A84" s="237" t="s">
        <v>448</v>
      </c>
      <c r="B84" s="237" t="s">
        <v>435</v>
      </c>
      <c r="C84" s="237">
        <v>422.24</v>
      </c>
    </row>
    <row r="85" spans="1:3">
      <c r="A85" s="237" t="s">
        <v>449</v>
      </c>
      <c r="B85" s="237" t="s">
        <v>393</v>
      </c>
      <c r="C85" s="237">
        <v>433.39</v>
      </c>
    </row>
    <row r="86" spans="1:3">
      <c r="A86" s="237" t="s">
        <v>1218</v>
      </c>
      <c r="B86" s="237" t="s">
        <v>395</v>
      </c>
      <c r="C86" s="237">
        <v>291.45</v>
      </c>
    </row>
    <row r="87" spans="1:3">
      <c r="A87" s="237" t="s">
        <v>1220</v>
      </c>
      <c r="B87" s="237" t="s">
        <v>465</v>
      </c>
      <c r="C87" s="237">
        <v>83.64</v>
      </c>
    </row>
    <row r="88" spans="1:3">
      <c r="A88" s="237" t="s">
        <v>1292</v>
      </c>
      <c r="B88" s="237" t="s">
        <v>412</v>
      </c>
      <c r="C88" s="237">
        <v>185.14</v>
      </c>
    </row>
    <row r="89" spans="1:3">
      <c r="A89" s="237" t="s">
        <v>1698</v>
      </c>
      <c r="B89" s="237" t="s">
        <v>395</v>
      </c>
      <c r="C89" s="237">
        <v>310.88</v>
      </c>
    </row>
    <row r="90" spans="1:3">
      <c r="A90" s="237" t="s">
        <v>1293</v>
      </c>
      <c r="B90" s="237" t="s">
        <v>395</v>
      </c>
      <c r="C90" s="237">
        <v>310.88</v>
      </c>
    </row>
    <row r="91" spans="1:3">
      <c r="A91" s="237" t="s">
        <v>1699</v>
      </c>
      <c r="B91" s="237" t="s">
        <v>412</v>
      </c>
      <c r="C91" s="237">
        <v>185.14</v>
      </c>
    </row>
    <row r="92" spans="1:3">
      <c r="A92" s="237" t="s">
        <v>1702</v>
      </c>
      <c r="B92" s="237" t="s">
        <v>420</v>
      </c>
      <c r="C92" s="237">
        <v>221.85</v>
      </c>
    </row>
    <row r="93" spans="1:3">
      <c r="A93" s="237" t="s">
        <v>1703</v>
      </c>
      <c r="B93" s="237" t="s">
        <v>422</v>
      </c>
      <c r="C93" s="237">
        <v>173.57</v>
      </c>
    </row>
    <row r="94" spans="1:3">
      <c r="A94" s="237" t="s">
        <v>1707</v>
      </c>
      <c r="B94" s="237" t="s">
        <v>422</v>
      </c>
      <c r="C94" s="237">
        <v>173.57</v>
      </c>
    </row>
    <row r="95" spans="1:3">
      <c r="A95" s="237" t="s">
        <v>1708</v>
      </c>
      <c r="B95" s="237" t="s">
        <v>395</v>
      </c>
      <c r="C95" s="237">
        <v>291.45</v>
      </c>
    </row>
    <row r="96" spans="1:3">
      <c r="A96" s="237" t="s">
        <v>1709</v>
      </c>
      <c r="B96" s="237" t="s">
        <v>395</v>
      </c>
      <c r="C96" s="237">
        <v>291.45</v>
      </c>
    </row>
    <row r="97" spans="1:3">
      <c r="A97" s="237" t="s">
        <v>1712</v>
      </c>
      <c r="B97" s="237" t="s">
        <v>395</v>
      </c>
      <c r="C97" s="237">
        <v>291.45</v>
      </c>
    </row>
    <row r="98" spans="1:3">
      <c r="A98" s="237" t="s">
        <v>1717</v>
      </c>
      <c r="B98" s="237" t="s">
        <v>395</v>
      </c>
      <c r="C98" s="237">
        <v>291.45</v>
      </c>
    </row>
    <row r="99" spans="1:3">
      <c r="A99" s="237" t="s">
        <v>1718</v>
      </c>
      <c r="B99" s="237" t="s">
        <v>422</v>
      </c>
      <c r="C99" s="237">
        <v>173.57</v>
      </c>
    </row>
    <row r="100" spans="1:3">
      <c r="A100" s="237" t="s">
        <v>1645</v>
      </c>
      <c r="B100" s="237" t="s">
        <v>422</v>
      </c>
      <c r="C100" s="237">
        <v>173.57</v>
      </c>
    </row>
    <row r="101" spans="1:3">
      <c r="A101" s="237" t="s">
        <v>1648</v>
      </c>
      <c r="B101" s="237" t="s">
        <v>422</v>
      </c>
      <c r="C101" s="237">
        <v>173.57</v>
      </c>
    </row>
    <row r="102" spans="1:3">
      <c r="A102" s="237" t="s">
        <v>1649</v>
      </c>
      <c r="B102" s="237" t="s">
        <v>395</v>
      </c>
      <c r="C102" s="237">
        <v>291.45</v>
      </c>
    </row>
    <row r="103" spans="1:3">
      <c r="A103" s="237" t="s">
        <v>1650</v>
      </c>
      <c r="B103" s="237" t="s">
        <v>451</v>
      </c>
      <c r="C103" s="237">
        <v>154.66999999999999</v>
      </c>
    </row>
    <row r="104" spans="1:3">
      <c r="A104" s="237" t="s">
        <v>1652</v>
      </c>
      <c r="B104" s="237" t="s">
        <v>453</v>
      </c>
      <c r="C104" s="237">
        <v>88.79</v>
      </c>
    </row>
    <row r="105" spans="1:3">
      <c r="A105" s="237" t="s">
        <v>1538</v>
      </c>
      <c r="B105" s="237" t="s">
        <v>782</v>
      </c>
      <c r="C105" s="237">
        <v>545.20000000000005</v>
      </c>
    </row>
    <row r="106" spans="1:3">
      <c r="A106" s="237" t="s">
        <v>1550</v>
      </c>
      <c r="B106" s="237" t="s">
        <v>460</v>
      </c>
      <c r="C106" s="237">
        <v>49.83</v>
      </c>
    </row>
    <row r="107" spans="1:3">
      <c r="A107" s="237" t="s">
        <v>1551</v>
      </c>
      <c r="B107" s="237" t="s">
        <v>465</v>
      </c>
      <c r="C107" s="237">
        <v>83.64</v>
      </c>
    </row>
    <row r="108" spans="1:3">
      <c r="A108" s="237" t="s">
        <v>627</v>
      </c>
      <c r="B108" s="237" t="s">
        <v>406</v>
      </c>
      <c r="C108" s="237">
        <v>167.13</v>
      </c>
    </row>
    <row r="109" spans="1:3">
      <c r="A109" s="237" t="s">
        <v>628</v>
      </c>
      <c r="B109" s="237" t="s">
        <v>629</v>
      </c>
      <c r="C109" s="237">
        <v>383.33</v>
      </c>
    </row>
    <row r="110" spans="1:3">
      <c r="A110" s="237" t="s">
        <v>632</v>
      </c>
      <c r="B110" s="237" t="s">
        <v>458</v>
      </c>
      <c r="C110" s="237">
        <v>234.55</v>
      </c>
    </row>
    <row r="111" spans="1:3">
      <c r="A111" s="237" t="s">
        <v>732</v>
      </c>
      <c r="B111" s="237" t="s">
        <v>453</v>
      </c>
      <c r="C111" s="237">
        <v>88.79</v>
      </c>
    </row>
    <row r="112" spans="1:3">
      <c r="A112" s="237" t="s">
        <v>733</v>
      </c>
      <c r="B112" s="237" t="s">
        <v>451</v>
      </c>
      <c r="C112" s="237">
        <v>154.66999999999999</v>
      </c>
    </row>
    <row r="113" spans="1:3">
      <c r="A113" s="237" t="s">
        <v>1285</v>
      </c>
      <c r="B113" s="237" t="s">
        <v>410</v>
      </c>
      <c r="C113" s="237">
        <v>241.59</v>
      </c>
    </row>
    <row r="114" spans="1:3">
      <c r="A114" s="237" t="s">
        <v>1377</v>
      </c>
      <c r="B114" s="237" t="s">
        <v>395</v>
      </c>
      <c r="C114" s="237">
        <v>454.72</v>
      </c>
    </row>
    <row r="115" spans="1:3">
      <c r="A115" s="237" t="s">
        <v>1376</v>
      </c>
      <c r="B115" s="237" t="s">
        <v>395</v>
      </c>
      <c r="C115" s="237">
        <v>454.72</v>
      </c>
    </row>
    <row r="116" spans="1:3">
      <c r="A116" s="237" t="s">
        <v>1375</v>
      </c>
      <c r="B116" s="237" t="s">
        <v>395</v>
      </c>
      <c r="C116" s="237">
        <v>454.72</v>
      </c>
    </row>
    <row r="117" spans="1:3">
      <c r="A117" s="237" t="s">
        <v>1374</v>
      </c>
      <c r="B117" s="237" t="s">
        <v>473</v>
      </c>
      <c r="C117" s="237">
        <v>2360</v>
      </c>
    </row>
    <row r="118" spans="1:3">
      <c r="A118" s="237" t="s">
        <v>1373</v>
      </c>
      <c r="B118" s="237" t="s">
        <v>435</v>
      </c>
      <c r="C118" s="237">
        <v>422.24</v>
      </c>
    </row>
    <row r="119" spans="1:3">
      <c r="A119" s="237" t="s">
        <v>1372</v>
      </c>
      <c r="B119" s="237" t="s">
        <v>435</v>
      </c>
      <c r="C119" s="237">
        <v>422.24</v>
      </c>
    </row>
    <row r="120" spans="1:3">
      <c r="A120" s="237" t="s">
        <v>1367</v>
      </c>
      <c r="B120" s="237" t="s">
        <v>393</v>
      </c>
      <c r="C120" s="237">
        <v>433.39</v>
      </c>
    </row>
    <row r="121" spans="1:3">
      <c r="A121" s="237" t="s">
        <v>1366</v>
      </c>
      <c r="B121" s="237" t="s">
        <v>393</v>
      </c>
      <c r="C121" s="237">
        <v>433.39</v>
      </c>
    </row>
    <row r="122" spans="1:3">
      <c r="A122" s="237" t="s">
        <v>1365</v>
      </c>
      <c r="B122" s="237" t="s">
        <v>393</v>
      </c>
      <c r="C122" s="237">
        <v>433.39</v>
      </c>
    </row>
    <row r="123" spans="1:3">
      <c r="A123" s="237" t="s">
        <v>1364</v>
      </c>
      <c r="B123" s="237" t="s">
        <v>393</v>
      </c>
      <c r="C123" s="237">
        <v>433.39</v>
      </c>
    </row>
    <row r="124" spans="1:3">
      <c r="A124" s="237" t="s">
        <v>1361</v>
      </c>
      <c r="B124" s="237" t="s">
        <v>395</v>
      </c>
      <c r="C124" s="237">
        <v>628.16999999999996</v>
      </c>
    </row>
    <row r="125" spans="1:3">
      <c r="A125" s="237" t="s">
        <v>1360</v>
      </c>
      <c r="B125" s="237" t="s">
        <v>435</v>
      </c>
      <c r="C125" s="237">
        <v>373.92</v>
      </c>
    </row>
    <row r="126" spans="1:3">
      <c r="A126" s="237" t="s">
        <v>1450</v>
      </c>
      <c r="B126" s="237" t="s">
        <v>429</v>
      </c>
      <c r="C126" s="237">
        <v>5148.88</v>
      </c>
    </row>
    <row r="127" spans="1:3">
      <c r="A127" s="237" t="s">
        <v>1447</v>
      </c>
      <c r="B127" s="237" t="s">
        <v>399</v>
      </c>
      <c r="C127" s="237">
        <v>1517.41</v>
      </c>
    </row>
    <row r="128" spans="1:3">
      <c r="A128" s="237" t="s">
        <v>1444</v>
      </c>
      <c r="B128" s="237" t="s">
        <v>462</v>
      </c>
      <c r="C128" s="237">
        <v>442.93</v>
      </c>
    </row>
    <row r="129" spans="1:3">
      <c r="A129" s="237" t="s">
        <v>1443</v>
      </c>
      <c r="B129" s="237" t="s">
        <v>593</v>
      </c>
      <c r="C129" s="237">
        <v>1013.5</v>
      </c>
    </row>
    <row r="130" spans="1:3">
      <c r="A130" s="237" t="s">
        <v>1441</v>
      </c>
      <c r="B130" s="237" t="s">
        <v>395</v>
      </c>
      <c r="C130" s="237">
        <v>304.39999999999998</v>
      </c>
    </row>
    <row r="131" spans="1:3">
      <c r="A131" s="237" t="s">
        <v>1440</v>
      </c>
      <c r="B131" s="237" t="s">
        <v>412</v>
      </c>
      <c r="C131" s="237">
        <v>185.14</v>
      </c>
    </row>
    <row r="132" spans="1:3">
      <c r="A132" s="237" t="s">
        <v>1439</v>
      </c>
      <c r="B132" s="237" t="s">
        <v>412</v>
      </c>
      <c r="C132" s="237">
        <v>185.14</v>
      </c>
    </row>
    <row r="133" spans="1:3">
      <c r="A133" s="237" t="s">
        <v>1368</v>
      </c>
      <c r="B133" s="237" t="s">
        <v>435</v>
      </c>
      <c r="C133" s="237">
        <v>422.24</v>
      </c>
    </row>
    <row r="134" spans="1:3">
      <c r="A134" s="237" t="s">
        <v>1369</v>
      </c>
      <c r="B134" s="237" t="s">
        <v>435</v>
      </c>
      <c r="C134" s="237">
        <v>422.24</v>
      </c>
    </row>
    <row r="135" spans="1:3">
      <c r="A135" s="237" t="s">
        <v>1370</v>
      </c>
      <c r="B135" s="237" t="s">
        <v>1371</v>
      </c>
      <c r="C135" s="237">
        <v>3700.4</v>
      </c>
    </row>
    <row r="136" spans="1:3">
      <c r="A136" s="237" t="s">
        <v>1436</v>
      </c>
      <c r="B136" s="237" t="s">
        <v>422</v>
      </c>
      <c r="C136" s="237">
        <v>173.57</v>
      </c>
    </row>
    <row r="137" spans="1:3">
      <c r="A137" s="237" t="s">
        <v>1435</v>
      </c>
      <c r="B137" s="237" t="s">
        <v>422</v>
      </c>
      <c r="C137" s="237">
        <v>173.57</v>
      </c>
    </row>
    <row r="138" spans="1:3">
      <c r="A138" s="237" t="s">
        <v>1434</v>
      </c>
      <c r="B138" s="237" t="s">
        <v>422</v>
      </c>
      <c r="C138" s="237">
        <v>173.57</v>
      </c>
    </row>
    <row r="139" spans="1:3">
      <c r="A139" s="237" t="s">
        <v>1433</v>
      </c>
      <c r="B139" s="237" t="s">
        <v>422</v>
      </c>
      <c r="C139" s="237">
        <v>173.57</v>
      </c>
    </row>
    <row r="140" spans="1:3">
      <c r="A140" s="237" t="s">
        <v>1432</v>
      </c>
      <c r="B140" s="237" t="s">
        <v>395</v>
      </c>
      <c r="C140" s="237">
        <v>291.45</v>
      </c>
    </row>
    <row r="141" spans="1:3">
      <c r="A141" s="237" t="s">
        <v>1320</v>
      </c>
      <c r="B141" s="237" t="s">
        <v>458</v>
      </c>
      <c r="C141" s="237">
        <v>234.55</v>
      </c>
    </row>
    <row r="142" spans="1:3">
      <c r="A142" s="237" t="s">
        <v>1317</v>
      </c>
      <c r="B142" s="237" t="s">
        <v>395</v>
      </c>
      <c r="C142" s="237">
        <v>157.44999999999999</v>
      </c>
    </row>
    <row r="143" spans="1:3">
      <c r="A143" s="237" t="s">
        <v>1316</v>
      </c>
      <c r="B143" s="237" t="s">
        <v>453</v>
      </c>
      <c r="C143" s="237">
        <v>88.79</v>
      </c>
    </row>
    <row r="144" spans="1:3">
      <c r="A144" s="237" t="s">
        <v>1314</v>
      </c>
      <c r="B144" s="237" t="s">
        <v>446</v>
      </c>
      <c r="C144" s="237">
        <v>735.15</v>
      </c>
    </row>
    <row r="145" spans="1:3">
      <c r="A145" s="237" t="s">
        <v>1313</v>
      </c>
      <c r="B145" s="237" t="s">
        <v>446</v>
      </c>
      <c r="C145" s="237">
        <v>735.15</v>
      </c>
    </row>
    <row r="146" spans="1:3">
      <c r="A146" s="237" t="s">
        <v>1311</v>
      </c>
      <c r="B146" s="237" t="s">
        <v>395</v>
      </c>
      <c r="C146" s="237">
        <v>291.45</v>
      </c>
    </row>
    <row r="147" spans="1:3">
      <c r="A147" s="237" t="s">
        <v>1310</v>
      </c>
      <c r="B147" s="237" t="s">
        <v>395</v>
      </c>
      <c r="C147" s="237">
        <v>291.45</v>
      </c>
    </row>
    <row r="148" spans="1:3">
      <c r="A148" s="237" t="s">
        <v>1309</v>
      </c>
      <c r="B148" s="237" t="s">
        <v>422</v>
      </c>
      <c r="C148" s="237">
        <v>173.57</v>
      </c>
    </row>
    <row r="149" spans="1:3">
      <c r="A149" s="237" t="s">
        <v>1308</v>
      </c>
      <c r="B149" s="237" t="s">
        <v>395</v>
      </c>
      <c r="C149" s="237">
        <v>291.45</v>
      </c>
    </row>
    <row r="150" spans="1:3">
      <c r="A150" s="237" t="s">
        <v>1307</v>
      </c>
      <c r="B150" s="237" t="s">
        <v>395</v>
      </c>
      <c r="C150" s="237">
        <v>291.45</v>
      </c>
    </row>
    <row r="151" spans="1:3">
      <c r="A151" s="237" t="s">
        <v>1306</v>
      </c>
      <c r="B151" s="237" t="s">
        <v>395</v>
      </c>
      <c r="C151" s="237">
        <v>291.45</v>
      </c>
    </row>
    <row r="152" spans="1:3">
      <c r="A152" s="237" t="s">
        <v>1305</v>
      </c>
      <c r="B152" s="237" t="s">
        <v>395</v>
      </c>
      <c r="C152" s="237">
        <v>291.45</v>
      </c>
    </row>
    <row r="153" spans="1:3">
      <c r="A153" s="237" t="s">
        <v>1304</v>
      </c>
      <c r="B153" s="237" t="s">
        <v>422</v>
      </c>
      <c r="C153" s="237">
        <v>173.57</v>
      </c>
    </row>
    <row r="154" spans="1:3">
      <c r="A154" s="237" t="s">
        <v>1303</v>
      </c>
      <c r="B154" s="237" t="s">
        <v>422</v>
      </c>
      <c r="C154" s="237">
        <v>173.57</v>
      </c>
    </row>
    <row r="155" spans="1:3">
      <c r="A155" s="237" t="s">
        <v>1302</v>
      </c>
      <c r="B155" s="237" t="s">
        <v>422</v>
      </c>
      <c r="C155" s="237">
        <v>173.57</v>
      </c>
    </row>
    <row r="156" spans="1:3">
      <c r="A156" s="237" t="s">
        <v>1300</v>
      </c>
      <c r="B156" s="237" t="s">
        <v>412</v>
      </c>
      <c r="C156" s="237">
        <v>185.14</v>
      </c>
    </row>
    <row r="157" spans="1:3">
      <c r="A157" s="237" t="s">
        <v>1299</v>
      </c>
      <c r="B157" s="237" t="s">
        <v>395</v>
      </c>
      <c r="C157" s="237">
        <v>304.39999999999998</v>
      </c>
    </row>
    <row r="158" spans="1:3">
      <c r="A158" s="237" t="s">
        <v>1297</v>
      </c>
      <c r="B158" s="237" t="s">
        <v>703</v>
      </c>
      <c r="C158" s="237">
        <v>519.69000000000005</v>
      </c>
    </row>
    <row r="159" spans="1:3">
      <c r="A159" s="237" t="s">
        <v>1455</v>
      </c>
      <c r="B159" s="237" t="s">
        <v>435</v>
      </c>
      <c r="C159" s="237">
        <v>422.24</v>
      </c>
    </row>
    <row r="160" spans="1:3">
      <c r="A160" s="237" t="s">
        <v>1454</v>
      </c>
      <c r="B160" s="237" t="s">
        <v>435</v>
      </c>
      <c r="C160" s="237">
        <v>422.24</v>
      </c>
    </row>
    <row r="161" spans="1:3">
      <c r="A161" s="237" t="s">
        <v>1453</v>
      </c>
      <c r="B161" s="237" t="s">
        <v>435</v>
      </c>
      <c r="C161" s="237">
        <v>422.24</v>
      </c>
    </row>
    <row r="162" spans="1:3">
      <c r="A162" s="237" t="s">
        <v>1452</v>
      </c>
      <c r="B162" s="237" t="s">
        <v>435</v>
      </c>
      <c r="C162" s="237">
        <v>422.24</v>
      </c>
    </row>
    <row r="163" spans="1:3">
      <c r="A163" s="237" t="s">
        <v>1451</v>
      </c>
      <c r="B163" s="237" t="s">
        <v>395</v>
      </c>
      <c r="C163" s="237">
        <v>454.72</v>
      </c>
    </row>
    <row r="164" spans="1:3">
      <c r="A164" s="237" t="s">
        <v>1352</v>
      </c>
      <c r="B164" s="237" t="s">
        <v>453</v>
      </c>
      <c r="C164" s="237">
        <v>88.79</v>
      </c>
    </row>
    <row r="165" spans="1:3">
      <c r="A165" s="237" t="s">
        <v>1355</v>
      </c>
      <c r="B165" s="237" t="s">
        <v>395</v>
      </c>
      <c r="C165" s="237">
        <v>310.88</v>
      </c>
    </row>
    <row r="166" spans="1:3">
      <c r="A166" s="237" t="s">
        <v>1362</v>
      </c>
      <c r="B166" s="237" t="s">
        <v>1363</v>
      </c>
      <c r="C166" s="237">
        <v>235.69</v>
      </c>
    </row>
    <row r="167" spans="1:3">
      <c r="A167" s="237" t="s">
        <v>1294</v>
      </c>
      <c r="B167" s="237" t="s">
        <v>429</v>
      </c>
      <c r="C167" s="237">
        <v>5148.88</v>
      </c>
    </row>
    <row r="168" spans="1:3">
      <c r="A168" s="237" t="s">
        <v>1431</v>
      </c>
      <c r="B168" s="237" t="s">
        <v>422</v>
      </c>
      <c r="C168" s="237">
        <v>173.57</v>
      </c>
    </row>
    <row r="169" spans="1:3">
      <c r="A169" s="237" t="s">
        <v>1199</v>
      </c>
      <c r="B169" s="237" t="s">
        <v>395</v>
      </c>
      <c r="C169" s="237">
        <v>310.88</v>
      </c>
    </row>
    <row r="170" spans="1:3">
      <c r="A170" s="237" t="s">
        <v>1200</v>
      </c>
      <c r="B170" s="237" t="s">
        <v>412</v>
      </c>
      <c r="C170" s="237">
        <v>185.14</v>
      </c>
    </row>
    <row r="171" spans="1:3">
      <c r="A171" s="237" t="s">
        <v>1202</v>
      </c>
      <c r="B171" s="237" t="s">
        <v>412</v>
      </c>
      <c r="C171" s="237">
        <v>185.14</v>
      </c>
    </row>
    <row r="172" spans="1:3">
      <c r="A172" s="237" t="s">
        <v>1206</v>
      </c>
      <c r="B172" s="237" t="s">
        <v>935</v>
      </c>
      <c r="C172" s="237">
        <v>426.3</v>
      </c>
    </row>
    <row r="173" spans="1:3">
      <c r="A173" s="237" t="s">
        <v>1141</v>
      </c>
      <c r="B173" s="237" t="s">
        <v>606</v>
      </c>
      <c r="C173" s="237">
        <v>430.93</v>
      </c>
    </row>
    <row r="174" spans="1:3">
      <c r="A174" s="237" t="s">
        <v>1140</v>
      </c>
      <c r="B174" s="237" t="s">
        <v>606</v>
      </c>
      <c r="C174" s="237">
        <v>430.93</v>
      </c>
    </row>
    <row r="175" spans="1:3">
      <c r="A175" s="237" t="s">
        <v>1137</v>
      </c>
      <c r="B175" s="237" t="s">
        <v>462</v>
      </c>
      <c r="C175" s="237">
        <v>442.93</v>
      </c>
    </row>
    <row r="176" spans="1:3">
      <c r="A176" s="237" t="s">
        <v>1133</v>
      </c>
      <c r="B176" s="237" t="s">
        <v>395</v>
      </c>
      <c r="C176" s="237">
        <v>218.5</v>
      </c>
    </row>
    <row r="177" spans="1:3">
      <c r="A177" s="237" t="s">
        <v>1132</v>
      </c>
      <c r="B177" s="237" t="s">
        <v>403</v>
      </c>
      <c r="C177" s="237">
        <v>226.12</v>
      </c>
    </row>
    <row r="178" spans="1:3">
      <c r="A178" s="237" t="s">
        <v>1130</v>
      </c>
      <c r="B178" s="237" t="s">
        <v>512</v>
      </c>
      <c r="C178" s="237">
        <v>1252.44</v>
      </c>
    </row>
    <row r="179" spans="1:3">
      <c r="A179" s="237" t="s">
        <v>1129</v>
      </c>
      <c r="B179" s="237" t="s">
        <v>395</v>
      </c>
      <c r="C179" s="237">
        <v>454.72</v>
      </c>
    </row>
    <row r="180" spans="1:3">
      <c r="A180" s="237" t="s">
        <v>1122</v>
      </c>
      <c r="B180" s="237" t="s">
        <v>1123</v>
      </c>
      <c r="C180" s="237">
        <v>2720</v>
      </c>
    </row>
    <row r="181" spans="1:3">
      <c r="A181" s="237" t="s">
        <v>1120</v>
      </c>
      <c r="B181" s="237" t="s">
        <v>399</v>
      </c>
      <c r="C181" s="237">
        <v>1428.05</v>
      </c>
    </row>
    <row r="182" spans="1:3">
      <c r="A182" s="237" t="s">
        <v>1118</v>
      </c>
      <c r="B182" s="237" t="s">
        <v>399</v>
      </c>
      <c r="C182" s="237">
        <v>1428.05</v>
      </c>
    </row>
    <row r="183" spans="1:3">
      <c r="A183" s="237" t="s">
        <v>1119</v>
      </c>
      <c r="B183" s="237" t="s">
        <v>462</v>
      </c>
      <c r="C183" s="237">
        <v>749.82</v>
      </c>
    </row>
    <row r="184" spans="1:3">
      <c r="A184" s="237" t="s">
        <v>1124</v>
      </c>
      <c r="B184" s="237" t="s">
        <v>462</v>
      </c>
      <c r="C184" s="237">
        <v>749.82</v>
      </c>
    </row>
    <row r="185" spans="1:3">
      <c r="A185" s="237" t="s">
        <v>1125</v>
      </c>
      <c r="B185" s="237" t="s">
        <v>395</v>
      </c>
      <c r="C185" s="237">
        <v>628.16999999999996</v>
      </c>
    </row>
    <row r="186" spans="1:3">
      <c r="A186" s="237" t="s">
        <v>1126</v>
      </c>
      <c r="B186" s="237" t="s">
        <v>395</v>
      </c>
      <c r="C186" s="237">
        <v>647.21</v>
      </c>
    </row>
    <row r="187" spans="1:3">
      <c r="A187" s="237" t="s">
        <v>1127</v>
      </c>
      <c r="B187" s="237" t="s">
        <v>543</v>
      </c>
      <c r="C187" s="237">
        <v>352.56</v>
      </c>
    </row>
    <row r="188" spans="1:3">
      <c r="A188" s="237" t="s">
        <v>1259</v>
      </c>
      <c r="B188" s="237" t="s">
        <v>453</v>
      </c>
      <c r="C188" s="237">
        <v>88.79</v>
      </c>
    </row>
    <row r="189" spans="1:3">
      <c r="A189" s="237" t="s">
        <v>1260</v>
      </c>
      <c r="B189" s="237" t="s">
        <v>451</v>
      </c>
      <c r="C189" s="237">
        <v>154.66999999999999</v>
      </c>
    </row>
    <row r="190" spans="1:3">
      <c r="A190" s="237" t="s">
        <v>1262</v>
      </c>
      <c r="B190" s="237" t="s">
        <v>446</v>
      </c>
      <c r="C190" s="237">
        <v>735.15</v>
      </c>
    </row>
    <row r="191" spans="1:3">
      <c r="A191" s="237" t="s">
        <v>1267</v>
      </c>
      <c r="B191" s="237" t="s">
        <v>512</v>
      </c>
      <c r="C191" s="237">
        <v>1252.44</v>
      </c>
    </row>
    <row r="192" spans="1:3">
      <c r="A192" s="237" t="s">
        <v>1144</v>
      </c>
      <c r="B192" s="237" t="s">
        <v>435</v>
      </c>
      <c r="C192" s="237">
        <v>363.24</v>
      </c>
    </row>
    <row r="193" spans="1:3">
      <c r="A193" s="237" t="s">
        <v>1145</v>
      </c>
      <c r="B193" s="237" t="s">
        <v>1146</v>
      </c>
      <c r="C193" s="237">
        <v>7407.18</v>
      </c>
    </row>
    <row r="194" spans="1:3">
      <c r="A194" s="237" t="s">
        <v>1207</v>
      </c>
      <c r="B194" s="237" t="s">
        <v>435</v>
      </c>
      <c r="C194" s="237">
        <v>422.24</v>
      </c>
    </row>
    <row r="195" spans="1:3">
      <c r="A195" s="237" t="s">
        <v>1250</v>
      </c>
      <c r="B195" s="237" t="s">
        <v>395</v>
      </c>
      <c r="C195" s="237">
        <v>454.72</v>
      </c>
    </row>
    <row r="196" spans="1:3">
      <c r="A196" s="237" t="s">
        <v>1430</v>
      </c>
      <c r="B196" s="237" t="s">
        <v>422</v>
      </c>
      <c r="C196" s="237">
        <v>173.57</v>
      </c>
    </row>
    <row r="197" spans="1:3">
      <c r="A197" s="237" t="s">
        <v>1429</v>
      </c>
      <c r="B197" s="237" t="s">
        <v>422</v>
      </c>
      <c r="C197" s="237">
        <v>173.57</v>
      </c>
    </row>
    <row r="198" spans="1:3">
      <c r="A198" s="237" t="s">
        <v>1428</v>
      </c>
      <c r="B198" s="237" t="s">
        <v>395</v>
      </c>
      <c r="C198" s="237">
        <v>291.45</v>
      </c>
    </row>
    <row r="199" spans="1:3">
      <c r="A199" s="237" t="s">
        <v>1426</v>
      </c>
      <c r="B199" s="237" t="s">
        <v>451</v>
      </c>
      <c r="C199" s="237">
        <v>154.66999999999999</v>
      </c>
    </row>
    <row r="200" spans="1:3">
      <c r="A200" s="237" t="s">
        <v>1425</v>
      </c>
      <c r="B200" s="237" t="s">
        <v>451</v>
      </c>
      <c r="C200" s="237">
        <v>154.66999999999999</v>
      </c>
    </row>
    <row r="201" spans="1:3">
      <c r="A201" s="237" t="s">
        <v>1381</v>
      </c>
      <c r="B201" s="237" t="s">
        <v>395</v>
      </c>
      <c r="C201" s="237">
        <v>157.44999999999999</v>
      </c>
    </row>
    <row r="202" spans="1:3">
      <c r="A202" s="237" t="s">
        <v>1335</v>
      </c>
      <c r="B202" s="237" t="s">
        <v>1336</v>
      </c>
      <c r="C202" s="237">
        <v>480.89</v>
      </c>
    </row>
    <row r="203" spans="1:3">
      <c r="A203" s="237" t="s">
        <v>1332</v>
      </c>
      <c r="B203" s="237" t="s">
        <v>460</v>
      </c>
      <c r="C203" s="237">
        <v>49.83</v>
      </c>
    </row>
    <row r="204" spans="1:3">
      <c r="A204" s="237" t="s">
        <v>1346</v>
      </c>
      <c r="B204" s="237" t="s">
        <v>465</v>
      </c>
      <c r="C204" s="237">
        <v>83.64</v>
      </c>
    </row>
    <row r="205" spans="1:3">
      <c r="A205" s="237" t="s">
        <v>1345</v>
      </c>
      <c r="B205" s="237" t="s">
        <v>465</v>
      </c>
      <c r="C205" s="237">
        <v>83.64</v>
      </c>
    </row>
    <row r="206" spans="1:3">
      <c r="A206" s="237" t="s">
        <v>1342</v>
      </c>
      <c r="B206" s="237" t="s">
        <v>747</v>
      </c>
      <c r="C206" s="237">
        <v>66.31</v>
      </c>
    </row>
    <row r="207" spans="1:3">
      <c r="A207" s="237" t="s">
        <v>1404</v>
      </c>
      <c r="B207" s="237" t="s">
        <v>823</v>
      </c>
      <c r="C207" s="237">
        <v>732.42</v>
      </c>
    </row>
    <row r="208" spans="1:3">
      <c r="A208" s="237" t="s">
        <v>1405</v>
      </c>
      <c r="B208" s="237" t="s">
        <v>460</v>
      </c>
      <c r="C208" s="237">
        <v>49.83</v>
      </c>
    </row>
    <row r="209" spans="1:3">
      <c r="A209" s="237" t="s">
        <v>1406</v>
      </c>
      <c r="B209" s="237" t="s">
        <v>460</v>
      </c>
      <c r="C209" s="237">
        <v>49.83</v>
      </c>
    </row>
    <row r="210" spans="1:3">
      <c r="A210" s="237" t="s">
        <v>1407</v>
      </c>
      <c r="B210" s="237" t="s">
        <v>1336</v>
      </c>
      <c r="C210" s="237">
        <v>480.89</v>
      </c>
    </row>
    <row r="211" spans="1:3">
      <c r="A211" s="237" t="s">
        <v>1412</v>
      </c>
      <c r="B211" s="237" t="s">
        <v>453</v>
      </c>
      <c r="C211" s="237">
        <v>88.79</v>
      </c>
    </row>
    <row r="212" spans="1:3">
      <c r="A212" s="237" t="s">
        <v>1416</v>
      </c>
      <c r="B212" s="237" t="s">
        <v>451</v>
      </c>
      <c r="C212" s="237">
        <v>154.66999999999999</v>
      </c>
    </row>
    <row r="213" spans="1:3">
      <c r="A213" s="237" t="s">
        <v>1420</v>
      </c>
      <c r="B213" s="237" t="s">
        <v>422</v>
      </c>
      <c r="C213" s="237">
        <v>173.57</v>
      </c>
    </row>
    <row r="214" spans="1:3">
      <c r="A214" s="237" t="s">
        <v>1423</v>
      </c>
      <c r="B214" s="237" t="s">
        <v>422</v>
      </c>
      <c r="C214" s="237">
        <v>173.57</v>
      </c>
    </row>
    <row r="215" spans="1:3">
      <c r="A215" s="237" t="s">
        <v>1164</v>
      </c>
      <c r="B215" s="237" t="s">
        <v>422</v>
      </c>
      <c r="C215" s="237">
        <v>173.57</v>
      </c>
    </row>
    <row r="216" spans="1:3">
      <c r="A216" s="237" t="s">
        <v>1165</v>
      </c>
      <c r="B216" s="237" t="s">
        <v>422</v>
      </c>
      <c r="C216" s="237">
        <v>173.57</v>
      </c>
    </row>
    <row r="217" spans="1:3">
      <c r="A217" s="237" t="s">
        <v>1182</v>
      </c>
      <c r="B217" s="237" t="s">
        <v>422</v>
      </c>
      <c r="C217" s="237">
        <v>173.57</v>
      </c>
    </row>
    <row r="218" spans="1:3">
      <c r="A218" s="237" t="s">
        <v>1184</v>
      </c>
      <c r="B218" s="237" t="s">
        <v>422</v>
      </c>
      <c r="C218" s="237">
        <v>173.57</v>
      </c>
    </row>
    <row r="219" spans="1:3">
      <c r="A219" s="237" t="s">
        <v>1194</v>
      </c>
      <c r="B219" s="237" t="s">
        <v>412</v>
      </c>
      <c r="C219" s="237">
        <v>185.14</v>
      </c>
    </row>
    <row r="220" spans="1:3">
      <c r="A220" s="237" t="s">
        <v>1196</v>
      </c>
      <c r="B220" s="237" t="s">
        <v>412</v>
      </c>
      <c r="C220" s="237">
        <v>185.14</v>
      </c>
    </row>
    <row r="221" spans="1:3">
      <c r="A221" s="237" t="s">
        <v>1197</v>
      </c>
      <c r="B221" s="237" t="s">
        <v>395</v>
      </c>
      <c r="C221" s="237">
        <v>310.88</v>
      </c>
    </row>
    <row r="222" spans="1:3">
      <c r="A222" s="237" t="s">
        <v>1198</v>
      </c>
      <c r="B222" s="237" t="s">
        <v>395</v>
      </c>
      <c r="C222" s="237">
        <v>310.88</v>
      </c>
    </row>
    <row r="223" spans="1:3">
      <c r="A223" s="237" t="s">
        <v>2720</v>
      </c>
      <c r="B223" s="237" t="s">
        <v>393</v>
      </c>
      <c r="C223" s="237">
        <v>433.39</v>
      </c>
    </row>
    <row r="224" spans="1:3">
      <c r="A224" s="237" t="s">
        <v>2729</v>
      </c>
      <c r="B224" s="237" t="s">
        <v>435</v>
      </c>
      <c r="C224" s="237">
        <v>422.24</v>
      </c>
    </row>
    <row r="225" spans="1:3">
      <c r="A225" s="237" t="s">
        <v>2737</v>
      </c>
      <c r="B225" s="237" t="s">
        <v>435</v>
      </c>
      <c r="C225" s="237">
        <v>422.24</v>
      </c>
    </row>
    <row r="226" spans="1:3">
      <c r="A226" s="237" t="s">
        <v>2738</v>
      </c>
      <c r="B226" s="237" t="s">
        <v>462</v>
      </c>
      <c r="C226" s="237">
        <v>749.82</v>
      </c>
    </row>
    <row r="227" spans="1:3">
      <c r="A227" s="237" t="s">
        <v>2739</v>
      </c>
      <c r="B227" s="237" t="s">
        <v>435</v>
      </c>
      <c r="C227" s="237">
        <v>422.24</v>
      </c>
    </row>
    <row r="228" spans="1:3">
      <c r="A228" s="237" t="s">
        <v>2740</v>
      </c>
      <c r="B228" s="237" t="s">
        <v>399</v>
      </c>
      <c r="C228" s="237">
        <v>1428.05</v>
      </c>
    </row>
    <row r="229" spans="1:3">
      <c r="A229" s="237" t="s">
        <v>2658</v>
      </c>
      <c r="B229" s="237" t="s">
        <v>395</v>
      </c>
      <c r="C229" s="237">
        <v>454.72</v>
      </c>
    </row>
    <row r="230" spans="1:3">
      <c r="A230" s="237" t="s">
        <v>2662</v>
      </c>
      <c r="B230" s="237" t="s">
        <v>473</v>
      </c>
      <c r="C230" s="237">
        <v>2360</v>
      </c>
    </row>
    <row r="231" spans="1:3">
      <c r="A231" s="237" t="s">
        <v>2675</v>
      </c>
      <c r="B231" s="237" t="s">
        <v>549</v>
      </c>
      <c r="C231" s="237">
        <v>394.7</v>
      </c>
    </row>
    <row r="232" spans="1:3">
      <c r="A232" s="237" t="s">
        <v>2682</v>
      </c>
      <c r="B232" s="237" t="s">
        <v>512</v>
      </c>
      <c r="C232" s="237">
        <v>1252.44</v>
      </c>
    </row>
    <row r="233" spans="1:3">
      <c r="A233" s="237" t="s">
        <v>2683</v>
      </c>
      <c r="B233" s="237" t="s">
        <v>403</v>
      </c>
      <c r="C233" s="237">
        <v>226.12</v>
      </c>
    </row>
    <row r="234" spans="1:3">
      <c r="A234" s="237" t="s">
        <v>2685</v>
      </c>
      <c r="B234" s="237" t="s">
        <v>395</v>
      </c>
      <c r="C234" s="237">
        <v>218.51</v>
      </c>
    </row>
    <row r="235" spans="1:3">
      <c r="A235" s="237" t="s">
        <v>2691</v>
      </c>
      <c r="B235" s="237" t="s">
        <v>852</v>
      </c>
      <c r="C235" s="237">
        <v>1398.16</v>
      </c>
    </row>
    <row r="236" spans="1:3">
      <c r="A236" s="237" t="s">
        <v>2692</v>
      </c>
      <c r="B236" s="237" t="s">
        <v>412</v>
      </c>
      <c r="C236" s="237">
        <v>185.14</v>
      </c>
    </row>
    <row r="237" spans="1:3">
      <c r="A237" s="237" t="s">
        <v>2788</v>
      </c>
      <c r="B237" s="237" t="s">
        <v>412</v>
      </c>
      <c r="C237" s="237">
        <v>185.14</v>
      </c>
    </row>
    <row r="238" spans="1:3">
      <c r="A238" s="237" t="s">
        <v>2787</v>
      </c>
      <c r="B238" s="237" t="s">
        <v>412</v>
      </c>
      <c r="C238" s="237">
        <v>185.14</v>
      </c>
    </row>
    <row r="239" spans="1:3">
      <c r="A239" s="237" t="s">
        <v>2795</v>
      </c>
      <c r="B239" s="237" t="s">
        <v>395</v>
      </c>
      <c r="C239" s="237">
        <v>310.88</v>
      </c>
    </row>
    <row r="240" spans="1:3">
      <c r="A240" s="237" t="s">
        <v>2794</v>
      </c>
      <c r="B240" s="237" t="s">
        <v>395</v>
      </c>
      <c r="C240" s="237">
        <v>310.88</v>
      </c>
    </row>
    <row r="241" spans="1:3">
      <c r="A241" s="237" t="s">
        <v>2807</v>
      </c>
      <c r="B241" s="237" t="s">
        <v>422</v>
      </c>
      <c r="C241" s="237">
        <v>173.57</v>
      </c>
    </row>
    <row r="242" spans="1:3">
      <c r="A242" s="237" t="s">
        <v>2808</v>
      </c>
      <c r="B242" s="237" t="s">
        <v>422</v>
      </c>
      <c r="C242" s="237">
        <v>173.57</v>
      </c>
    </row>
    <row r="243" spans="1:3">
      <c r="A243" s="237" t="s">
        <v>2809</v>
      </c>
      <c r="B243" s="237" t="s">
        <v>422</v>
      </c>
      <c r="C243" s="237">
        <v>173.57</v>
      </c>
    </row>
    <row r="244" spans="1:3">
      <c r="A244" s="237" t="s">
        <v>2824</v>
      </c>
      <c r="B244" s="237" t="s">
        <v>422</v>
      </c>
      <c r="C244" s="237">
        <v>173.57</v>
      </c>
    </row>
    <row r="245" spans="1:3">
      <c r="A245" s="237" t="s">
        <v>2810</v>
      </c>
      <c r="B245" s="237" t="s">
        <v>422</v>
      </c>
      <c r="C245" s="237">
        <v>173.57</v>
      </c>
    </row>
    <row r="246" spans="1:3">
      <c r="A246" s="237" t="s">
        <v>2812</v>
      </c>
      <c r="B246" s="237" t="s">
        <v>395</v>
      </c>
      <c r="C246" s="237">
        <v>291.45</v>
      </c>
    </row>
    <row r="247" spans="1:3">
      <c r="A247" s="237" t="s">
        <v>2820</v>
      </c>
      <c r="B247" s="237" t="s">
        <v>395</v>
      </c>
      <c r="C247" s="237">
        <v>291.45</v>
      </c>
    </row>
    <row r="248" spans="1:3">
      <c r="A248" s="237" t="s">
        <v>2785</v>
      </c>
      <c r="B248" s="237" t="s">
        <v>395</v>
      </c>
      <c r="C248" s="237">
        <v>291.45</v>
      </c>
    </row>
    <row r="249" spans="1:3">
      <c r="A249" s="237" t="s">
        <v>2743</v>
      </c>
      <c r="B249" s="237" t="s">
        <v>446</v>
      </c>
      <c r="C249" s="237">
        <v>735.15</v>
      </c>
    </row>
    <row r="250" spans="1:3">
      <c r="A250" s="237" t="s">
        <v>2522</v>
      </c>
      <c r="B250" s="237" t="s">
        <v>412</v>
      </c>
      <c r="C250" s="237">
        <v>185.14</v>
      </c>
    </row>
    <row r="251" spans="1:3">
      <c r="A251" s="237" t="s">
        <v>2615</v>
      </c>
      <c r="B251" s="237" t="s">
        <v>412</v>
      </c>
      <c r="C251" s="237">
        <v>185.14</v>
      </c>
    </row>
    <row r="252" spans="1:3">
      <c r="A252" s="237" t="s">
        <v>2617</v>
      </c>
      <c r="B252" s="237" t="s">
        <v>412</v>
      </c>
      <c r="C252" s="237">
        <v>185.14</v>
      </c>
    </row>
    <row r="253" spans="1:3">
      <c r="A253" s="237" t="s">
        <v>2524</v>
      </c>
      <c r="B253" s="237" t="s">
        <v>412</v>
      </c>
      <c r="C253" s="237">
        <v>185.14</v>
      </c>
    </row>
    <row r="254" spans="1:3">
      <c r="A254" s="237" t="s">
        <v>2622</v>
      </c>
      <c r="B254" s="237" t="s">
        <v>412</v>
      </c>
      <c r="C254" s="237">
        <v>185.14</v>
      </c>
    </row>
    <row r="255" spans="1:3">
      <c r="A255" s="237" t="s">
        <v>2523</v>
      </c>
      <c r="B255" s="237" t="s">
        <v>412</v>
      </c>
      <c r="C255" s="237">
        <v>185.14</v>
      </c>
    </row>
    <row r="256" spans="1:3">
      <c r="A256" s="237" t="s">
        <v>2623</v>
      </c>
      <c r="B256" s="237" t="s">
        <v>410</v>
      </c>
      <c r="C256" s="237">
        <v>241.59</v>
      </c>
    </row>
    <row r="257" spans="1:3">
      <c r="A257" s="237" t="s">
        <v>2630</v>
      </c>
      <c r="B257" s="237" t="s">
        <v>462</v>
      </c>
      <c r="C257" s="237">
        <v>442.93</v>
      </c>
    </row>
    <row r="258" spans="1:3">
      <c r="A258" s="237" t="s">
        <v>2633</v>
      </c>
      <c r="B258" s="237" t="s">
        <v>587</v>
      </c>
      <c r="C258" s="237">
        <v>267.95999999999998</v>
      </c>
    </row>
    <row r="259" spans="1:3">
      <c r="A259" s="237" t="s">
        <v>2634</v>
      </c>
      <c r="B259" s="237" t="s">
        <v>403</v>
      </c>
      <c r="C259" s="237">
        <v>226.12</v>
      </c>
    </row>
    <row r="260" spans="1:3">
      <c r="A260" s="237" t="s">
        <v>2636</v>
      </c>
      <c r="B260" s="237" t="s">
        <v>403</v>
      </c>
      <c r="C260" s="237">
        <v>226.12</v>
      </c>
    </row>
    <row r="261" spans="1:3">
      <c r="A261" s="237" t="s">
        <v>2637</v>
      </c>
      <c r="B261" s="237" t="s">
        <v>399</v>
      </c>
      <c r="C261" s="237">
        <v>1517.41</v>
      </c>
    </row>
    <row r="262" spans="1:3">
      <c r="A262" s="237" t="s">
        <v>2570</v>
      </c>
      <c r="B262" s="237" t="s">
        <v>393</v>
      </c>
      <c r="C262" s="237">
        <v>311.49</v>
      </c>
    </row>
    <row r="263" spans="1:3">
      <c r="A263" s="237" t="s">
        <v>2573</v>
      </c>
      <c r="B263" s="237" t="s">
        <v>2574</v>
      </c>
      <c r="C263" s="237">
        <v>9742.5</v>
      </c>
    </row>
    <row r="264" spans="1:3">
      <c r="A264" s="237" t="s">
        <v>2576</v>
      </c>
      <c r="B264" s="237" t="s">
        <v>2466</v>
      </c>
      <c r="C264" s="237">
        <v>6360</v>
      </c>
    </row>
    <row r="265" spans="1:3">
      <c r="A265" s="237" t="s">
        <v>2577</v>
      </c>
      <c r="B265" s="237" t="s">
        <v>2466</v>
      </c>
      <c r="C265" s="237">
        <v>6360</v>
      </c>
    </row>
    <row r="266" spans="1:3">
      <c r="A266" s="237" t="s">
        <v>2579</v>
      </c>
      <c r="B266" s="237" t="s">
        <v>395</v>
      </c>
      <c r="C266" s="237">
        <v>454.72</v>
      </c>
    </row>
    <row r="267" spans="1:3">
      <c r="A267" s="237" t="s">
        <v>2584</v>
      </c>
      <c r="B267" s="237" t="s">
        <v>399</v>
      </c>
      <c r="C267" s="237">
        <v>2093.25</v>
      </c>
    </row>
    <row r="268" spans="1:3">
      <c r="A268" s="237" t="s">
        <v>2585</v>
      </c>
      <c r="B268" s="237" t="s">
        <v>393</v>
      </c>
      <c r="C268" s="237">
        <v>433.39</v>
      </c>
    </row>
    <row r="269" spans="1:3">
      <c r="A269" s="237" t="s">
        <v>2583</v>
      </c>
      <c r="B269" s="237" t="s">
        <v>393</v>
      </c>
      <c r="C269" s="237">
        <v>433.39</v>
      </c>
    </row>
    <row r="270" spans="1:3">
      <c r="A270" s="237" t="s">
        <v>2599</v>
      </c>
      <c r="B270" s="237" t="s">
        <v>393</v>
      </c>
      <c r="C270" s="237">
        <v>433.39</v>
      </c>
    </row>
    <row r="271" spans="1:3">
      <c r="A271" s="237" t="s">
        <v>2603</v>
      </c>
      <c r="B271" s="237" t="s">
        <v>393</v>
      </c>
      <c r="C271" s="237">
        <v>433.39</v>
      </c>
    </row>
    <row r="272" spans="1:3">
      <c r="A272" s="237" t="s">
        <v>2604</v>
      </c>
      <c r="B272" s="237" t="s">
        <v>399</v>
      </c>
      <c r="C272" s="237">
        <v>2205.4499999999998</v>
      </c>
    </row>
    <row r="273" spans="1:3">
      <c r="A273" s="237" t="s">
        <v>2606</v>
      </c>
      <c r="B273" s="237" t="s">
        <v>395</v>
      </c>
      <c r="C273" s="237">
        <v>628.16999999999996</v>
      </c>
    </row>
    <row r="274" spans="1:3">
      <c r="A274" s="237" t="s">
        <v>2607</v>
      </c>
      <c r="B274" s="237" t="s">
        <v>435</v>
      </c>
      <c r="C274" s="237">
        <v>363.24</v>
      </c>
    </row>
    <row r="275" spans="1:3">
      <c r="A275" s="237" t="s">
        <v>2706</v>
      </c>
      <c r="B275" s="237" t="s">
        <v>393</v>
      </c>
      <c r="C275" s="237">
        <v>433.39</v>
      </c>
    </row>
    <row r="276" spans="1:3">
      <c r="A276" s="237" t="s">
        <v>2707</v>
      </c>
      <c r="B276" s="237" t="s">
        <v>393</v>
      </c>
      <c r="C276" s="237">
        <v>433.39</v>
      </c>
    </row>
    <row r="277" spans="1:3">
      <c r="A277" s="237" t="s">
        <v>2747</v>
      </c>
      <c r="B277" s="237" t="s">
        <v>446</v>
      </c>
      <c r="C277" s="237">
        <v>735.15</v>
      </c>
    </row>
    <row r="278" spans="1:3">
      <c r="A278" s="237" t="s">
        <v>2979</v>
      </c>
      <c r="B278" s="237" t="s">
        <v>422</v>
      </c>
      <c r="C278" s="237">
        <v>173.57</v>
      </c>
    </row>
    <row r="279" spans="1:3">
      <c r="A279" s="237" t="s">
        <v>2968</v>
      </c>
      <c r="B279" s="237" t="s">
        <v>412</v>
      </c>
      <c r="C279" s="237">
        <v>185.14</v>
      </c>
    </row>
    <row r="280" spans="1:3">
      <c r="A280" s="237" t="s">
        <v>3035</v>
      </c>
      <c r="B280" s="237" t="s">
        <v>462</v>
      </c>
      <c r="C280" s="237">
        <v>442.93</v>
      </c>
    </row>
    <row r="281" spans="1:3">
      <c r="A281" s="237" t="s">
        <v>2041</v>
      </c>
      <c r="B281" s="237" t="s">
        <v>403</v>
      </c>
      <c r="C281" s="237">
        <v>226.12</v>
      </c>
    </row>
    <row r="282" spans="1:3">
      <c r="A282" s="237" t="s">
        <v>2045</v>
      </c>
      <c r="B282" s="237" t="s">
        <v>395</v>
      </c>
      <c r="C282" s="237">
        <v>454.72</v>
      </c>
    </row>
    <row r="283" spans="1:3">
      <c r="A283" s="237" t="s">
        <v>2046</v>
      </c>
      <c r="B283" s="237" t="s">
        <v>399</v>
      </c>
      <c r="C283" s="237">
        <v>1428.05</v>
      </c>
    </row>
    <row r="284" spans="1:3">
      <c r="A284" s="237" t="s">
        <v>2049</v>
      </c>
      <c r="B284" s="237" t="s">
        <v>435</v>
      </c>
      <c r="C284" s="237">
        <v>422.24</v>
      </c>
    </row>
    <row r="285" spans="1:3">
      <c r="A285" s="237" t="s">
        <v>2050</v>
      </c>
      <c r="B285" s="237" t="s">
        <v>435</v>
      </c>
      <c r="C285" s="237">
        <v>422.24</v>
      </c>
    </row>
    <row r="286" spans="1:3">
      <c r="A286" s="237" t="s">
        <v>2024</v>
      </c>
      <c r="B286" s="237" t="s">
        <v>412</v>
      </c>
      <c r="C286" s="237">
        <v>185.14</v>
      </c>
    </row>
    <row r="287" spans="1:3">
      <c r="A287" s="237" t="s">
        <v>2025</v>
      </c>
      <c r="B287" s="237" t="s">
        <v>395</v>
      </c>
      <c r="C287" s="237">
        <v>310.88</v>
      </c>
    </row>
    <row r="288" spans="1:3">
      <c r="A288" s="237" t="s">
        <v>2028</v>
      </c>
      <c r="B288" s="237" t="s">
        <v>395</v>
      </c>
      <c r="C288" s="237">
        <v>310.88</v>
      </c>
    </row>
    <row r="289" spans="1:3">
      <c r="A289" s="237" t="s">
        <v>2029</v>
      </c>
      <c r="B289" s="237" t="s">
        <v>412</v>
      </c>
      <c r="C289" s="237">
        <v>185.14</v>
      </c>
    </row>
    <row r="290" spans="1:3">
      <c r="A290" s="237" t="s">
        <v>2061</v>
      </c>
      <c r="B290" s="237" t="s">
        <v>395</v>
      </c>
      <c r="C290" s="237">
        <v>454.72</v>
      </c>
    </row>
    <row r="291" spans="1:3">
      <c r="A291" s="237" t="s">
        <v>1984</v>
      </c>
      <c r="B291" s="237" t="s">
        <v>597</v>
      </c>
      <c r="C291" s="237">
        <v>1245.3800000000001</v>
      </c>
    </row>
    <row r="292" spans="1:3">
      <c r="A292" s="237" t="s">
        <v>1992</v>
      </c>
      <c r="B292" s="237" t="s">
        <v>399</v>
      </c>
      <c r="C292" s="237">
        <v>2205.4499999999998</v>
      </c>
    </row>
    <row r="293" spans="1:3">
      <c r="A293" s="237" t="s">
        <v>2890</v>
      </c>
      <c r="B293" s="237" t="s">
        <v>422</v>
      </c>
      <c r="C293" s="237">
        <v>173.57</v>
      </c>
    </row>
    <row r="294" spans="1:3">
      <c r="A294" s="237" t="s">
        <v>1990</v>
      </c>
      <c r="B294" s="237" t="s">
        <v>543</v>
      </c>
      <c r="C294" s="237">
        <v>352.56</v>
      </c>
    </row>
    <row r="295" spans="1:3">
      <c r="A295" s="237" t="s">
        <v>2902</v>
      </c>
      <c r="B295" s="237" t="s">
        <v>2903</v>
      </c>
      <c r="C295" s="237">
        <v>1872.93</v>
      </c>
    </row>
    <row r="296" spans="1:3">
      <c r="A296" s="237" t="s">
        <v>1998</v>
      </c>
      <c r="B296" s="237" t="s">
        <v>399</v>
      </c>
      <c r="C296" s="237">
        <v>2205.4499999999998</v>
      </c>
    </row>
    <row r="297" spans="1:3">
      <c r="A297" s="237" t="s">
        <v>1883</v>
      </c>
      <c r="B297" s="237" t="s">
        <v>504</v>
      </c>
      <c r="C297" s="237">
        <v>113.08</v>
      </c>
    </row>
    <row r="298" spans="1:3">
      <c r="A298" s="237" t="s">
        <v>1886</v>
      </c>
      <c r="B298" s="237" t="s">
        <v>395</v>
      </c>
      <c r="C298" s="237">
        <v>157.44999999999999</v>
      </c>
    </row>
    <row r="299" spans="1:3">
      <c r="A299" s="237" t="s">
        <v>1887</v>
      </c>
      <c r="B299" s="237" t="s">
        <v>395</v>
      </c>
      <c r="C299" s="237">
        <v>157.44999999999999</v>
      </c>
    </row>
    <row r="300" spans="1:3">
      <c r="A300" s="237" t="s">
        <v>1893</v>
      </c>
      <c r="B300" s="237" t="s">
        <v>453</v>
      </c>
      <c r="C300" s="237">
        <v>88.79</v>
      </c>
    </row>
    <row r="301" spans="1:3">
      <c r="A301" s="237" t="s">
        <v>1852</v>
      </c>
      <c r="B301" s="237" t="s">
        <v>451</v>
      </c>
      <c r="C301" s="237">
        <v>154.66999999999999</v>
      </c>
    </row>
    <row r="302" spans="1:3">
      <c r="A302" s="237" t="s">
        <v>1831</v>
      </c>
      <c r="B302" s="237" t="s">
        <v>446</v>
      </c>
      <c r="C302" s="237">
        <v>735.15</v>
      </c>
    </row>
    <row r="303" spans="1:3">
      <c r="A303" s="237" t="s">
        <v>1825</v>
      </c>
      <c r="B303" s="237" t="s">
        <v>422</v>
      </c>
      <c r="C303" s="237">
        <v>173.57</v>
      </c>
    </row>
    <row r="304" spans="1:3">
      <c r="A304" s="237" t="s">
        <v>1824</v>
      </c>
      <c r="B304" s="237" t="s">
        <v>395</v>
      </c>
      <c r="C304" s="237">
        <v>291.45</v>
      </c>
    </row>
    <row r="305" spans="1:3">
      <c r="A305" s="237" t="s">
        <v>2746</v>
      </c>
      <c r="B305" s="237" t="s">
        <v>451</v>
      </c>
      <c r="C305" s="237">
        <v>154.66999999999999</v>
      </c>
    </row>
    <row r="306" spans="1:3">
      <c r="A306" s="237" t="s">
        <v>2753</v>
      </c>
      <c r="B306" s="237" t="s">
        <v>453</v>
      </c>
      <c r="C306" s="237">
        <v>88.79</v>
      </c>
    </row>
    <row r="307" spans="1:3">
      <c r="A307" s="237" t="s">
        <v>2974</v>
      </c>
      <c r="B307" s="237" t="s">
        <v>453</v>
      </c>
      <c r="C307" s="237">
        <v>88.79</v>
      </c>
    </row>
    <row r="308" spans="1:3">
      <c r="A308" s="237" t="s">
        <v>2610</v>
      </c>
      <c r="B308" s="237" t="s">
        <v>453</v>
      </c>
      <c r="C308" s="237">
        <v>88.79</v>
      </c>
    </row>
    <row r="309" spans="1:3">
      <c r="A309" s="237" t="s">
        <v>2990</v>
      </c>
      <c r="B309" s="237" t="s">
        <v>782</v>
      </c>
      <c r="C309" s="237">
        <v>545.20000000000005</v>
      </c>
    </row>
    <row r="310" spans="1:3">
      <c r="A310" s="237" t="s">
        <v>2995</v>
      </c>
      <c r="B310" s="237" t="s">
        <v>395</v>
      </c>
      <c r="C310" s="237">
        <v>126.88</v>
      </c>
    </row>
    <row r="311" spans="1:3">
      <c r="A311" s="237" t="s">
        <v>2943</v>
      </c>
      <c r="B311" s="237" t="s">
        <v>458</v>
      </c>
      <c r="C311" s="237">
        <v>234.55</v>
      </c>
    </row>
    <row r="312" spans="1:3">
      <c r="A312" s="237" t="s">
        <v>2945</v>
      </c>
      <c r="B312" s="237" t="s">
        <v>629</v>
      </c>
      <c r="C312" s="237">
        <v>383.33</v>
      </c>
    </row>
    <row r="313" spans="1:3">
      <c r="A313" s="237" t="s">
        <v>2836</v>
      </c>
      <c r="B313" s="237" t="s">
        <v>451</v>
      </c>
      <c r="C313" s="237">
        <v>154.66999999999999</v>
      </c>
    </row>
    <row r="314" spans="1:3">
      <c r="A314" s="237" t="s">
        <v>2875</v>
      </c>
      <c r="B314" s="237" t="s">
        <v>446</v>
      </c>
      <c r="C314" s="237">
        <v>735.15</v>
      </c>
    </row>
    <row r="315" spans="1:3">
      <c r="A315" s="237" t="s">
        <v>2942</v>
      </c>
      <c r="B315" s="237" t="s">
        <v>465</v>
      </c>
      <c r="C315" s="237">
        <v>83.64</v>
      </c>
    </row>
    <row r="316" spans="1:3">
      <c r="A316" s="237" t="s">
        <v>2921</v>
      </c>
      <c r="B316" s="237" t="s">
        <v>504</v>
      </c>
      <c r="C316" s="237">
        <v>113.08</v>
      </c>
    </row>
    <row r="317" spans="1:3">
      <c r="A317" s="237" t="s">
        <v>2918</v>
      </c>
      <c r="B317" s="237" t="s">
        <v>453</v>
      </c>
      <c r="C317" s="237">
        <v>88.79</v>
      </c>
    </row>
    <row r="318" spans="1:3">
      <c r="A318" s="237" t="s">
        <v>2871</v>
      </c>
      <c r="B318" s="237" t="s">
        <v>422</v>
      </c>
      <c r="C318" s="237">
        <v>173.57</v>
      </c>
    </row>
    <row r="319" spans="1:3">
      <c r="A319" s="237" t="s">
        <v>2870</v>
      </c>
      <c r="B319" s="237" t="s">
        <v>395</v>
      </c>
      <c r="C319" s="237">
        <v>291.45</v>
      </c>
    </row>
    <row r="320" spans="1:3">
      <c r="A320" s="237" t="s">
        <v>2869</v>
      </c>
      <c r="B320" s="237" t="s">
        <v>422</v>
      </c>
      <c r="C320" s="237">
        <v>173.57</v>
      </c>
    </row>
    <row r="321" spans="1:3">
      <c r="A321" s="237" t="s">
        <v>2868</v>
      </c>
      <c r="B321" s="237" t="s">
        <v>422</v>
      </c>
      <c r="C321" s="237">
        <v>173.57</v>
      </c>
    </row>
    <row r="322" spans="1:3">
      <c r="A322" s="237" t="s">
        <v>3025</v>
      </c>
      <c r="B322" s="237" t="s">
        <v>422</v>
      </c>
      <c r="C322" s="237">
        <v>173.57</v>
      </c>
    </row>
    <row r="323" spans="1:3">
      <c r="A323" s="237" t="s">
        <v>3016</v>
      </c>
      <c r="B323" s="237" t="s">
        <v>422</v>
      </c>
      <c r="C323" s="237">
        <v>173.57</v>
      </c>
    </row>
    <row r="324" spans="1:3">
      <c r="A324" s="237" t="s">
        <v>2956</v>
      </c>
      <c r="B324" s="237" t="s">
        <v>422</v>
      </c>
      <c r="C324" s="237">
        <v>173.57</v>
      </c>
    </row>
    <row r="325" spans="1:3">
      <c r="A325" s="237" t="s">
        <v>3038</v>
      </c>
      <c r="B325" s="237" t="s">
        <v>422</v>
      </c>
      <c r="C325" s="237">
        <v>173.57</v>
      </c>
    </row>
    <row r="326" spans="1:3">
      <c r="A326" s="237" t="s">
        <v>3031</v>
      </c>
      <c r="B326" s="237" t="s">
        <v>422</v>
      </c>
      <c r="C326" s="237">
        <v>173.57</v>
      </c>
    </row>
    <row r="327" spans="1:3">
      <c r="A327" s="237" t="s">
        <v>2960</v>
      </c>
      <c r="B327" s="237" t="s">
        <v>422</v>
      </c>
      <c r="C327" s="237">
        <v>173.57</v>
      </c>
    </row>
    <row r="328" spans="1:3">
      <c r="A328" s="237" t="s">
        <v>2957</v>
      </c>
      <c r="B328" s="237" t="s">
        <v>395</v>
      </c>
      <c r="C328" s="237">
        <v>291.45</v>
      </c>
    </row>
    <row r="329" spans="1:3">
      <c r="A329" s="237" t="s">
        <v>2952</v>
      </c>
      <c r="B329" s="237" t="s">
        <v>395</v>
      </c>
      <c r="C329" s="237">
        <v>291.45</v>
      </c>
    </row>
    <row r="330" spans="1:3">
      <c r="A330" s="237" t="s">
        <v>2972</v>
      </c>
      <c r="B330" s="237" t="s">
        <v>395</v>
      </c>
      <c r="C330" s="237">
        <v>291.45</v>
      </c>
    </row>
    <row r="331" spans="1:3">
      <c r="A331" s="237" t="s">
        <v>2987</v>
      </c>
      <c r="B331" s="237" t="s">
        <v>422</v>
      </c>
      <c r="C331" s="237">
        <v>173.57</v>
      </c>
    </row>
    <row r="332" spans="1:3">
      <c r="A332" s="237" t="s">
        <v>2521</v>
      </c>
      <c r="B332" s="237" t="s">
        <v>412</v>
      </c>
      <c r="C332" s="237">
        <v>185.14</v>
      </c>
    </row>
    <row r="333" spans="1:3">
      <c r="A333" s="237" t="s">
        <v>1083</v>
      </c>
      <c r="B333" s="237" t="s">
        <v>465</v>
      </c>
      <c r="C333" s="237">
        <v>83.64</v>
      </c>
    </row>
    <row r="334" spans="1:3">
      <c r="A334" s="237" t="s">
        <v>501</v>
      </c>
      <c r="B334" s="237" t="s">
        <v>412</v>
      </c>
      <c r="C334" s="237">
        <v>185.14</v>
      </c>
    </row>
    <row r="335" spans="1:3">
      <c r="A335" s="237" t="s">
        <v>506</v>
      </c>
      <c r="B335" s="237" t="s">
        <v>412</v>
      </c>
      <c r="C335" s="237">
        <v>185.14</v>
      </c>
    </row>
    <row r="336" spans="1:3">
      <c r="A336" s="237" t="s">
        <v>507</v>
      </c>
      <c r="B336" s="237" t="s">
        <v>412</v>
      </c>
      <c r="C336" s="237">
        <v>185.14</v>
      </c>
    </row>
    <row r="337" spans="1:3">
      <c r="A337" s="237" t="s">
        <v>923</v>
      </c>
      <c r="B337" s="237" t="s">
        <v>924</v>
      </c>
      <c r="C337" s="237">
        <v>866.67</v>
      </c>
    </row>
    <row r="338" spans="1:3">
      <c r="A338" s="237" t="s">
        <v>930</v>
      </c>
      <c r="B338" s="237" t="s">
        <v>395</v>
      </c>
      <c r="C338" s="237">
        <v>218.5</v>
      </c>
    </row>
    <row r="339" spans="1:3">
      <c r="A339" s="237" t="s">
        <v>509</v>
      </c>
      <c r="B339" s="237" t="s">
        <v>412</v>
      </c>
      <c r="C339" s="237">
        <v>185.14</v>
      </c>
    </row>
    <row r="340" spans="1:3">
      <c r="A340" s="237" t="s">
        <v>510</v>
      </c>
      <c r="B340" s="237" t="s">
        <v>395</v>
      </c>
      <c r="C340" s="237">
        <v>310.88</v>
      </c>
    </row>
    <row r="341" spans="1:3">
      <c r="A341" s="237" t="s">
        <v>1086</v>
      </c>
      <c r="B341" s="237" t="s">
        <v>504</v>
      </c>
      <c r="C341" s="237">
        <v>113.08</v>
      </c>
    </row>
    <row r="342" spans="1:3">
      <c r="A342" s="237" t="s">
        <v>1094</v>
      </c>
      <c r="B342" s="237" t="s">
        <v>821</v>
      </c>
      <c r="C342" s="237">
        <v>331.97</v>
      </c>
    </row>
    <row r="343" spans="1:3">
      <c r="A343" s="237" t="s">
        <v>1106</v>
      </c>
      <c r="B343" s="237" t="s">
        <v>453</v>
      </c>
      <c r="C343" s="237">
        <v>88.79</v>
      </c>
    </row>
    <row r="344" spans="1:3">
      <c r="A344" s="237" t="s">
        <v>1107</v>
      </c>
      <c r="B344" s="237" t="s">
        <v>453</v>
      </c>
      <c r="C344" s="237">
        <v>88.79</v>
      </c>
    </row>
    <row r="345" spans="1:3">
      <c r="A345" s="237" t="s">
        <v>1115</v>
      </c>
      <c r="B345" s="237" t="s">
        <v>453</v>
      </c>
      <c r="C345" s="237">
        <v>88.79</v>
      </c>
    </row>
    <row r="346" spans="1:3">
      <c r="A346" s="237" t="s">
        <v>1116</v>
      </c>
      <c r="B346" s="237" t="s">
        <v>453</v>
      </c>
      <c r="C346" s="237">
        <v>88.79</v>
      </c>
    </row>
    <row r="347" spans="1:3">
      <c r="A347" s="237" t="s">
        <v>1032</v>
      </c>
      <c r="B347" s="237" t="s">
        <v>451</v>
      </c>
      <c r="C347" s="237">
        <v>154.66999999999999</v>
      </c>
    </row>
    <row r="348" spans="1:3">
      <c r="A348" s="237" t="s">
        <v>1035</v>
      </c>
      <c r="B348" s="237" t="s">
        <v>395</v>
      </c>
      <c r="C348" s="237">
        <v>291.45</v>
      </c>
    </row>
    <row r="349" spans="1:3">
      <c r="A349" s="237" t="s">
        <v>1036</v>
      </c>
      <c r="B349" s="237" t="s">
        <v>422</v>
      </c>
      <c r="C349" s="237">
        <v>173.57</v>
      </c>
    </row>
    <row r="350" spans="1:3">
      <c r="A350" s="237" t="s">
        <v>1039</v>
      </c>
      <c r="B350" s="237" t="s">
        <v>422</v>
      </c>
      <c r="C350" s="237">
        <v>173.57</v>
      </c>
    </row>
    <row r="351" spans="1:3">
      <c r="A351" s="237" t="s">
        <v>1040</v>
      </c>
      <c r="B351" s="237" t="s">
        <v>395</v>
      </c>
      <c r="C351" s="237">
        <v>291.45</v>
      </c>
    </row>
    <row r="352" spans="1:3">
      <c r="A352" s="237" t="s">
        <v>1043</v>
      </c>
      <c r="B352" s="237" t="s">
        <v>422</v>
      </c>
      <c r="C352" s="237">
        <v>173.57</v>
      </c>
    </row>
    <row r="353" spans="1:3">
      <c r="A353" s="237" t="s">
        <v>1048</v>
      </c>
      <c r="B353" s="237" t="s">
        <v>422</v>
      </c>
      <c r="C353" s="237">
        <v>173.57</v>
      </c>
    </row>
    <row r="354" spans="1:3">
      <c r="A354" s="237" t="s">
        <v>1049</v>
      </c>
      <c r="B354" s="237" t="s">
        <v>422</v>
      </c>
      <c r="C354" s="237">
        <v>173.57</v>
      </c>
    </row>
    <row r="355" spans="1:3">
      <c r="A355" s="237" t="s">
        <v>1050</v>
      </c>
      <c r="B355" s="237" t="s">
        <v>422</v>
      </c>
      <c r="C355" s="237">
        <v>173.57</v>
      </c>
    </row>
    <row r="356" spans="1:3">
      <c r="A356" s="237" t="s">
        <v>1051</v>
      </c>
      <c r="B356" s="237" t="s">
        <v>422</v>
      </c>
      <c r="C356" s="237">
        <v>173.57</v>
      </c>
    </row>
    <row r="357" spans="1:3">
      <c r="A357" s="237" t="s">
        <v>1057</v>
      </c>
      <c r="B357" s="237" t="s">
        <v>420</v>
      </c>
      <c r="C357" s="237">
        <v>221.85</v>
      </c>
    </row>
    <row r="358" spans="1:3">
      <c r="A358" s="237" t="s">
        <v>1059</v>
      </c>
      <c r="B358" s="237" t="s">
        <v>412</v>
      </c>
      <c r="C358" s="237">
        <v>185.14</v>
      </c>
    </row>
    <row r="359" spans="1:3">
      <c r="A359" s="237" t="s">
        <v>1062</v>
      </c>
      <c r="B359" s="237" t="s">
        <v>412</v>
      </c>
      <c r="C359" s="237">
        <v>185.14</v>
      </c>
    </row>
    <row r="360" spans="1:3">
      <c r="A360" s="237" t="s">
        <v>456</v>
      </c>
      <c r="B360" s="237" t="s">
        <v>393</v>
      </c>
      <c r="C360" s="237">
        <v>433.39</v>
      </c>
    </row>
    <row r="361" spans="1:3">
      <c r="A361" s="237" t="s">
        <v>461</v>
      </c>
      <c r="B361" s="237" t="s">
        <v>462</v>
      </c>
      <c r="C361" s="237">
        <v>799.51</v>
      </c>
    </row>
    <row r="362" spans="1:3">
      <c r="A362" s="237" t="s">
        <v>463</v>
      </c>
      <c r="B362" s="237" t="s">
        <v>395</v>
      </c>
      <c r="C362" s="237">
        <v>628.17999999999995</v>
      </c>
    </row>
    <row r="363" spans="1:3">
      <c r="A363" s="237" t="s">
        <v>466</v>
      </c>
      <c r="B363" s="237" t="s">
        <v>435</v>
      </c>
      <c r="C363" s="237">
        <v>373.92</v>
      </c>
    </row>
    <row r="364" spans="1:3">
      <c r="A364" s="237" t="s">
        <v>670</v>
      </c>
      <c r="B364" s="237" t="s">
        <v>462</v>
      </c>
      <c r="C364" s="237">
        <v>799.51</v>
      </c>
    </row>
    <row r="365" spans="1:3">
      <c r="A365" s="237" t="s">
        <v>674</v>
      </c>
      <c r="B365" s="237" t="s">
        <v>393</v>
      </c>
      <c r="C365" s="237">
        <v>433.39</v>
      </c>
    </row>
    <row r="366" spans="1:3">
      <c r="A366" s="237" t="s">
        <v>677</v>
      </c>
      <c r="B366" s="237" t="s">
        <v>435</v>
      </c>
      <c r="C366" s="237">
        <v>422.24</v>
      </c>
    </row>
    <row r="367" spans="1:3">
      <c r="A367" s="237" t="s">
        <v>679</v>
      </c>
      <c r="B367" s="237" t="s">
        <v>435</v>
      </c>
      <c r="C367" s="237">
        <v>422.24</v>
      </c>
    </row>
    <row r="368" spans="1:3">
      <c r="A368" s="237" t="s">
        <v>603</v>
      </c>
      <c r="B368" s="237" t="s">
        <v>462</v>
      </c>
      <c r="C368" s="237">
        <v>749.82</v>
      </c>
    </row>
    <row r="369" spans="1:3">
      <c r="A369" s="237" t="s">
        <v>607</v>
      </c>
      <c r="B369" s="237" t="s">
        <v>597</v>
      </c>
      <c r="C369" s="237">
        <v>1245.3800000000001</v>
      </c>
    </row>
    <row r="370" spans="1:3">
      <c r="A370" s="237" t="s">
        <v>467</v>
      </c>
      <c r="B370" s="237" t="s">
        <v>403</v>
      </c>
      <c r="C370" s="237">
        <v>226.12</v>
      </c>
    </row>
    <row r="371" spans="1:3">
      <c r="A371" s="237" t="s">
        <v>426</v>
      </c>
      <c r="B371" s="237" t="s">
        <v>412</v>
      </c>
      <c r="C371" s="237">
        <v>185.14</v>
      </c>
    </row>
    <row r="372" spans="1:3">
      <c r="A372" s="237" t="s">
        <v>427</v>
      </c>
      <c r="B372" s="237" t="s">
        <v>395</v>
      </c>
      <c r="C372" s="237">
        <v>310.88</v>
      </c>
    </row>
    <row r="373" spans="1:3">
      <c r="A373" s="237" t="s">
        <v>433</v>
      </c>
      <c r="B373" s="237" t="s">
        <v>395</v>
      </c>
      <c r="C373" s="237">
        <v>310.88</v>
      </c>
    </row>
    <row r="374" spans="1:3">
      <c r="A374" s="237" t="s">
        <v>440</v>
      </c>
      <c r="B374" s="237" t="s">
        <v>422</v>
      </c>
      <c r="C374" s="237">
        <v>173.57</v>
      </c>
    </row>
    <row r="375" spans="1:3">
      <c r="A375" s="237" t="s">
        <v>478</v>
      </c>
      <c r="B375" s="237" t="s">
        <v>395</v>
      </c>
      <c r="C375" s="237">
        <v>628.16999999999996</v>
      </c>
    </row>
    <row r="376" spans="1:3">
      <c r="A376" s="237" t="s">
        <v>485</v>
      </c>
      <c r="B376" s="237" t="s">
        <v>393</v>
      </c>
      <c r="C376" s="237">
        <v>433.39</v>
      </c>
    </row>
    <row r="377" spans="1:3">
      <c r="A377" s="237" t="s">
        <v>487</v>
      </c>
      <c r="B377" s="237" t="s">
        <v>393</v>
      </c>
      <c r="C377" s="237">
        <v>433.39</v>
      </c>
    </row>
    <row r="378" spans="1:3">
      <c r="A378" s="237" t="s">
        <v>398</v>
      </c>
      <c r="B378" s="237" t="s">
        <v>399</v>
      </c>
      <c r="C378" s="237">
        <v>1428.05</v>
      </c>
    </row>
    <row r="379" spans="1:3">
      <c r="A379" s="237" t="s">
        <v>392</v>
      </c>
      <c r="B379" s="237" t="s">
        <v>393</v>
      </c>
      <c r="C379" s="237">
        <v>386.98</v>
      </c>
    </row>
    <row r="380" spans="1:3">
      <c r="A380" s="237" t="s">
        <v>394</v>
      </c>
      <c r="B380" s="237" t="s">
        <v>395</v>
      </c>
      <c r="C380" s="237">
        <v>454.72</v>
      </c>
    </row>
    <row r="381" spans="1:3">
      <c r="A381" s="237" t="s">
        <v>401</v>
      </c>
      <c r="B381" s="237" t="s">
        <v>393</v>
      </c>
      <c r="C381" s="237">
        <v>311.49</v>
      </c>
    </row>
    <row r="382" spans="1:3">
      <c r="A382" s="237" t="s">
        <v>402</v>
      </c>
      <c r="B382" s="237" t="s">
        <v>403</v>
      </c>
      <c r="C382" s="237">
        <v>226.12</v>
      </c>
    </row>
    <row r="383" spans="1:3">
      <c r="A383" s="237" t="s">
        <v>562</v>
      </c>
      <c r="B383" s="237" t="s">
        <v>410</v>
      </c>
      <c r="C383" s="237">
        <v>241.59</v>
      </c>
    </row>
    <row r="384" spans="1:3">
      <c r="A384" s="237" t="s">
        <v>500</v>
      </c>
      <c r="B384" s="237" t="s">
        <v>395</v>
      </c>
      <c r="C384" s="237">
        <v>304.39999999999998</v>
      </c>
    </row>
    <row r="385" spans="1:3">
      <c r="A385" s="237" t="s">
        <v>989</v>
      </c>
      <c r="B385" s="237" t="s">
        <v>406</v>
      </c>
      <c r="C385" s="237">
        <v>167.13</v>
      </c>
    </row>
    <row r="386" spans="1:3">
      <c r="A386" s="237" t="s">
        <v>1079</v>
      </c>
      <c r="B386" s="237" t="s">
        <v>465</v>
      </c>
      <c r="C386" s="237">
        <v>83.64</v>
      </c>
    </row>
    <row r="387" spans="1:3">
      <c r="A387" s="237" t="s">
        <v>1066</v>
      </c>
      <c r="B387" s="237" t="s">
        <v>410</v>
      </c>
      <c r="C387" s="237">
        <v>241.59</v>
      </c>
    </row>
    <row r="388" spans="1:3">
      <c r="A388" s="237" t="s">
        <v>539</v>
      </c>
      <c r="B388" s="237" t="s">
        <v>540</v>
      </c>
      <c r="C388" s="237">
        <v>676.05</v>
      </c>
    </row>
    <row r="389" spans="1:3">
      <c r="A389" s="237" t="s">
        <v>541</v>
      </c>
      <c r="B389" s="237" t="s">
        <v>458</v>
      </c>
      <c r="C389" s="237">
        <v>234.55</v>
      </c>
    </row>
    <row r="390" spans="1:3">
      <c r="A390" s="237" t="s">
        <v>2702</v>
      </c>
      <c r="B390" s="237" t="s">
        <v>2703</v>
      </c>
      <c r="C390" s="237">
        <v>5483.66</v>
      </c>
    </row>
    <row r="391" spans="1:3">
      <c r="A391" s="237" t="s">
        <v>2758</v>
      </c>
      <c r="B391" s="237" t="s">
        <v>747</v>
      </c>
      <c r="C391" s="237">
        <v>66.31</v>
      </c>
    </row>
    <row r="392" spans="1:3">
      <c r="A392" s="237" t="s">
        <v>2772</v>
      </c>
      <c r="B392" s="237" t="s">
        <v>406</v>
      </c>
      <c r="C392" s="237">
        <v>167.12</v>
      </c>
    </row>
    <row r="393" spans="1:3">
      <c r="A393" s="237" t="s">
        <v>2773</v>
      </c>
      <c r="B393" s="237" t="s">
        <v>465</v>
      </c>
      <c r="C393" s="237">
        <v>83.64</v>
      </c>
    </row>
    <row r="394" spans="1:3">
      <c r="A394" s="237" t="s">
        <v>2774</v>
      </c>
      <c r="B394" s="237" t="s">
        <v>465</v>
      </c>
      <c r="C394" s="237">
        <v>83.64</v>
      </c>
    </row>
    <row r="395" spans="1:3">
      <c r="A395" s="237" t="s">
        <v>2779</v>
      </c>
      <c r="B395" s="237" t="s">
        <v>465</v>
      </c>
      <c r="C395" s="237">
        <v>83.64</v>
      </c>
    </row>
    <row r="396" spans="1:3">
      <c r="A396" s="237" t="s">
        <v>2528</v>
      </c>
      <c r="B396" s="237" t="s">
        <v>460</v>
      </c>
      <c r="C396" s="237">
        <v>49.83</v>
      </c>
    </row>
    <row r="397" spans="1:3">
      <c r="A397" s="237" t="s">
        <v>2780</v>
      </c>
      <c r="B397" s="237" t="s">
        <v>460</v>
      </c>
      <c r="C397" s="237">
        <v>49.83</v>
      </c>
    </row>
    <row r="398" spans="1:3">
      <c r="A398" s="237" t="s">
        <v>2529</v>
      </c>
      <c r="B398" s="237" t="s">
        <v>458</v>
      </c>
      <c r="C398" s="237">
        <v>234.55</v>
      </c>
    </row>
    <row r="399" spans="1:3">
      <c r="A399" s="237" t="s">
        <v>2542</v>
      </c>
      <c r="B399" s="237" t="s">
        <v>540</v>
      </c>
      <c r="C399" s="237">
        <v>676.05</v>
      </c>
    </row>
    <row r="400" spans="1:3">
      <c r="A400" s="237" t="s">
        <v>2550</v>
      </c>
      <c r="B400" s="237" t="s">
        <v>453</v>
      </c>
      <c r="C400" s="237">
        <v>88.79</v>
      </c>
    </row>
    <row r="401" spans="1:3">
      <c r="A401" s="237" t="s">
        <v>2549</v>
      </c>
      <c r="B401" s="237" t="s">
        <v>395</v>
      </c>
      <c r="C401" s="237">
        <v>157.44999999999999</v>
      </c>
    </row>
    <row r="402" spans="1:3">
      <c r="A402" s="237" t="s">
        <v>2553</v>
      </c>
      <c r="B402" s="237" t="s">
        <v>453</v>
      </c>
      <c r="C402" s="237">
        <v>88.79</v>
      </c>
    </row>
    <row r="403" spans="1:3">
      <c r="A403" s="237" t="s">
        <v>2559</v>
      </c>
      <c r="B403" s="237" t="s">
        <v>453</v>
      </c>
      <c r="C403" s="237">
        <v>88.79</v>
      </c>
    </row>
    <row r="404" spans="1:3">
      <c r="A404" s="237" t="s">
        <v>2561</v>
      </c>
      <c r="B404" s="237" t="s">
        <v>451</v>
      </c>
      <c r="C404" s="237">
        <v>154.66999999999999</v>
      </c>
    </row>
    <row r="405" spans="1:3">
      <c r="A405" s="237" t="s">
        <v>2565</v>
      </c>
      <c r="B405" s="237" t="s">
        <v>446</v>
      </c>
      <c r="C405" s="237">
        <v>735.15</v>
      </c>
    </row>
    <row r="406" spans="1:3">
      <c r="A406" s="237" t="s">
        <v>2493</v>
      </c>
      <c r="B406" s="237" t="s">
        <v>395</v>
      </c>
      <c r="C406" s="237">
        <v>291.45</v>
      </c>
    </row>
    <row r="407" spans="1:3">
      <c r="A407" s="237" t="s">
        <v>2485</v>
      </c>
      <c r="B407" s="237" t="s">
        <v>395</v>
      </c>
      <c r="C407" s="237">
        <v>291.45</v>
      </c>
    </row>
    <row r="408" spans="1:3">
      <c r="A408" s="237" t="s">
        <v>2494</v>
      </c>
      <c r="B408" s="237" t="s">
        <v>395</v>
      </c>
      <c r="C408" s="237">
        <v>291.45</v>
      </c>
    </row>
    <row r="409" spans="1:3">
      <c r="A409" s="237" t="s">
        <v>2499</v>
      </c>
      <c r="B409" s="237" t="s">
        <v>395</v>
      </c>
      <c r="C409" s="237">
        <v>291.45</v>
      </c>
    </row>
    <row r="410" spans="1:3">
      <c r="A410" s="237" t="s">
        <v>2483</v>
      </c>
      <c r="B410" s="237" t="s">
        <v>422</v>
      </c>
      <c r="C410" s="237">
        <v>173.57</v>
      </c>
    </row>
    <row r="411" spans="1:3">
      <c r="A411" s="237" t="s">
        <v>2508</v>
      </c>
      <c r="B411" s="237" t="s">
        <v>422</v>
      </c>
      <c r="C411" s="237">
        <v>173.57</v>
      </c>
    </row>
    <row r="412" spans="1:3">
      <c r="A412" s="237" t="s">
        <v>2513</v>
      </c>
      <c r="B412" s="237" t="s">
        <v>422</v>
      </c>
      <c r="C412" s="237">
        <v>173.57</v>
      </c>
    </row>
    <row r="413" spans="1:3">
      <c r="A413" s="237" t="s">
        <v>2514</v>
      </c>
      <c r="B413" s="237" t="s">
        <v>422</v>
      </c>
      <c r="C413" s="237">
        <v>173.57</v>
      </c>
    </row>
    <row r="414" spans="1:3">
      <c r="A414" s="237" t="s">
        <v>2520</v>
      </c>
      <c r="B414" s="237" t="s">
        <v>420</v>
      </c>
      <c r="C414" s="237">
        <v>221.85</v>
      </c>
    </row>
    <row r="415" spans="1:3">
      <c r="A415" s="237" t="s">
        <v>1074</v>
      </c>
      <c r="B415" s="237" t="s">
        <v>672</v>
      </c>
      <c r="C415" s="237">
        <v>3401.89</v>
      </c>
    </row>
    <row r="416" spans="1:3">
      <c r="A416" s="237" t="s">
        <v>817</v>
      </c>
      <c r="B416" s="237" t="s">
        <v>703</v>
      </c>
      <c r="C416" s="237">
        <v>519.69000000000005</v>
      </c>
    </row>
    <row r="417" spans="1:3">
      <c r="A417" s="237" t="s">
        <v>828</v>
      </c>
      <c r="B417" s="237" t="s">
        <v>829</v>
      </c>
      <c r="C417" s="237">
        <v>2400</v>
      </c>
    </row>
    <row r="418" spans="1:3">
      <c r="A418" s="237" t="s">
        <v>832</v>
      </c>
      <c r="B418" s="237" t="s">
        <v>429</v>
      </c>
      <c r="C418" s="237">
        <v>5148.88</v>
      </c>
    </row>
    <row r="419" spans="1:3">
      <c r="A419" s="237" t="s">
        <v>837</v>
      </c>
      <c r="B419" s="237" t="s">
        <v>395</v>
      </c>
      <c r="C419" s="237">
        <v>454.72</v>
      </c>
    </row>
    <row r="420" spans="1:3">
      <c r="A420" s="237" t="s">
        <v>838</v>
      </c>
      <c r="B420" s="237" t="s">
        <v>395</v>
      </c>
      <c r="C420" s="237">
        <v>454.72</v>
      </c>
    </row>
    <row r="421" spans="1:3">
      <c r="A421" s="237" t="s">
        <v>844</v>
      </c>
      <c r="B421" s="237" t="s">
        <v>399</v>
      </c>
      <c r="C421" s="237">
        <v>1428.05</v>
      </c>
    </row>
    <row r="422" spans="1:3">
      <c r="A422" s="237" t="s">
        <v>846</v>
      </c>
      <c r="B422" s="237" t="s">
        <v>462</v>
      </c>
      <c r="C422" s="237">
        <v>749.82</v>
      </c>
    </row>
    <row r="423" spans="1:3">
      <c r="A423" s="237" t="s">
        <v>847</v>
      </c>
      <c r="B423" s="237" t="s">
        <v>435</v>
      </c>
      <c r="C423" s="237">
        <v>422.24</v>
      </c>
    </row>
    <row r="424" spans="1:3">
      <c r="A424" s="237" t="s">
        <v>853</v>
      </c>
      <c r="B424" s="237" t="s">
        <v>435</v>
      </c>
      <c r="C424" s="237">
        <v>422.24</v>
      </c>
    </row>
    <row r="425" spans="1:3">
      <c r="A425" s="237" t="s">
        <v>858</v>
      </c>
      <c r="B425" s="237" t="s">
        <v>435</v>
      </c>
      <c r="C425" s="237">
        <v>422.24</v>
      </c>
    </row>
    <row r="426" spans="1:3">
      <c r="A426" s="237" t="s">
        <v>859</v>
      </c>
      <c r="B426" s="237" t="s">
        <v>435</v>
      </c>
      <c r="C426" s="237">
        <v>373.92</v>
      </c>
    </row>
    <row r="427" spans="1:3">
      <c r="A427" s="237" t="s">
        <v>513</v>
      </c>
      <c r="B427" s="237" t="s">
        <v>412</v>
      </c>
      <c r="C427" s="237">
        <v>185.14</v>
      </c>
    </row>
    <row r="428" spans="1:3">
      <c r="A428" s="237" t="s">
        <v>441</v>
      </c>
      <c r="B428" s="237" t="s">
        <v>422</v>
      </c>
      <c r="C428" s="237">
        <v>173.57</v>
      </c>
    </row>
    <row r="429" spans="1:3">
      <c r="A429" s="237" t="s">
        <v>443</v>
      </c>
      <c r="B429" s="237" t="s">
        <v>422</v>
      </c>
      <c r="C429" s="237">
        <v>173.57</v>
      </c>
    </row>
    <row r="430" spans="1:3">
      <c r="A430" s="237" t="s">
        <v>444</v>
      </c>
      <c r="B430" s="237" t="s">
        <v>422</v>
      </c>
      <c r="C430" s="237">
        <v>173.57</v>
      </c>
    </row>
    <row r="431" spans="1:3">
      <c r="A431" s="237" t="s">
        <v>515</v>
      </c>
      <c r="B431" s="237" t="s">
        <v>395</v>
      </c>
      <c r="C431" s="237">
        <v>291.45</v>
      </c>
    </row>
    <row r="432" spans="1:3">
      <c r="A432" s="237" t="s">
        <v>516</v>
      </c>
      <c r="B432" s="237" t="s">
        <v>395</v>
      </c>
      <c r="C432" s="237">
        <v>291.45</v>
      </c>
    </row>
    <row r="433" spans="1:3">
      <c r="A433" s="237" t="s">
        <v>517</v>
      </c>
      <c r="B433" s="237" t="s">
        <v>422</v>
      </c>
      <c r="C433" s="237">
        <v>173.57</v>
      </c>
    </row>
    <row r="434" spans="1:3">
      <c r="A434" s="237" t="s">
        <v>518</v>
      </c>
      <c r="B434" s="237" t="s">
        <v>422</v>
      </c>
      <c r="C434" s="237">
        <v>173.57</v>
      </c>
    </row>
    <row r="435" spans="1:3">
      <c r="A435" s="237" t="s">
        <v>520</v>
      </c>
      <c r="B435" s="237" t="s">
        <v>422</v>
      </c>
      <c r="C435" s="237">
        <v>173.57</v>
      </c>
    </row>
    <row r="436" spans="1:3">
      <c r="A436" s="237" t="s">
        <v>445</v>
      </c>
      <c r="B436" s="237" t="s">
        <v>446</v>
      </c>
      <c r="C436" s="237">
        <v>735.15</v>
      </c>
    </row>
    <row r="437" spans="1:3">
      <c r="A437" s="237" t="s">
        <v>546</v>
      </c>
      <c r="B437" s="237" t="s">
        <v>451</v>
      </c>
      <c r="C437" s="237">
        <v>154.66999999999999</v>
      </c>
    </row>
    <row r="438" spans="1:3">
      <c r="A438" s="237" t="s">
        <v>547</v>
      </c>
      <c r="B438" s="237" t="s">
        <v>453</v>
      </c>
      <c r="C438" s="237">
        <v>88.79</v>
      </c>
    </row>
    <row r="439" spans="1:3">
      <c r="A439" s="237" t="s">
        <v>552</v>
      </c>
      <c r="B439" s="237" t="s">
        <v>406</v>
      </c>
      <c r="C439" s="237">
        <v>167.13</v>
      </c>
    </row>
    <row r="440" spans="1:3">
      <c r="A440" s="237" t="s">
        <v>940</v>
      </c>
      <c r="B440" s="237" t="s">
        <v>422</v>
      </c>
      <c r="C440" s="237">
        <v>173.57</v>
      </c>
    </row>
    <row r="441" spans="1:3">
      <c r="A441" s="237" t="s">
        <v>522</v>
      </c>
      <c r="B441" s="237" t="s">
        <v>395</v>
      </c>
      <c r="C441" s="237">
        <v>157.44999999999999</v>
      </c>
    </row>
    <row r="442" spans="1:3">
      <c r="A442" s="237" t="s">
        <v>1321</v>
      </c>
      <c r="B442" s="237" t="s">
        <v>504</v>
      </c>
      <c r="C442" s="237">
        <v>113.08</v>
      </c>
    </row>
    <row r="443" spans="1:3">
      <c r="A443" s="237" t="s">
        <v>636</v>
      </c>
      <c r="B443" s="237" t="s">
        <v>412</v>
      </c>
      <c r="C443" s="237">
        <v>185.14</v>
      </c>
    </row>
    <row r="444" spans="1:3">
      <c r="A444" s="237" t="s">
        <v>637</v>
      </c>
      <c r="B444" s="237" t="s">
        <v>412</v>
      </c>
      <c r="C444" s="237">
        <v>185.14</v>
      </c>
    </row>
    <row r="445" spans="1:3">
      <c r="A445" s="237" t="s">
        <v>638</v>
      </c>
      <c r="B445" s="237" t="s">
        <v>412</v>
      </c>
      <c r="C445" s="237">
        <v>185.14</v>
      </c>
    </row>
    <row r="446" spans="1:3">
      <c r="A446" s="237" t="s">
        <v>1594</v>
      </c>
      <c r="B446" s="237" t="s">
        <v>403</v>
      </c>
      <c r="C446" s="237">
        <v>226.12</v>
      </c>
    </row>
    <row r="447" spans="1:3">
      <c r="A447" s="237" t="s">
        <v>1586</v>
      </c>
      <c r="B447" s="237" t="s">
        <v>549</v>
      </c>
      <c r="C447" s="237">
        <v>394.7</v>
      </c>
    </row>
    <row r="448" spans="1:3">
      <c r="A448" s="237" t="s">
        <v>1584</v>
      </c>
      <c r="B448" s="237" t="s">
        <v>395</v>
      </c>
      <c r="C448" s="237">
        <v>454.72</v>
      </c>
    </row>
    <row r="449" spans="1:3">
      <c r="A449" s="237" t="s">
        <v>639</v>
      </c>
      <c r="B449" s="237" t="s">
        <v>412</v>
      </c>
      <c r="C449" s="237">
        <v>185.14</v>
      </c>
    </row>
    <row r="450" spans="1:3">
      <c r="A450" s="237" t="s">
        <v>640</v>
      </c>
      <c r="B450" s="237" t="s">
        <v>412</v>
      </c>
      <c r="C450" s="237">
        <v>185.14</v>
      </c>
    </row>
    <row r="451" spans="1:3">
      <c r="A451" s="237" t="s">
        <v>642</v>
      </c>
      <c r="B451" s="237" t="s">
        <v>422</v>
      </c>
      <c r="C451" s="237">
        <v>173.57</v>
      </c>
    </row>
    <row r="452" spans="1:3">
      <c r="A452" s="237" t="s">
        <v>643</v>
      </c>
      <c r="B452" s="237" t="s">
        <v>422</v>
      </c>
      <c r="C452" s="237">
        <v>173.57</v>
      </c>
    </row>
    <row r="453" spans="1:3">
      <c r="A453" s="237" t="s">
        <v>644</v>
      </c>
      <c r="B453" s="237" t="s">
        <v>422</v>
      </c>
      <c r="C453" s="237">
        <v>173.57</v>
      </c>
    </row>
    <row r="454" spans="1:3">
      <c r="A454" s="237" t="s">
        <v>645</v>
      </c>
      <c r="B454" s="237" t="s">
        <v>422</v>
      </c>
      <c r="C454" s="237">
        <v>173.57</v>
      </c>
    </row>
    <row r="455" spans="1:3">
      <c r="A455" s="237" t="s">
        <v>646</v>
      </c>
      <c r="B455" s="237" t="s">
        <v>422</v>
      </c>
      <c r="C455" s="237">
        <v>173.57</v>
      </c>
    </row>
    <row r="456" spans="1:3">
      <c r="A456" s="237" t="s">
        <v>1583</v>
      </c>
      <c r="B456" s="237" t="s">
        <v>393</v>
      </c>
      <c r="C456" s="237">
        <v>386.98</v>
      </c>
    </row>
    <row r="457" spans="1:3">
      <c r="A457" s="237" t="s">
        <v>1582</v>
      </c>
      <c r="B457" s="237" t="s">
        <v>399</v>
      </c>
      <c r="C457" s="237">
        <v>1428.05</v>
      </c>
    </row>
    <row r="458" spans="1:3">
      <c r="A458" s="237" t="s">
        <v>1581</v>
      </c>
      <c r="B458" s="237" t="s">
        <v>435</v>
      </c>
      <c r="C458" s="237">
        <v>422.24</v>
      </c>
    </row>
    <row r="459" spans="1:3">
      <c r="A459" s="237" t="s">
        <v>1580</v>
      </c>
      <c r="B459" s="237" t="s">
        <v>435</v>
      </c>
      <c r="C459" s="237">
        <v>422.24</v>
      </c>
    </row>
    <row r="460" spans="1:3">
      <c r="A460" s="237" t="s">
        <v>1579</v>
      </c>
      <c r="B460" s="237" t="s">
        <v>435</v>
      </c>
      <c r="C460" s="237">
        <v>422.24</v>
      </c>
    </row>
    <row r="461" spans="1:3">
      <c r="A461" s="237" t="s">
        <v>1578</v>
      </c>
      <c r="B461" s="237" t="s">
        <v>435</v>
      </c>
      <c r="C461" s="237">
        <v>422.24</v>
      </c>
    </row>
    <row r="462" spans="1:3">
      <c r="A462" s="237" t="s">
        <v>1577</v>
      </c>
      <c r="B462" s="237" t="s">
        <v>435</v>
      </c>
      <c r="C462" s="237">
        <v>422.24</v>
      </c>
    </row>
    <row r="463" spans="1:3">
      <c r="A463" s="237" t="s">
        <v>1576</v>
      </c>
      <c r="B463" s="237" t="s">
        <v>435</v>
      </c>
      <c r="C463" s="237">
        <v>422.24</v>
      </c>
    </row>
    <row r="464" spans="1:3">
      <c r="A464" s="237" t="s">
        <v>1575</v>
      </c>
      <c r="B464" s="237" t="s">
        <v>393</v>
      </c>
      <c r="C464" s="237">
        <v>433.39</v>
      </c>
    </row>
    <row r="465" spans="1:3">
      <c r="A465" s="237" t="s">
        <v>1572</v>
      </c>
      <c r="B465" s="237" t="s">
        <v>543</v>
      </c>
      <c r="C465" s="237">
        <v>363.24</v>
      </c>
    </row>
    <row r="466" spans="1:3">
      <c r="A466" s="237" t="s">
        <v>602</v>
      </c>
      <c r="B466" s="237" t="s">
        <v>435</v>
      </c>
      <c r="C466" s="237">
        <v>422.24</v>
      </c>
    </row>
    <row r="467" spans="1:3">
      <c r="A467" s="237" t="s">
        <v>601</v>
      </c>
      <c r="B467" s="237" t="s">
        <v>435</v>
      </c>
      <c r="C467" s="237">
        <v>422.24</v>
      </c>
    </row>
    <row r="468" spans="1:3">
      <c r="A468" s="237" t="s">
        <v>600</v>
      </c>
      <c r="B468" s="237" t="s">
        <v>435</v>
      </c>
      <c r="C468" s="237">
        <v>422.24</v>
      </c>
    </row>
    <row r="469" spans="1:3">
      <c r="A469" s="237" t="s">
        <v>599</v>
      </c>
      <c r="B469" s="237" t="s">
        <v>435</v>
      </c>
      <c r="C469" s="237">
        <v>422.24</v>
      </c>
    </row>
    <row r="470" spans="1:3">
      <c r="A470" s="237" t="s">
        <v>481</v>
      </c>
      <c r="B470" s="237" t="s">
        <v>453</v>
      </c>
      <c r="C470" s="237">
        <v>88.79</v>
      </c>
    </row>
    <row r="471" spans="1:3">
      <c r="A471" s="237" t="s">
        <v>480</v>
      </c>
      <c r="B471" s="237" t="s">
        <v>453</v>
      </c>
      <c r="C471" s="237">
        <v>88.79</v>
      </c>
    </row>
    <row r="472" spans="1:3">
      <c r="A472" s="237" t="s">
        <v>479</v>
      </c>
      <c r="B472" s="237" t="s">
        <v>395</v>
      </c>
      <c r="C472" s="237">
        <v>157.44999999999999</v>
      </c>
    </row>
    <row r="473" spans="1:3">
      <c r="A473" s="237" t="s">
        <v>477</v>
      </c>
      <c r="B473" s="237" t="s">
        <v>458</v>
      </c>
      <c r="C473" s="237">
        <v>234.55</v>
      </c>
    </row>
    <row r="474" spans="1:3">
      <c r="A474" s="237" t="s">
        <v>476</v>
      </c>
      <c r="B474" s="237" t="s">
        <v>465</v>
      </c>
      <c r="C474" s="237">
        <v>83.64</v>
      </c>
    </row>
    <row r="475" spans="1:3">
      <c r="A475" s="237" t="s">
        <v>475</v>
      </c>
      <c r="B475" s="237" t="s">
        <v>465</v>
      </c>
      <c r="C475" s="237">
        <v>83.64</v>
      </c>
    </row>
    <row r="476" spans="1:3">
      <c r="A476" s="237" t="s">
        <v>474</v>
      </c>
      <c r="B476" s="237" t="s">
        <v>465</v>
      </c>
      <c r="C476" s="237">
        <v>83.64</v>
      </c>
    </row>
    <row r="477" spans="1:3">
      <c r="A477" s="237" t="s">
        <v>675</v>
      </c>
      <c r="B477" s="237" t="s">
        <v>451</v>
      </c>
      <c r="C477" s="237">
        <v>154.66999999999999</v>
      </c>
    </row>
    <row r="478" spans="1:3">
      <c r="A478" s="237" t="s">
        <v>671</v>
      </c>
      <c r="B478" s="237" t="s">
        <v>672</v>
      </c>
      <c r="C478" s="237">
        <v>3572.54</v>
      </c>
    </row>
    <row r="479" spans="1:3">
      <c r="A479" s="237" t="s">
        <v>605</v>
      </c>
      <c r="B479" s="237" t="s">
        <v>606</v>
      </c>
      <c r="C479" s="237">
        <v>6902</v>
      </c>
    </row>
    <row r="480" spans="1:3">
      <c r="A480" s="237" t="s">
        <v>604</v>
      </c>
      <c r="B480" s="237" t="s">
        <v>395</v>
      </c>
      <c r="C480" s="237">
        <v>647.21</v>
      </c>
    </row>
    <row r="481" spans="1:3">
      <c r="A481" s="237" t="s">
        <v>663</v>
      </c>
      <c r="B481" s="237" t="s">
        <v>460</v>
      </c>
      <c r="C481" s="237">
        <v>49.83</v>
      </c>
    </row>
    <row r="482" spans="1:3">
      <c r="A482" s="237" t="s">
        <v>662</v>
      </c>
      <c r="B482" s="237" t="s">
        <v>504</v>
      </c>
      <c r="C482" s="237">
        <v>113.08</v>
      </c>
    </row>
    <row r="483" spans="1:3">
      <c r="A483" s="237" t="s">
        <v>660</v>
      </c>
      <c r="B483" s="237" t="s">
        <v>661</v>
      </c>
      <c r="C483" s="237">
        <v>263.54000000000002</v>
      </c>
    </row>
    <row r="484" spans="1:3">
      <c r="A484" s="237" t="s">
        <v>659</v>
      </c>
      <c r="B484" s="237" t="s">
        <v>395</v>
      </c>
      <c r="C484" s="237">
        <v>126.88</v>
      </c>
    </row>
    <row r="485" spans="1:3">
      <c r="A485" s="237" t="s">
        <v>658</v>
      </c>
      <c r="B485" s="237" t="s">
        <v>395</v>
      </c>
      <c r="C485" s="237">
        <v>157.44999999999999</v>
      </c>
    </row>
    <row r="486" spans="1:3">
      <c r="A486" s="237" t="s">
        <v>657</v>
      </c>
      <c r="B486" s="237" t="s">
        <v>453</v>
      </c>
      <c r="C486" s="237">
        <v>88.79</v>
      </c>
    </row>
    <row r="487" spans="1:3">
      <c r="A487" s="237" t="s">
        <v>656</v>
      </c>
      <c r="B487" s="237" t="s">
        <v>451</v>
      </c>
      <c r="C487" s="237">
        <v>154.66999999999999</v>
      </c>
    </row>
    <row r="488" spans="1:3">
      <c r="A488" s="237" t="s">
        <v>655</v>
      </c>
      <c r="B488" s="237" t="s">
        <v>451</v>
      </c>
      <c r="C488" s="237">
        <v>154.66999999999999</v>
      </c>
    </row>
    <row r="489" spans="1:3">
      <c r="A489" s="237" t="s">
        <v>654</v>
      </c>
      <c r="B489" s="237" t="s">
        <v>395</v>
      </c>
      <c r="C489" s="237">
        <v>291.45</v>
      </c>
    </row>
    <row r="490" spans="1:3">
      <c r="A490" s="237" t="s">
        <v>653</v>
      </c>
      <c r="B490" s="237" t="s">
        <v>395</v>
      </c>
      <c r="C490" s="237">
        <v>291.45</v>
      </c>
    </row>
    <row r="491" spans="1:3">
      <c r="A491" s="237" t="s">
        <v>652</v>
      </c>
      <c r="B491" s="237" t="s">
        <v>422</v>
      </c>
      <c r="C491" s="237">
        <v>173.57</v>
      </c>
    </row>
    <row r="492" spans="1:3">
      <c r="A492" s="237" t="s">
        <v>651</v>
      </c>
      <c r="B492" s="237" t="s">
        <v>395</v>
      </c>
      <c r="C492" s="237">
        <v>291.45</v>
      </c>
    </row>
    <row r="493" spans="1:3">
      <c r="A493" s="237" t="s">
        <v>650</v>
      </c>
      <c r="B493" s="237" t="s">
        <v>395</v>
      </c>
      <c r="C493" s="237">
        <v>291.45</v>
      </c>
    </row>
    <row r="494" spans="1:3">
      <c r="A494" s="237" t="s">
        <v>649</v>
      </c>
      <c r="B494" s="237" t="s">
        <v>395</v>
      </c>
      <c r="C494" s="237">
        <v>291.45</v>
      </c>
    </row>
    <row r="495" spans="1:3">
      <c r="A495" s="237" t="s">
        <v>648</v>
      </c>
      <c r="B495" s="237" t="s">
        <v>422</v>
      </c>
      <c r="C495" s="237">
        <v>173.57</v>
      </c>
    </row>
    <row r="496" spans="1:3">
      <c r="A496" s="237" t="s">
        <v>647</v>
      </c>
      <c r="B496" s="237" t="s">
        <v>422</v>
      </c>
      <c r="C496" s="237">
        <v>173.57</v>
      </c>
    </row>
    <row r="497" spans="1:3">
      <c r="A497" s="237" t="s">
        <v>598</v>
      </c>
      <c r="B497" s="237" t="s">
        <v>435</v>
      </c>
      <c r="C497" s="237">
        <v>422.24</v>
      </c>
    </row>
    <row r="498" spans="1:3">
      <c r="A498" s="237" t="s">
        <v>1637</v>
      </c>
      <c r="B498" s="237" t="s">
        <v>451</v>
      </c>
      <c r="C498" s="237">
        <v>154.66999999999999</v>
      </c>
    </row>
    <row r="499" spans="1:3">
      <c r="A499" s="237" t="s">
        <v>1633</v>
      </c>
      <c r="B499" s="237" t="s">
        <v>453</v>
      </c>
      <c r="C499" s="237">
        <v>88.79</v>
      </c>
    </row>
    <row r="500" spans="1:3">
      <c r="A500" s="237" t="s">
        <v>1632</v>
      </c>
      <c r="B500" s="237" t="s">
        <v>453</v>
      </c>
      <c r="C500" s="237">
        <v>88.79</v>
      </c>
    </row>
    <row r="501" spans="1:3">
      <c r="A501" s="237" t="s">
        <v>1631</v>
      </c>
      <c r="B501" s="237" t="s">
        <v>453</v>
      </c>
      <c r="C501" s="237">
        <v>88.79</v>
      </c>
    </row>
    <row r="502" spans="1:3">
      <c r="A502" s="237" t="s">
        <v>1630</v>
      </c>
      <c r="B502" s="237" t="s">
        <v>395</v>
      </c>
      <c r="C502" s="237">
        <v>157.44999999999999</v>
      </c>
    </row>
    <row r="503" spans="1:3">
      <c r="A503" s="237" t="s">
        <v>1629</v>
      </c>
      <c r="B503" s="237" t="s">
        <v>395</v>
      </c>
      <c r="C503" s="237">
        <v>157.44999999999999</v>
      </c>
    </row>
    <row r="504" spans="1:3">
      <c r="A504" s="237" t="s">
        <v>1627</v>
      </c>
      <c r="B504" s="237" t="s">
        <v>458</v>
      </c>
      <c r="C504" s="237">
        <v>234.55</v>
      </c>
    </row>
    <row r="505" spans="1:3">
      <c r="A505" s="237" t="s">
        <v>1626</v>
      </c>
      <c r="B505" s="237" t="s">
        <v>661</v>
      </c>
      <c r="C505" s="237">
        <v>263.54000000000002</v>
      </c>
    </row>
    <row r="506" spans="1:3">
      <c r="A506" s="237" t="s">
        <v>1625</v>
      </c>
      <c r="B506" s="237" t="s">
        <v>460</v>
      </c>
      <c r="C506" s="237">
        <v>49.83</v>
      </c>
    </row>
    <row r="507" spans="1:3">
      <c r="A507" s="237" t="s">
        <v>1624</v>
      </c>
      <c r="B507" s="237" t="s">
        <v>460</v>
      </c>
      <c r="C507" s="237">
        <v>49.83</v>
      </c>
    </row>
    <row r="508" spans="1:3">
      <c r="A508" s="237" t="s">
        <v>1622</v>
      </c>
      <c r="B508" s="237" t="s">
        <v>465</v>
      </c>
      <c r="C508" s="237">
        <v>83.64</v>
      </c>
    </row>
    <row r="509" spans="1:3">
      <c r="A509" s="237" t="s">
        <v>1500</v>
      </c>
      <c r="B509" s="237" t="s">
        <v>406</v>
      </c>
      <c r="C509" s="237">
        <v>167.12</v>
      </c>
    </row>
    <row r="510" spans="1:3">
      <c r="A510" s="237" t="s">
        <v>1501</v>
      </c>
      <c r="B510" s="237" t="s">
        <v>1502</v>
      </c>
      <c r="C510" s="237">
        <v>81.2</v>
      </c>
    </row>
    <row r="511" spans="1:3">
      <c r="A511" s="237" t="s">
        <v>1497</v>
      </c>
      <c r="B511" s="237" t="s">
        <v>460</v>
      </c>
      <c r="C511" s="237">
        <v>49.83</v>
      </c>
    </row>
    <row r="512" spans="1:3">
      <c r="A512" s="237" t="s">
        <v>1496</v>
      </c>
      <c r="B512" s="237" t="s">
        <v>460</v>
      </c>
      <c r="C512" s="237">
        <v>49.83</v>
      </c>
    </row>
    <row r="513" spans="1:3">
      <c r="A513" s="237" t="s">
        <v>1495</v>
      </c>
      <c r="B513" s="237" t="s">
        <v>458</v>
      </c>
      <c r="C513" s="237">
        <v>234.55</v>
      </c>
    </row>
    <row r="514" spans="1:3">
      <c r="A514" s="237" t="s">
        <v>1493</v>
      </c>
      <c r="B514" s="237" t="s">
        <v>395</v>
      </c>
      <c r="C514" s="237">
        <v>157.44999999999999</v>
      </c>
    </row>
    <row r="515" spans="1:3">
      <c r="A515" s="237" t="s">
        <v>1492</v>
      </c>
      <c r="B515" s="237" t="s">
        <v>453</v>
      </c>
      <c r="C515" s="237">
        <v>88.79</v>
      </c>
    </row>
    <row r="516" spans="1:3">
      <c r="A516" s="237" t="s">
        <v>1491</v>
      </c>
      <c r="B516" s="237" t="s">
        <v>453</v>
      </c>
      <c r="C516" s="237">
        <v>88.79</v>
      </c>
    </row>
    <row r="517" spans="1:3">
      <c r="A517" s="237" t="s">
        <v>1477</v>
      </c>
      <c r="B517" s="237" t="s">
        <v>451</v>
      </c>
      <c r="C517" s="237">
        <v>154.66999999999999</v>
      </c>
    </row>
    <row r="518" spans="1:3">
      <c r="A518" s="237" t="s">
        <v>1476</v>
      </c>
      <c r="B518" s="237" t="s">
        <v>451</v>
      </c>
      <c r="C518" s="237">
        <v>154.66999999999999</v>
      </c>
    </row>
    <row r="519" spans="1:3">
      <c r="A519" s="237" t="s">
        <v>1475</v>
      </c>
      <c r="B519" s="237" t="s">
        <v>451</v>
      </c>
      <c r="C519" s="237">
        <v>154.66999999999999</v>
      </c>
    </row>
    <row r="520" spans="1:3">
      <c r="A520" s="237" t="s">
        <v>1474</v>
      </c>
      <c r="B520" s="237" t="s">
        <v>422</v>
      </c>
      <c r="C520" s="237">
        <v>173.57</v>
      </c>
    </row>
    <row r="521" spans="1:3">
      <c r="A521" s="237" t="s">
        <v>1473</v>
      </c>
      <c r="B521" s="237" t="s">
        <v>422</v>
      </c>
      <c r="C521" s="237">
        <v>173.57</v>
      </c>
    </row>
    <row r="522" spans="1:3">
      <c r="A522" s="237" t="s">
        <v>1469</v>
      </c>
      <c r="B522" s="237" t="s">
        <v>395</v>
      </c>
      <c r="C522" s="237">
        <v>291.45</v>
      </c>
    </row>
    <row r="523" spans="1:3">
      <c r="A523" s="237" t="s">
        <v>1468</v>
      </c>
      <c r="B523" s="237" t="s">
        <v>395</v>
      </c>
      <c r="C523" s="237">
        <v>291.45</v>
      </c>
    </row>
    <row r="524" spans="1:3">
      <c r="A524" s="237" t="s">
        <v>1470</v>
      </c>
      <c r="B524" s="237" t="s">
        <v>395</v>
      </c>
      <c r="C524" s="237">
        <v>291.45</v>
      </c>
    </row>
    <row r="525" spans="1:3">
      <c r="A525" s="237" t="s">
        <v>596</v>
      </c>
      <c r="B525" s="237" t="s">
        <v>597</v>
      </c>
      <c r="C525" s="237">
        <v>1245.3800000000001</v>
      </c>
    </row>
    <row r="526" spans="1:3">
      <c r="A526" s="237" t="s">
        <v>594</v>
      </c>
      <c r="B526" s="237" t="s">
        <v>429</v>
      </c>
      <c r="C526" s="237">
        <v>5148.88</v>
      </c>
    </row>
    <row r="527" spans="1:3">
      <c r="A527" s="237" t="s">
        <v>591</v>
      </c>
      <c r="B527" s="237" t="s">
        <v>393</v>
      </c>
      <c r="C527" s="237">
        <v>311.49</v>
      </c>
    </row>
    <row r="528" spans="1:3">
      <c r="A528" s="237" t="s">
        <v>514</v>
      </c>
      <c r="B528" s="237" t="s">
        <v>458</v>
      </c>
      <c r="C528" s="237">
        <v>1540</v>
      </c>
    </row>
    <row r="529" spans="1:3">
      <c r="A529" s="237" t="s">
        <v>589</v>
      </c>
      <c r="B529" s="237" t="s">
        <v>512</v>
      </c>
      <c r="C529" s="237">
        <v>1252.44</v>
      </c>
    </row>
    <row r="530" spans="1:3">
      <c r="A530" s="237" t="s">
        <v>588</v>
      </c>
      <c r="B530" s="237" t="s">
        <v>395</v>
      </c>
      <c r="C530" s="237">
        <v>218.51</v>
      </c>
    </row>
    <row r="531" spans="1:3">
      <c r="A531" s="237" t="s">
        <v>586</v>
      </c>
      <c r="B531" s="237" t="s">
        <v>587</v>
      </c>
      <c r="C531" s="237">
        <v>267.95999999999998</v>
      </c>
    </row>
    <row r="532" spans="1:3">
      <c r="A532" s="237" t="s">
        <v>678</v>
      </c>
      <c r="B532" s="237" t="s">
        <v>397</v>
      </c>
      <c r="C532" s="237">
        <v>379.36</v>
      </c>
    </row>
    <row r="533" spans="1:3">
      <c r="A533" s="237" t="s">
        <v>676</v>
      </c>
      <c r="B533" s="237" t="s">
        <v>408</v>
      </c>
      <c r="C533" s="237">
        <v>568.4</v>
      </c>
    </row>
    <row r="534" spans="1:3">
      <c r="A534" s="237" t="s">
        <v>667</v>
      </c>
      <c r="B534" s="237" t="s">
        <v>395</v>
      </c>
      <c r="C534" s="237">
        <v>304.39999999999998</v>
      </c>
    </row>
    <row r="535" spans="1:3">
      <c r="A535" s="237" t="s">
        <v>666</v>
      </c>
      <c r="B535" s="237" t="s">
        <v>412</v>
      </c>
      <c r="C535" s="237">
        <v>185.14</v>
      </c>
    </row>
    <row r="536" spans="1:3">
      <c r="A536" s="237" t="s">
        <v>665</v>
      </c>
      <c r="B536" s="237" t="s">
        <v>412</v>
      </c>
      <c r="C536" s="237">
        <v>185.14</v>
      </c>
    </row>
    <row r="537" spans="1:3">
      <c r="A537" s="237" t="s">
        <v>1571</v>
      </c>
      <c r="B537" s="237" t="s">
        <v>412</v>
      </c>
      <c r="C537" s="237">
        <v>185.14</v>
      </c>
    </row>
    <row r="538" spans="1:3">
      <c r="A538" s="237" t="s">
        <v>1570</v>
      </c>
      <c r="B538" s="237" t="s">
        <v>395</v>
      </c>
      <c r="C538" s="237">
        <v>310.88</v>
      </c>
    </row>
    <row r="539" spans="1:3">
      <c r="A539" s="237" t="s">
        <v>1569</v>
      </c>
      <c r="B539" s="237" t="s">
        <v>395</v>
      </c>
      <c r="C539" s="237">
        <v>310.88</v>
      </c>
    </row>
    <row r="540" spans="1:3">
      <c r="A540" s="237" t="s">
        <v>1568</v>
      </c>
      <c r="B540" s="237" t="s">
        <v>395</v>
      </c>
      <c r="C540" s="237">
        <v>310.88</v>
      </c>
    </row>
    <row r="541" spans="1:3">
      <c r="A541" s="237" t="s">
        <v>1567</v>
      </c>
      <c r="B541" s="237" t="s">
        <v>412</v>
      </c>
      <c r="C541" s="237">
        <v>185.14</v>
      </c>
    </row>
    <row r="542" spans="1:3">
      <c r="A542" s="237" t="s">
        <v>1566</v>
      </c>
      <c r="B542" s="237" t="s">
        <v>412</v>
      </c>
      <c r="C542" s="237">
        <v>185.14</v>
      </c>
    </row>
    <row r="543" spans="1:3">
      <c r="A543" s="237" t="s">
        <v>1564</v>
      </c>
      <c r="B543" s="237" t="s">
        <v>422</v>
      </c>
      <c r="C543" s="237">
        <v>173.57</v>
      </c>
    </row>
    <row r="544" spans="1:3">
      <c r="A544" s="237" t="s">
        <v>1563</v>
      </c>
      <c r="B544" s="237" t="s">
        <v>422</v>
      </c>
      <c r="C544" s="237">
        <v>173.57</v>
      </c>
    </row>
    <row r="545" spans="1:3">
      <c r="A545" s="237" t="s">
        <v>1562</v>
      </c>
      <c r="B545" s="237" t="s">
        <v>422</v>
      </c>
      <c r="C545" s="237">
        <v>173.57</v>
      </c>
    </row>
    <row r="546" spans="1:3">
      <c r="A546" s="237" t="s">
        <v>1561</v>
      </c>
      <c r="B546" s="237" t="s">
        <v>422</v>
      </c>
      <c r="C546" s="237">
        <v>173.57</v>
      </c>
    </row>
    <row r="547" spans="1:3">
      <c r="A547" s="237" t="s">
        <v>1559</v>
      </c>
      <c r="B547" s="237" t="s">
        <v>395</v>
      </c>
      <c r="C547" s="237">
        <v>291.45</v>
      </c>
    </row>
    <row r="548" spans="1:3">
      <c r="A548" s="237" t="s">
        <v>1558</v>
      </c>
      <c r="B548" s="237" t="s">
        <v>395</v>
      </c>
      <c r="C548" s="237">
        <v>291.45</v>
      </c>
    </row>
    <row r="549" spans="1:3">
      <c r="A549" s="237" t="s">
        <v>1557</v>
      </c>
      <c r="B549" s="237" t="s">
        <v>422</v>
      </c>
      <c r="C549" s="237">
        <v>173.57</v>
      </c>
    </row>
    <row r="550" spans="1:3">
      <c r="A550" s="237" t="s">
        <v>1556</v>
      </c>
      <c r="B550" s="237" t="s">
        <v>395</v>
      </c>
      <c r="C550" s="237">
        <v>291.45</v>
      </c>
    </row>
    <row r="551" spans="1:3">
      <c r="A551" s="237" t="s">
        <v>1639</v>
      </c>
      <c r="B551" s="237" t="s">
        <v>395</v>
      </c>
      <c r="C551" s="237">
        <v>291.45</v>
      </c>
    </row>
    <row r="552" spans="1:3">
      <c r="A552" s="237" t="s">
        <v>482</v>
      </c>
      <c r="B552" s="237" t="s">
        <v>453</v>
      </c>
      <c r="C552" s="237">
        <v>88.79</v>
      </c>
    </row>
    <row r="553" spans="1:3">
      <c r="A553" s="237" t="s">
        <v>561</v>
      </c>
      <c r="B553" s="237" t="s">
        <v>403</v>
      </c>
      <c r="C553" s="237">
        <v>226.12</v>
      </c>
    </row>
    <row r="554" spans="1:3">
      <c r="A554" s="237" t="s">
        <v>439</v>
      </c>
      <c r="B554" s="237" t="s">
        <v>435</v>
      </c>
      <c r="C554" s="237">
        <v>422.24</v>
      </c>
    </row>
    <row r="555" spans="1:3">
      <c r="A555" s="237" t="s">
        <v>438</v>
      </c>
      <c r="B555" s="237" t="s">
        <v>435</v>
      </c>
      <c r="C555" s="237">
        <v>422.24</v>
      </c>
    </row>
    <row r="556" spans="1:3">
      <c r="A556" s="237" t="s">
        <v>437</v>
      </c>
      <c r="B556" s="237" t="s">
        <v>435</v>
      </c>
      <c r="C556" s="237">
        <v>422.24</v>
      </c>
    </row>
    <row r="557" spans="1:3">
      <c r="A557" s="237" t="s">
        <v>436</v>
      </c>
      <c r="B557" s="237" t="s">
        <v>435</v>
      </c>
      <c r="C557" s="237">
        <v>422.24</v>
      </c>
    </row>
    <row r="558" spans="1:3">
      <c r="A558" s="237" t="s">
        <v>434</v>
      </c>
      <c r="B558" s="237" t="s">
        <v>435</v>
      </c>
      <c r="C558" s="237">
        <v>422.24</v>
      </c>
    </row>
    <row r="559" spans="1:3">
      <c r="A559" s="237" t="s">
        <v>432</v>
      </c>
      <c r="B559" s="237" t="s">
        <v>395</v>
      </c>
      <c r="C559" s="237">
        <v>454.72</v>
      </c>
    </row>
    <row r="560" spans="1:3">
      <c r="A560" s="237" t="s">
        <v>431</v>
      </c>
      <c r="B560" s="237" t="s">
        <v>395</v>
      </c>
      <c r="C560" s="237">
        <v>454.72</v>
      </c>
    </row>
    <row r="561" spans="1:3">
      <c r="A561" s="237" t="s">
        <v>430</v>
      </c>
      <c r="B561" s="237" t="s">
        <v>429</v>
      </c>
      <c r="C561" s="237">
        <v>5148.88</v>
      </c>
    </row>
    <row r="562" spans="1:3">
      <c r="A562" s="237" t="s">
        <v>428</v>
      </c>
      <c r="B562" s="237" t="s">
        <v>429</v>
      </c>
      <c r="C562" s="237">
        <v>5148.88</v>
      </c>
    </row>
    <row r="563" spans="1:3">
      <c r="A563" s="237" t="s">
        <v>425</v>
      </c>
      <c r="B563" s="237" t="s">
        <v>403</v>
      </c>
      <c r="C563" s="237">
        <v>226.12</v>
      </c>
    </row>
    <row r="564" spans="1:3">
      <c r="A564" s="237" t="s">
        <v>424</v>
      </c>
      <c r="B564" s="237" t="s">
        <v>403</v>
      </c>
      <c r="C564" s="237">
        <v>226.12</v>
      </c>
    </row>
    <row r="565" spans="1:3">
      <c r="A565" s="237" t="s">
        <v>404</v>
      </c>
      <c r="B565" s="237" t="s">
        <v>397</v>
      </c>
      <c r="C565" s="237">
        <v>379.36</v>
      </c>
    </row>
    <row r="566" spans="1:3">
      <c r="A566" s="237" t="s">
        <v>396</v>
      </c>
      <c r="B566" s="237" t="s">
        <v>397</v>
      </c>
      <c r="C566" s="237">
        <v>379.36</v>
      </c>
    </row>
    <row r="567" spans="1:3">
      <c r="A567" s="237" t="s">
        <v>407</v>
      </c>
      <c r="B567" s="237" t="s">
        <v>408</v>
      </c>
      <c r="C567" s="237">
        <v>568.4</v>
      </c>
    </row>
    <row r="568" spans="1:3">
      <c r="A568" s="237" t="s">
        <v>409</v>
      </c>
      <c r="B568" s="237" t="s">
        <v>410</v>
      </c>
      <c r="C568" s="237">
        <v>241.59</v>
      </c>
    </row>
    <row r="569" spans="1:3">
      <c r="A569" s="237" t="s">
        <v>411</v>
      </c>
      <c r="B569" s="237" t="s">
        <v>412</v>
      </c>
      <c r="C569" s="237">
        <v>185.14</v>
      </c>
    </row>
    <row r="570" spans="1:3">
      <c r="A570" s="237" t="s">
        <v>413</v>
      </c>
      <c r="B570" s="237" t="s">
        <v>412</v>
      </c>
      <c r="C570" s="237">
        <v>185.14</v>
      </c>
    </row>
    <row r="571" spans="1:3">
      <c r="A571" s="237" t="s">
        <v>414</v>
      </c>
      <c r="B571" s="237" t="s">
        <v>412</v>
      </c>
      <c r="C571" s="237">
        <v>185.14</v>
      </c>
    </row>
    <row r="572" spans="1:3">
      <c r="A572" s="237" t="s">
        <v>415</v>
      </c>
      <c r="B572" s="237" t="s">
        <v>412</v>
      </c>
      <c r="C572" s="237">
        <v>185.14</v>
      </c>
    </row>
    <row r="573" spans="1:3">
      <c r="A573" s="237" t="s">
        <v>416</v>
      </c>
      <c r="B573" s="237" t="s">
        <v>412</v>
      </c>
      <c r="C573" s="237">
        <v>185.14</v>
      </c>
    </row>
    <row r="574" spans="1:3">
      <c r="A574" s="237" t="s">
        <v>417</v>
      </c>
      <c r="B574" s="237" t="s">
        <v>395</v>
      </c>
      <c r="C574" s="237">
        <v>310.88</v>
      </c>
    </row>
    <row r="575" spans="1:3">
      <c r="A575" s="237" t="s">
        <v>418</v>
      </c>
      <c r="B575" s="237" t="s">
        <v>395</v>
      </c>
      <c r="C575" s="237">
        <v>310.88</v>
      </c>
    </row>
    <row r="576" spans="1:3">
      <c r="A576" s="237" t="s">
        <v>419</v>
      </c>
      <c r="B576" s="237" t="s">
        <v>420</v>
      </c>
      <c r="C576" s="237">
        <v>221.85</v>
      </c>
    </row>
    <row r="577" spans="1:3">
      <c r="A577" s="237" t="s">
        <v>421</v>
      </c>
      <c r="B577" s="237" t="s">
        <v>422</v>
      </c>
      <c r="C577" s="237">
        <v>173.57</v>
      </c>
    </row>
    <row r="578" spans="1:3">
      <c r="A578" s="237" t="s">
        <v>495</v>
      </c>
      <c r="B578" s="237" t="s">
        <v>422</v>
      </c>
      <c r="C578" s="237">
        <v>173.57</v>
      </c>
    </row>
    <row r="579" spans="1:3">
      <c r="A579" s="237" t="s">
        <v>494</v>
      </c>
      <c r="B579" s="237" t="s">
        <v>422</v>
      </c>
      <c r="C579" s="237">
        <v>173.57</v>
      </c>
    </row>
    <row r="580" spans="1:3">
      <c r="A580" s="237" t="s">
        <v>579</v>
      </c>
      <c r="B580" s="237" t="s">
        <v>395</v>
      </c>
      <c r="C580" s="237">
        <v>291.45</v>
      </c>
    </row>
    <row r="581" spans="1:3">
      <c r="A581" s="237" t="s">
        <v>578</v>
      </c>
      <c r="B581" s="237" t="s">
        <v>422</v>
      </c>
      <c r="C581" s="237">
        <v>173.57</v>
      </c>
    </row>
    <row r="582" spans="1:3">
      <c r="A582" s="237" t="s">
        <v>577</v>
      </c>
      <c r="B582" s="237" t="s">
        <v>422</v>
      </c>
      <c r="C582" s="237">
        <v>173.57</v>
      </c>
    </row>
    <row r="583" spans="1:3">
      <c r="A583" s="237" t="s">
        <v>576</v>
      </c>
      <c r="B583" s="237" t="s">
        <v>422</v>
      </c>
      <c r="C583" s="237">
        <v>173.57</v>
      </c>
    </row>
    <row r="584" spans="1:3">
      <c r="A584" s="237" t="s">
        <v>575</v>
      </c>
      <c r="B584" s="237" t="s">
        <v>422</v>
      </c>
      <c r="C584" s="237">
        <v>173.57</v>
      </c>
    </row>
    <row r="585" spans="1:3">
      <c r="A585" s="237" t="s">
        <v>574</v>
      </c>
      <c r="B585" s="237" t="s">
        <v>422</v>
      </c>
      <c r="C585" s="237">
        <v>173.57</v>
      </c>
    </row>
    <row r="586" spans="1:3">
      <c r="A586" s="237" t="s">
        <v>573</v>
      </c>
      <c r="B586" s="237" t="s">
        <v>422</v>
      </c>
      <c r="C586" s="237">
        <v>173.57</v>
      </c>
    </row>
    <row r="587" spans="1:3">
      <c r="A587" s="237" t="s">
        <v>572</v>
      </c>
      <c r="B587" s="237" t="s">
        <v>422</v>
      </c>
      <c r="C587" s="237">
        <v>173.57</v>
      </c>
    </row>
    <row r="588" spans="1:3">
      <c r="A588" s="237" t="s">
        <v>571</v>
      </c>
      <c r="B588" s="237" t="s">
        <v>395</v>
      </c>
      <c r="C588" s="237">
        <v>310.88</v>
      </c>
    </row>
    <row r="589" spans="1:3">
      <c r="A589" s="237" t="s">
        <v>569</v>
      </c>
      <c r="B589" s="237" t="s">
        <v>395</v>
      </c>
      <c r="C589" s="237">
        <v>310.88</v>
      </c>
    </row>
    <row r="590" spans="1:3">
      <c r="A590" s="237" t="s">
        <v>568</v>
      </c>
      <c r="B590" s="237" t="s">
        <v>412</v>
      </c>
      <c r="C590" s="237">
        <v>185.14</v>
      </c>
    </row>
    <row r="591" spans="1:3">
      <c r="A591" s="237" t="s">
        <v>567</v>
      </c>
      <c r="B591" s="237" t="s">
        <v>412</v>
      </c>
      <c r="C591" s="237">
        <v>185.14</v>
      </c>
    </row>
    <row r="592" spans="1:3">
      <c r="A592" s="237" t="s">
        <v>566</v>
      </c>
      <c r="B592" s="237" t="s">
        <v>412</v>
      </c>
      <c r="C592" s="237">
        <v>185.14</v>
      </c>
    </row>
    <row r="593" spans="1:3">
      <c r="A593" s="237" t="s">
        <v>565</v>
      </c>
      <c r="B593" s="237" t="s">
        <v>408</v>
      </c>
      <c r="C593" s="237">
        <v>568.4</v>
      </c>
    </row>
    <row r="594" spans="1:3">
      <c r="A594" s="237" t="s">
        <v>564</v>
      </c>
      <c r="B594" s="237" t="s">
        <v>408</v>
      </c>
      <c r="C594" s="237">
        <v>568.4</v>
      </c>
    </row>
    <row r="595" spans="1:3">
      <c r="A595" s="237" t="s">
        <v>563</v>
      </c>
      <c r="B595" s="237" t="s">
        <v>397</v>
      </c>
      <c r="C595" s="237">
        <v>379.36</v>
      </c>
    </row>
    <row r="596" spans="1:3">
      <c r="A596" s="237" t="s">
        <v>557</v>
      </c>
      <c r="B596" s="237" t="s">
        <v>395</v>
      </c>
      <c r="C596" s="237">
        <v>454.72</v>
      </c>
    </row>
    <row r="597" spans="1:3">
      <c r="A597" s="237" t="s">
        <v>556</v>
      </c>
      <c r="B597" s="237" t="s">
        <v>395</v>
      </c>
      <c r="C597" s="237">
        <v>454.72</v>
      </c>
    </row>
    <row r="598" spans="1:3">
      <c r="A598" s="237" t="s">
        <v>555</v>
      </c>
      <c r="B598" s="237" t="s">
        <v>395</v>
      </c>
      <c r="C598" s="237">
        <v>454.72</v>
      </c>
    </row>
    <row r="599" spans="1:3">
      <c r="A599" s="237" t="s">
        <v>554</v>
      </c>
      <c r="B599" s="237" t="s">
        <v>435</v>
      </c>
      <c r="C599" s="237">
        <v>422.24</v>
      </c>
    </row>
    <row r="600" spans="1:3">
      <c r="A600" s="237" t="s">
        <v>551</v>
      </c>
      <c r="B600" s="237" t="s">
        <v>543</v>
      </c>
      <c r="C600" s="237">
        <v>363.24</v>
      </c>
    </row>
    <row r="601" spans="1:3">
      <c r="A601" s="237" t="s">
        <v>519</v>
      </c>
      <c r="B601" s="237" t="s">
        <v>446</v>
      </c>
      <c r="C601" s="237">
        <v>735.15</v>
      </c>
    </row>
    <row r="602" spans="1:3">
      <c r="A602" s="237" t="s">
        <v>545</v>
      </c>
      <c r="B602" s="237" t="s">
        <v>435</v>
      </c>
      <c r="C602" s="237">
        <v>352.56</v>
      </c>
    </row>
    <row r="603" spans="1:3">
      <c r="A603" s="237" t="s">
        <v>544</v>
      </c>
      <c r="B603" s="237" t="s">
        <v>543</v>
      </c>
      <c r="C603" s="237">
        <v>352.56</v>
      </c>
    </row>
    <row r="604" spans="1:3">
      <c r="A604" s="237" t="s">
        <v>542</v>
      </c>
      <c r="B604" s="237" t="s">
        <v>543</v>
      </c>
      <c r="C604" s="237">
        <v>363.24</v>
      </c>
    </row>
    <row r="605" spans="1:3">
      <c r="A605" s="237" t="s">
        <v>496</v>
      </c>
      <c r="B605" s="237" t="s">
        <v>395</v>
      </c>
      <c r="C605" s="237">
        <v>628.16999999999996</v>
      </c>
    </row>
    <row r="606" spans="1:3">
      <c r="A606" s="237" t="s">
        <v>570</v>
      </c>
      <c r="B606" s="237" t="s">
        <v>395</v>
      </c>
      <c r="C606" s="237">
        <v>310.88</v>
      </c>
    </row>
    <row r="607" spans="1:3">
      <c r="A607" s="237" t="s">
        <v>493</v>
      </c>
      <c r="B607" s="237" t="s">
        <v>422</v>
      </c>
      <c r="C607" s="237">
        <v>173.57</v>
      </c>
    </row>
    <row r="608" spans="1:3">
      <c r="A608" s="237" t="s">
        <v>708</v>
      </c>
      <c r="B608" s="237" t="s">
        <v>412</v>
      </c>
      <c r="C608" s="237">
        <v>185.14</v>
      </c>
    </row>
    <row r="609" spans="1:3">
      <c r="A609" s="237" t="s">
        <v>707</v>
      </c>
      <c r="B609" s="237" t="s">
        <v>395</v>
      </c>
      <c r="C609" s="237">
        <v>304.39999999999998</v>
      </c>
    </row>
    <row r="610" spans="1:3">
      <c r="A610" s="237" t="s">
        <v>706</v>
      </c>
      <c r="B610" s="237" t="s">
        <v>410</v>
      </c>
      <c r="C610" s="237">
        <v>241.59</v>
      </c>
    </row>
    <row r="611" spans="1:3">
      <c r="A611" s="237" t="s">
        <v>702</v>
      </c>
      <c r="B611" s="237" t="s">
        <v>703</v>
      </c>
      <c r="C611" s="237">
        <v>519.69000000000005</v>
      </c>
    </row>
    <row r="612" spans="1:3">
      <c r="A612" s="237" t="s">
        <v>698</v>
      </c>
      <c r="B612" s="237" t="s">
        <v>395</v>
      </c>
      <c r="C612" s="237">
        <v>218.5</v>
      </c>
    </row>
    <row r="613" spans="1:3">
      <c r="A613" s="237" t="s">
        <v>697</v>
      </c>
      <c r="B613" s="237" t="s">
        <v>395</v>
      </c>
      <c r="C613" s="237">
        <v>218.51</v>
      </c>
    </row>
    <row r="614" spans="1:3">
      <c r="A614" s="237" t="s">
        <v>696</v>
      </c>
      <c r="B614" s="237" t="s">
        <v>403</v>
      </c>
      <c r="C614" s="237">
        <v>226.12</v>
      </c>
    </row>
    <row r="615" spans="1:3">
      <c r="A615" s="237" t="s">
        <v>695</v>
      </c>
      <c r="B615" s="237" t="s">
        <v>399</v>
      </c>
      <c r="C615" s="237">
        <v>1517.41</v>
      </c>
    </row>
    <row r="616" spans="1:3">
      <c r="A616" s="237" t="s">
        <v>690</v>
      </c>
      <c r="B616" s="237" t="s">
        <v>395</v>
      </c>
      <c r="C616" s="237">
        <v>454.72</v>
      </c>
    </row>
    <row r="617" spans="1:3">
      <c r="A617" s="237" t="s">
        <v>689</v>
      </c>
      <c r="B617" s="237" t="s">
        <v>395</v>
      </c>
      <c r="C617" s="237">
        <v>454.72</v>
      </c>
    </row>
    <row r="618" spans="1:3">
      <c r="A618" s="237" t="s">
        <v>688</v>
      </c>
      <c r="B618" s="237" t="s">
        <v>395</v>
      </c>
      <c r="C618" s="237">
        <v>454.72</v>
      </c>
    </row>
    <row r="619" spans="1:3">
      <c r="A619" s="237" t="s">
        <v>687</v>
      </c>
      <c r="B619" s="237" t="s">
        <v>597</v>
      </c>
      <c r="C619" s="237">
        <v>1245.3800000000001</v>
      </c>
    </row>
    <row r="620" spans="1:3">
      <c r="A620" s="237" t="s">
        <v>686</v>
      </c>
      <c r="B620" s="237" t="s">
        <v>435</v>
      </c>
      <c r="C620" s="237">
        <v>422.24</v>
      </c>
    </row>
    <row r="621" spans="1:3">
      <c r="A621" s="237" t="s">
        <v>685</v>
      </c>
      <c r="B621" s="237" t="s">
        <v>435</v>
      </c>
      <c r="C621" s="237">
        <v>422.24</v>
      </c>
    </row>
    <row r="622" spans="1:3">
      <c r="A622" s="237" t="s">
        <v>684</v>
      </c>
      <c r="B622" s="237" t="s">
        <v>435</v>
      </c>
      <c r="C622" s="237">
        <v>422.24</v>
      </c>
    </row>
    <row r="623" spans="1:3">
      <c r="A623" s="237" t="s">
        <v>683</v>
      </c>
      <c r="B623" s="237" t="s">
        <v>435</v>
      </c>
      <c r="C623" s="237">
        <v>422.24</v>
      </c>
    </row>
    <row r="624" spans="1:3">
      <c r="A624" s="237" t="s">
        <v>767</v>
      </c>
      <c r="B624" s="237" t="s">
        <v>393</v>
      </c>
      <c r="C624" s="237">
        <v>433.39</v>
      </c>
    </row>
    <row r="625" spans="1:3">
      <c r="A625" s="237" t="s">
        <v>766</v>
      </c>
      <c r="B625" s="237" t="s">
        <v>393</v>
      </c>
      <c r="C625" s="237">
        <v>433.39</v>
      </c>
    </row>
    <row r="626" spans="1:3">
      <c r="A626" s="237" t="s">
        <v>765</v>
      </c>
      <c r="B626" s="237" t="s">
        <v>393</v>
      </c>
      <c r="C626" s="237">
        <v>433.39</v>
      </c>
    </row>
    <row r="627" spans="1:3">
      <c r="A627" s="237" t="s">
        <v>764</v>
      </c>
      <c r="B627" s="237" t="s">
        <v>393</v>
      </c>
      <c r="C627" s="237">
        <v>433.39</v>
      </c>
    </row>
    <row r="628" spans="1:3">
      <c r="A628" s="237" t="s">
        <v>763</v>
      </c>
      <c r="B628" s="237" t="s">
        <v>462</v>
      </c>
      <c r="C628" s="237">
        <v>799.51</v>
      </c>
    </row>
    <row r="629" spans="1:3">
      <c r="A629" s="237" t="s">
        <v>762</v>
      </c>
      <c r="B629" s="237" t="s">
        <v>462</v>
      </c>
      <c r="C629" s="237">
        <v>799.51</v>
      </c>
    </row>
    <row r="630" spans="1:3">
      <c r="A630" s="237" t="s">
        <v>761</v>
      </c>
      <c r="B630" s="237" t="s">
        <v>462</v>
      </c>
      <c r="C630" s="237">
        <v>799.51</v>
      </c>
    </row>
    <row r="631" spans="1:3">
      <c r="A631" s="237" t="s">
        <v>760</v>
      </c>
      <c r="B631" s="237" t="s">
        <v>435</v>
      </c>
      <c r="C631" s="237">
        <v>373.92</v>
      </c>
    </row>
    <row r="632" spans="1:3">
      <c r="A632" s="237" t="s">
        <v>759</v>
      </c>
      <c r="B632" s="237" t="s">
        <v>435</v>
      </c>
      <c r="C632" s="237">
        <v>363.24</v>
      </c>
    </row>
    <row r="633" spans="1:3">
      <c r="A633" s="237" t="s">
        <v>484</v>
      </c>
      <c r="B633" s="237" t="s">
        <v>451</v>
      </c>
      <c r="C633" s="237">
        <v>154.66999999999999</v>
      </c>
    </row>
    <row r="634" spans="1:3">
      <c r="A634" s="237" t="s">
        <v>483</v>
      </c>
      <c r="B634" s="237" t="s">
        <v>453</v>
      </c>
      <c r="C634" s="237">
        <v>88.79</v>
      </c>
    </row>
    <row r="635" spans="1:3">
      <c r="A635" s="237" t="s">
        <v>492</v>
      </c>
      <c r="B635" s="237" t="s">
        <v>422</v>
      </c>
      <c r="C635" s="237">
        <v>173.57</v>
      </c>
    </row>
    <row r="636" spans="1:3">
      <c r="A636" s="237" t="s">
        <v>491</v>
      </c>
      <c r="B636" s="237" t="s">
        <v>395</v>
      </c>
      <c r="C636" s="237">
        <v>291.45</v>
      </c>
    </row>
    <row r="637" spans="1:3">
      <c r="A637" s="237" t="s">
        <v>490</v>
      </c>
      <c r="B637" s="237" t="s">
        <v>395</v>
      </c>
      <c r="C637" s="237">
        <v>291.45</v>
      </c>
    </row>
    <row r="638" spans="1:3">
      <c r="A638" s="237" t="s">
        <v>489</v>
      </c>
      <c r="B638" s="237" t="s">
        <v>422</v>
      </c>
      <c r="C638" s="237">
        <v>173.57</v>
      </c>
    </row>
    <row r="639" spans="1:3">
      <c r="A639" s="237" t="s">
        <v>488</v>
      </c>
      <c r="B639" s="237" t="s">
        <v>395</v>
      </c>
      <c r="C639" s="237">
        <v>291.45</v>
      </c>
    </row>
    <row r="640" spans="1:3">
      <c r="A640" s="237" t="s">
        <v>464</v>
      </c>
      <c r="B640" s="237" t="s">
        <v>465</v>
      </c>
      <c r="C640" s="237">
        <v>83.64</v>
      </c>
    </row>
    <row r="641" spans="1:3">
      <c r="A641" s="237" t="s">
        <v>459</v>
      </c>
      <c r="B641" s="237" t="s">
        <v>460</v>
      </c>
      <c r="C641" s="237">
        <v>49.83</v>
      </c>
    </row>
    <row r="642" spans="1:3">
      <c r="A642" s="237" t="s">
        <v>457</v>
      </c>
      <c r="B642" s="237" t="s">
        <v>458</v>
      </c>
      <c r="C642" s="237">
        <v>234.55</v>
      </c>
    </row>
    <row r="643" spans="1:3">
      <c r="A643" s="237" t="s">
        <v>455</v>
      </c>
      <c r="B643" s="237" t="s">
        <v>453</v>
      </c>
      <c r="C643" s="237">
        <v>88.79</v>
      </c>
    </row>
    <row r="644" spans="1:3">
      <c r="A644" s="237" t="s">
        <v>454</v>
      </c>
      <c r="B644" s="237" t="s">
        <v>453</v>
      </c>
      <c r="C644" s="237">
        <v>88.79</v>
      </c>
    </row>
    <row r="645" spans="1:3">
      <c r="A645" s="237" t="s">
        <v>452</v>
      </c>
      <c r="B645" s="237" t="s">
        <v>453</v>
      </c>
      <c r="C645" s="237">
        <v>88.79</v>
      </c>
    </row>
    <row r="646" spans="1:3">
      <c r="A646" s="237" t="s">
        <v>450</v>
      </c>
      <c r="B646" s="237" t="s">
        <v>451</v>
      </c>
      <c r="C646" s="237">
        <v>154.66999999999999</v>
      </c>
    </row>
    <row r="647" spans="1:3">
      <c r="A647" s="237" t="s">
        <v>723</v>
      </c>
      <c r="B647" s="237" t="s">
        <v>395</v>
      </c>
      <c r="C647" s="237">
        <v>291.45</v>
      </c>
    </row>
    <row r="648" spans="1:3">
      <c r="A648" s="237" t="s">
        <v>722</v>
      </c>
      <c r="B648" s="237" t="s">
        <v>422</v>
      </c>
      <c r="C648" s="237">
        <v>173.57</v>
      </c>
    </row>
    <row r="649" spans="1:3">
      <c r="A649" s="237" t="s">
        <v>721</v>
      </c>
      <c r="B649" s="237" t="s">
        <v>422</v>
      </c>
      <c r="C649" s="237">
        <v>173.57</v>
      </c>
    </row>
    <row r="650" spans="1:3">
      <c r="A650" s="237" t="s">
        <v>720</v>
      </c>
      <c r="B650" s="237" t="s">
        <v>395</v>
      </c>
      <c r="C650" s="237">
        <v>291.45</v>
      </c>
    </row>
    <row r="651" spans="1:3">
      <c r="A651" s="237" t="s">
        <v>719</v>
      </c>
      <c r="B651" s="237" t="s">
        <v>422</v>
      </c>
      <c r="C651" s="237">
        <v>173.57</v>
      </c>
    </row>
    <row r="652" spans="1:3">
      <c r="A652" s="237" t="s">
        <v>718</v>
      </c>
      <c r="B652" s="237" t="s">
        <v>422</v>
      </c>
      <c r="C652" s="237">
        <v>173.57</v>
      </c>
    </row>
    <row r="653" spans="1:3">
      <c r="A653" s="237" t="s">
        <v>717</v>
      </c>
      <c r="B653" s="237" t="s">
        <v>422</v>
      </c>
      <c r="C653" s="237">
        <v>173.57</v>
      </c>
    </row>
    <row r="654" spans="1:3">
      <c r="A654" s="237" t="s">
        <v>716</v>
      </c>
      <c r="B654" s="237" t="s">
        <v>422</v>
      </c>
      <c r="C654" s="237">
        <v>173.57</v>
      </c>
    </row>
    <row r="655" spans="1:3">
      <c r="A655" s="237" t="s">
        <v>715</v>
      </c>
      <c r="B655" s="237" t="s">
        <v>422</v>
      </c>
      <c r="C655" s="237">
        <v>173.57</v>
      </c>
    </row>
    <row r="656" spans="1:3">
      <c r="A656" s="237" t="s">
        <v>714</v>
      </c>
      <c r="B656" s="237" t="s">
        <v>422</v>
      </c>
      <c r="C656" s="237">
        <v>173.57</v>
      </c>
    </row>
    <row r="657" spans="1:3">
      <c r="A657" s="237" t="s">
        <v>713</v>
      </c>
      <c r="B657" s="237" t="s">
        <v>422</v>
      </c>
      <c r="C657" s="237">
        <v>173.57</v>
      </c>
    </row>
    <row r="658" spans="1:3">
      <c r="A658" s="237" t="s">
        <v>712</v>
      </c>
      <c r="B658" s="237" t="s">
        <v>422</v>
      </c>
      <c r="C658" s="237">
        <v>173.57</v>
      </c>
    </row>
    <row r="659" spans="1:3">
      <c r="A659" s="237" t="s">
        <v>710</v>
      </c>
      <c r="B659" s="237" t="s">
        <v>412</v>
      </c>
      <c r="C659" s="237">
        <v>185.14</v>
      </c>
    </row>
    <row r="660" spans="1:3">
      <c r="A660" s="237" t="s">
        <v>673</v>
      </c>
      <c r="B660" s="237" t="s">
        <v>395</v>
      </c>
      <c r="C660" s="237">
        <v>310.88</v>
      </c>
    </row>
    <row r="661" spans="1:3">
      <c r="A661" s="237" t="s">
        <v>709</v>
      </c>
      <c r="B661" s="237" t="s">
        <v>412</v>
      </c>
      <c r="C661" s="237">
        <v>185.14</v>
      </c>
    </row>
    <row r="662" spans="1:3">
      <c r="A662" s="237" t="s">
        <v>1288</v>
      </c>
      <c r="B662" s="237" t="s">
        <v>395</v>
      </c>
      <c r="C662" s="237">
        <v>310.88</v>
      </c>
    </row>
    <row r="663" spans="1:3">
      <c r="A663" s="237" t="s">
        <v>1219</v>
      </c>
      <c r="B663" s="237" t="s">
        <v>412</v>
      </c>
      <c r="C663" s="237">
        <v>185.14</v>
      </c>
    </row>
    <row r="664" spans="1:3">
      <c r="A664" s="237" t="s">
        <v>1286</v>
      </c>
      <c r="B664" s="237" t="s">
        <v>1287</v>
      </c>
      <c r="C664" s="237">
        <v>833.72</v>
      </c>
    </row>
    <row r="665" spans="1:3">
      <c r="A665" s="237" t="s">
        <v>1268</v>
      </c>
      <c r="B665" s="237" t="s">
        <v>399</v>
      </c>
      <c r="C665" s="237">
        <v>1517.41</v>
      </c>
    </row>
    <row r="666" spans="1:3">
      <c r="A666" s="237" t="s">
        <v>1266</v>
      </c>
      <c r="B666" s="237" t="s">
        <v>393</v>
      </c>
      <c r="C666" s="237">
        <v>311.49</v>
      </c>
    </row>
    <row r="667" spans="1:3">
      <c r="A667" s="237" t="s">
        <v>1265</v>
      </c>
      <c r="B667" s="237" t="s">
        <v>395</v>
      </c>
      <c r="C667" s="237">
        <v>454.72</v>
      </c>
    </row>
    <row r="668" spans="1:3">
      <c r="A668" s="237" t="s">
        <v>1264</v>
      </c>
      <c r="B668" s="237" t="s">
        <v>435</v>
      </c>
      <c r="C668" s="237">
        <v>422.24</v>
      </c>
    </row>
    <row r="669" spans="1:3">
      <c r="A669" s="237" t="s">
        <v>1263</v>
      </c>
      <c r="B669" s="237" t="s">
        <v>435</v>
      </c>
      <c r="C669" s="237">
        <v>422.24</v>
      </c>
    </row>
    <row r="670" spans="1:3">
      <c r="A670" s="237" t="s">
        <v>1261</v>
      </c>
      <c r="B670" s="237" t="s">
        <v>393</v>
      </c>
      <c r="C670" s="237">
        <v>433.39</v>
      </c>
    </row>
    <row r="671" spans="1:3">
      <c r="A671" s="237" t="s">
        <v>1257</v>
      </c>
      <c r="B671" s="237" t="s">
        <v>1258</v>
      </c>
      <c r="C671" s="237">
        <v>14975.6</v>
      </c>
    </row>
    <row r="672" spans="1:3">
      <c r="A672" s="237" t="s">
        <v>1256</v>
      </c>
      <c r="B672" s="237" t="s">
        <v>543</v>
      </c>
      <c r="C672" s="237">
        <v>352.56</v>
      </c>
    </row>
    <row r="673" spans="1:3">
      <c r="A673" s="237" t="s">
        <v>1255</v>
      </c>
      <c r="B673" s="237" t="s">
        <v>543</v>
      </c>
      <c r="C673" s="237">
        <v>352.56</v>
      </c>
    </row>
    <row r="674" spans="1:3">
      <c r="A674" s="237" t="s">
        <v>1688</v>
      </c>
      <c r="B674" s="237" t="s">
        <v>435</v>
      </c>
      <c r="C674" s="237">
        <v>422.24</v>
      </c>
    </row>
    <row r="675" spans="1:3">
      <c r="A675" s="237" t="s">
        <v>1687</v>
      </c>
      <c r="B675" s="237" t="s">
        <v>435</v>
      </c>
      <c r="C675" s="237">
        <v>422.24</v>
      </c>
    </row>
    <row r="676" spans="1:3">
      <c r="A676" s="237" t="s">
        <v>1686</v>
      </c>
      <c r="B676" s="237" t="s">
        <v>435</v>
      </c>
      <c r="C676" s="237">
        <v>422.24</v>
      </c>
    </row>
    <row r="677" spans="1:3">
      <c r="A677" s="237" t="s">
        <v>1685</v>
      </c>
      <c r="B677" s="237" t="s">
        <v>435</v>
      </c>
      <c r="C677" s="237">
        <v>422.24</v>
      </c>
    </row>
    <row r="678" spans="1:3">
      <c r="A678" s="237" t="s">
        <v>1684</v>
      </c>
      <c r="B678" s="237" t="s">
        <v>597</v>
      </c>
      <c r="C678" s="237">
        <v>1245.3800000000001</v>
      </c>
    </row>
    <row r="679" spans="1:3">
      <c r="A679" s="237" t="s">
        <v>1467</v>
      </c>
      <c r="B679" s="237" t="s">
        <v>393</v>
      </c>
      <c r="C679" s="237">
        <v>386.98</v>
      </c>
    </row>
    <row r="680" spans="1:3">
      <c r="A680" s="237" t="s">
        <v>1245</v>
      </c>
      <c r="B680" s="237" t="s">
        <v>403</v>
      </c>
      <c r="C680" s="237">
        <v>226.12</v>
      </c>
    </row>
    <row r="681" spans="1:3">
      <c r="A681" s="237" t="s">
        <v>1240</v>
      </c>
      <c r="B681" s="237" t="s">
        <v>669</v>
      </c>
      <c r="C681" s="237">
        <v>347.73</v>
      </c>
    </row>
    <row r="682" spans="1:3">
      <c r="A682" s="237" t="s">
        <v>1238</v>
      </c>
      <c r="B682" s="237" t="s">
        <v>412</v>
      </c>
      <c r="C682" s="237">
        <v>185.14</v>
      </c>
    </row>
    <row r="683" spans="1:3">
      <c r="A683" s="237" t="s">
        <v>1237</v>
      </c>
      <c r="B683" s="237" t="s">
        <v>412</v>
      </c>
      <c r="C683" s="237">
        <v>185.14</v>
      </c>
    </row>
    <row r="684" spans="1:3">
      <c r="A684" s="237" t="s">
        <v>1216</v>
      </c>
      <c r="B684" s="237" t="s">
        <v>422</v>
      </c>
      <c r="C684" s="237">
        <v>173.57</v>
      </c>
    </row>
    <row r="685" spans="1:3">
      <c r="A685" s="237" t="s">
        <v>1215</v>
      </c>
      <c r="B685" s="237" t="s">
        <v>422</v>
      </c>
      <c r="C685" s="237">
        <v>173.57</v>
      </c>
    </row>
    <row r="686" spans="1:3">
      <c r="A686" s="237" t="s">
        <v>1214</v>
      </c>
      <c r="B686" s="237" t="s">
        <v>395</v>
      </c>
      <c r="C686" s="237">
        <v>291.45</v>
      </c>
    </row>
    <row r="687" spans="1:3">
      <c r="A687" s="237" t="s">
        <v>1213</v>
      </c>
      <c r="B687" s="237" t="s">
        <v>395</v>
      </c>
      <c r="C687" s="237">
        <v>291.45</v>
      </c>
    </row>
    <row r="688" spans="1:3">
      <c r="A688" s="237" t="s">
        <v>1272</v>
      </c>
      <c r="B688" s="237" t="s">
        <v>395</v>
      </c>
      <c r="C688" s="237">
        <v>291.45</v>
      </c>
    </row>
    <row r="689" spans="1:3">
      <c r="A689" s="237" t="s">
        <v>1695</v>
      </c>
      <c r="B689" s="237" t="s">
        <v>399</v>
      </c>
      <c r="C689" s="237">
        <v>2205.4499999999998</v>
      </c>
    </row>
    <row r="690" spans="1:3">
      <c r="A690" s="237" t="s">
        <v>1694</v>
      </c>
      <c r="B690" s="237" t="s">
        <v>393</v>
      </c>
      <c r="C690" s="237">
        <v>433.39</v>
      </c>
    </row>
    <row r="691" spans="1:3">
      <c r="A691" s="237" t="s">
        <v>1693</v>
      </c>
      <c r="B691" s="237" t="s">
        <v>393</v>
      </c>
      <c r="C691" s="237">
        <v>433.39</v>
      </c>
    </row>
    <row r="692" spans="1:3">
      <c r="A692" s="237" t="s">
        <v>1212</v>
      </c>
      <c r="B692" s="237" t="s">
        <v>629</v>
      </c>
      <c r="C692" s="237">
        <v>383.33</v>
      </c>
    </row>
    <row r="693" spans="1:3">
      <c r="A693" s="237" t="s">
        <v>1209</v>
      </c>
      <c r="B693" s="237" t="s">
        <v>451</v>
      </c>
      <c r="C693" s="237">
        <v>154.66999999999999</v>
      </c>
    </row>
    <row r="694" spans="1:3">
      <c r="A694" s="237" t="s">
        <v>1227</v>
      </c>
      <c r="B694" s="237" t="s">
        <v>395</v>
      </c>
      <c r="C694" s="237">
        <v>291.45</v>
      </c>
    </row>
    <row r="695" spans="1:3">
      <c r="A695" s="237" t="s">
        <v>1226</v>
      </c>
      <c r="B695" s="237" t="s">
        <v>422</v>
      </c>
      <c r="C695" s="237">
        <v>173.57</v>
      </c>
    </row>
    <row r="696" spans="1:3">
      <c r="A696" s="237" t="s">
        <v>1225</v>
      </c>
      <c r="B696" s="237" t="s">
        <v>422</v>
      </c>
      <c r="C696" s="237">
        <v>173.57</v>
      </c>
    </row>
    <row r="697" spans="1:3">
      <c r="A697" s="237" t="s">
        <v>1223</v>
      </c>
      <c r="B697" s="237" t="s">
        <v>395</v>
      </c>
      <c r="C697" s="237">
        <v>291.45</v>
      </c>
    </row>
    <row r="698" spans="1:3">
      <c r="A698" s="237" t="s">
        <v>1222</v>
      </c>
      <c r="B698" s="237" t="s">
        <v>422</v>
      </c>
      <c r="C698" s="237">
        <v>173.57</v>
      </c>
    </row>
    <row r="699" spans="1:3">
      <c r="A699" s="237" t="s">
        <v>1221</v>
      </c>
      <c r="B699" s="237" t="s">
        <v>422</v>
      </c>
      <c r="C699" s="237">
        <v>173.57</v>
      </c>
    </row>
    <row r="700" spans="1:3">
      <c r="A700" s="237" t="s">
        <v>1291</v>
      </c>
      <c r="B700" s="237" t="s">
        <v>422</v>
      </c>
      <c r="C700" s="237">
        <v>173.57</v>
      </c>
    </row>
    <row r="701" spans="1:3">
      <c r="A701" s="237" t="s">
        <v>1217</v>
      </c>
      <c r="B701" s="237" t="s">
        <v>606</v>
      </c>
      <c r="C701" s="237">
        <v>430.93</v>
      </c>
    </row>
    <row r="702" spans="1:3">
      <c r="A702" s="237" t="s">
        <v>1284</v>
      </c>
      <c r="B702" s="237" t="s">
        <v>403</v>
      </c>
      <c r="C702" s="237">
        <v>226.12</v>
      </c>
    </row>
    <row r="703" spans="1:3">
      <c r="A703" s="237" t="s">
        <v>1283</v>
      </c>
      <c r="B703" s="237" t="s">
        <v>429</v>
      </c>
      <c r="C703" s="237">
        <v>5148.88</v>
      </c>
    </row>
    <row r="704" spans="1:3">
      <c r="A704" s="237" t="s">
        <v>1282</v>
      </c>
      <c r="B704" s="237" t="s">
        <v>549</v>
      </c>
      <c r="C704" s="237">
        <v>394.7</v>
      </c>
    </row>
    <row r="705" spans="1:3">
      <c r="A705" s="237" t="s">
        <v>1281</v>
      </c>
      <c r="B705" s="237" t="s">
        <v>395</v>
      </c>
      <c r="C705" s="237">
        <v>454.72</v>
      </c>
    </row>
    <row r="706" spans="1:3">
      <c r="A706" s="237" t="s">
        <v>1280</v>
      </c>
      <c r="B706" s="237" t="s">
        <v>395</v>
      </c>
      <c r="C706" s="237">
        <v>454.72</v>
      </c>
    </row>
    <row r="707" spans="1:3">
      <c r="A707" s="237" t="s">
        <v>1279</v>
      </c>
      <c r="B707" s="237" t="s">
        <v>1123</v>
      </c>
      <c r="C707" s="237">
        <v>2720</v>
      </c>
    </row>
    <row r="708" spans="1:3">
      <c r="A708" s="237" t="s">
        <v>1278</v>
      </c>
      <c r="B708" s="237" t="s">
        <v>435</v>
      </c>
      <c r="C708" s="237">
        <v>422.24</v>
      </c>
    </row>
    <row r="709" spans="1:3">
      <c r="A709" s="237" t="s">
        <v>1277</v>
      </c>
      <c r="B709" s="237" t="s">
        <v>435</v>
      </c>
      <c r="C709" s="237">
        <v>422.24</v>
      </c>
    </row>
    <row r="710" spans="1:3">
      <c r="A710" s="237" t="s">
        <v>1276</v>
      </c>
      <c r="B710" s="237" t="s">
        <v>435</v>
      </c>
      <c r="C710" s="237">
        <v>422.24</v>
      </c>
    </row>
    <row r="711" spans="1:3">
      <c r="A711" s="237" t="s">
        <v>1275</v>
      </c>
      <c r="B711" s="237" t="s">
        <v>435</v>
      </c>
      <c r="C711" s="237">
        <v>422.24</v>
      </c>
    </row>
    <row r="712" spans="1:3">
      <c r="A712" s="237" t="s">
        <v>1274</v>
      </c>
      <c r="B712" s="237" t="s">
        <v>393</v>
      </c>
      <c r="C712" s="237">
        <v>433.39</v>
      </c>
    </row>
    <row r="713" spans="1:3">
      <c r="A713" s="237" t="s">
        <v>1273</v>
      </c>
      <c r="B713" s="237" t="s">
        <v>393</v>
      </c>
      <c r="C713" s="237">
        <v>433.39</v>
      </c>
    </row>
    <row r="714" spans="1:3">
      <c r="A714" s="237" t="s">
        <v>1290</v>
      </c>
      <c r="B714" s="237" t="s">
        <v>420</v>
      </c>
      <c r="C714" s="237">
        <v>221.85</v>
      </c>
    </row>
    <row r="715" spans="1:3">
      <c r="A715" s="237" t="s">
        <v>1289</v>
      </c>
      <c r="B715" s="237" t="s">
        <v>395</v>
      </c>
      <c r="C715" s="237">
        <v>310.88</v>
      </c>
    </row>
    <row r="716" spans="1:3">
      <c r="A716" s="237" t="s">
        <v>1271</v>
      </c>
      <c r="B716" s="237" t="s">
        <v>422</v>
      </c>
      <c r="C716" s="237">
        <v>173.57</v>
      </c>
    </row>
    <row r="717" spans="1:3">
      <c r="A717" s="237" t="s">
        <v>1399</v>
      </c>
      <c r="B717" s="237" t="s">
        <v>422</v>
      </c>
      <c r="C717" s="237">
        <v>173.57</v>
      </c>
    </row>
    <row r="718" spans="1:3">
      <c r="A718" s="237" t="s">
        <v>1398</v>
      </c>
      <c r="B718" s="237" t="s">
        <v>422</v>
      </c>
      <c r="C718" s="237">
        <v>173.57</v>
      </c>
    </row>
    <row r="719" spans="1:3">
      <c r="A719" s="237" t="s">
        <v>1168</v>
      </c>
      <c r="B719" s="237" t="s">
        <v>412</v>
      </c>
      <c r="C719" s="237">
        <v>185.14</v>
      </c>
    </row>
    <row r="720" spans="1:3">
      <c r="A720" s="237" t="s">
        <v>1167</v>
      </c>
      <c r="B720" s="237" t="s">
        <v>412</v>
      </c>
      <c r="C720" s="237">
        <v>185.14</v>
      </c>
    </row>
    <row r="721" spans="1:3">
      <c r="A721" s="237" t="s">
        <v>1166</v>
      </c>
      <c r="B721" s="237" t="s">
        <v>412</v>
      </c>
      <c r="C721" s="237">
        <v>185.14</v>
      </c>
    </row>
    <row r="722" spans="1:3">
      <c r="A722" s="237" t="s">
        <v>1424</v>
      </c>
      <c r="B722" s="237" t="s">
        <v>669</v>
      </c>
      <c r="C722" s="237">
        <v>347.74</v>
      </c>
    </row>
    <row r="723" spans="1:3">
      <c r="A723" s="237" t="s">
        <v>1422</v>
      </c>
      <c r="B723" s="237" t="s">
        <v>403</v>
      </c>
      <c r="C723" s="237">
        <v>226.12</v>
      </c>
    </row>
    <row r="724" spans="1:3">
      <c r="A724" s="237" t="s">
        <v>1421</v>
      </c>
      <c r="B724" s="237" t="s">
        <v>403</v>
      </c>
      <c r="C724" s="237">
        <v>226.12</v>
      </c>
    </row>
    <row r="725" spans="1:3">
      <c r="A725" s="237" t="s">
        <v>1419</v>
      </c>
      <c r="B725" s="237" t="s">
        <v>395</v>
      </c>
      <c r="C725" s="237">
        <v>454.72</v>
      </c>
    </row>
    <row r="726" spans="1:3">
      <c r="A726" s="237" t="s">
        <v>1418</v>
      </c>
      <c r="B726" s="237" t="s">
        <v>395</v>
      </c>
      <c r="C726" s="237">
        <v>454.72</v>
      </c>
    </row>
    <row r="727" spans="1:3">
      <c r="A727" s="237" t="s">
        <v>1417</v>
      </c>
      <c r="B727" s="237" t="s">
        <v>399</v>
      </c>
      <c r="C727" s="237">
        <v>1428.05</v>
      </c>
    </row>
    <row r="728" spans="1:3">
      <c r="A728" s="237" t="s">
        <v>1415</v>
      </c>
      <c r="B728" s="237" t="s">
        <v>393</v>
      </c>
      <c r="C728" s="237">
        <v>433.39</v>
      </c>
    </row>
    <row r="729" spans="1:3">
      <c r="A729" s="237" t="s">
        <v>1414</v>
      </c>
      <c r="B729" s="237" t="s">
        <v>393</v>
      </c>
      <c r="C729" s="237">
        <v>433.39</v>
      </c>
    </row>
    <row r="730" spans="1:3">
      <c r="A730" s="237" t="s">
        <v>1413</v>
      </c>
      <c r="B730" s="237" t="s">
        <v>393</v>
      </c>
      <c r="C730" s="237">
        <v>433.39</v>
      </c>
    </row>
    <row r="731" spans="1:3">
      <c r="A731" s="237" t="s">
        <v>1131</v>
      </c>
      <c r="B731" s="237" t="s">
        <v>543</v>
      </c>
      <c r="C731" s="237">
        <v>352.56</v>
      </c>
    </row>
    <row r="732" spans="1:3">
      <c r="A732" s="237" t="s">
        <v>1134</v>
      </c>
      <c r="B732" s="237" t="s">
        <v>1135</v>
      </c>
      <c r="C732" s="237">
        <v>2923.2</v>
      </c>
    </row>
    <row r="733" spans="1:3">
      <c r="A733" s="237" t="s">
        <v>1136</v>
      </c>
      <c r="B733" s="237" t="s">
        <v>393</v>
      </c>
      <c r="C733" s="237">
        <v>386.98</v>
      </c>
    </row>
    <row r="734" spans="1:3">
      <c r="A734" s="237" t="s">
        <v>1138</v>
      </c>
      <c r="B734" s="237" t="s">
        <v>1139</v>
      </c>
      <c r="C734" s="237">
        <v>22418.49</v>
      </c>
    </row>
    <row r="735" spans="1:3">
      <c r="A735" s="237" t="s">
        <v>1395</v>
      </c>
      <c r="B735" s="237" t="s">
        <v>395</v>
      </c>
      <c r="C735" s="237">
        <v>454.72</v>
      </c>
    </row>
    <row r="736" spans="1:3">
      <c r="A736" s="237" t="s">
        <v>1459</v>
      </c>
      <c r="B736" s="237" t="s">
        <v>435</v>
      </c>
      <c r="C736" s="237">
        <v>363.24</v>
      </c>
    </row>
    <row r="737" spans="1:3">
      <c r="A737" s="237" t="s">
        <v>1458</v>
      </c>
      <c r="B737" s="237" t="s">
        <v>395</v>
      </c>
      <c r="C737" s="237">
        <v>628.16999999999996</v>
      </c>
    </row>
    <row r="738" spans="1:3">
      <c r="A738" s="237" t="s">
        <v>1457</v>
      </c>
      <c r="B738" s="237" t="s">
        <v>393</v>
      </c>
      <c r="C738" s="237">
        <v>433.39</v>
      </c>
    </row>
    <row r="739" spans="1:3">
      <c r="A739" s="237" t="s">
        <v>1456</v>
      </c>
      <c r="B739" s="237" t="s">
        <v>435</v>
      </c>
      <c r="C739" s="237">
        <v>422.24</v>
      </c>
    </row>
    <row r="740" spans="1:3">
      <c r="A740" s="237" t="s">
        <v>1334</v>
      </c>
      <c r="B740" s="237" t="s">
        <v>747</v>
      </c>
      <c r="C740" s="237">
        <v>66.31</v>
      </c>
    </row>
    <row r="741" spans="1:3">
      <c r="A741" s="237" t="s">
        <v>1324</v>
      </c>
      <c r="B741" s="237" t="s">
        <v>629</v>
      </c>
      <c r="C741" s="237">
        <v>383.33</v>
      </c>
    </row>
    <row r="742" spans="1:3">
      <c r="A742" s="237" t="s">
        <v>1323</v>
      </c>
      <c r="B742" s="237" t="s">
        <v>460</v>
      </c>
      <c r="C742" s="237">
        <v>49.83</v>
      </c>
    </row>
    <row r="743" spans="1:3">
      <c r="A743" s="237" t="s">
        <v>1322</v>
      </c>
      <c r="B743" s="237" t="s">
        <v>460</v>
      </c>
      <c r="C743" s="237">
        <v>49.83</v>
      </c>
    </row>
    <row r="744" spans="1:3">
      <c r="A744" s="237" t="s">
        <v>1270</v>
      </c>
      <c r="B744" s="237" t="s">
        <v>422</v>
      </c>
      <c r="C744" s="237">
        <v>173.57</v>
      </c>
    </row>
    <row r="745" spans="1:3">
      <c r="A745" s="237" t="s">
        <v>1269</v>
      </c>
      <c r="B745" s="237" t="s">
        <v>451</v>
      </c>
      <c r="C745" s="237">
        <v>154.66999999999999</v>
      </c>
    </row>
    <row r="746" spans="1:3">
      <c r="A746" s="237" t="s">
        <v>1254</v>
      </c>
      <c r="B746" s="237" t="s">
        <v>451</v>
      </c>
      <c r="C746" s="237">
        <v>154.66999999999999</v>
      </c>
    </row>
    <row r="747" spans="1:3">
      <c r="A747" s="237" t="s">
        <v>1253</v>
      </c>
      <c r="B747" s="237" t="s">
        <v>451</v>
      </c>
      <c r="C747" s="237">
        <v>154.66999999999999</v>
      </c>
    </row>
    <row r="748" spans="1:3">
      <c r="A748" s="237" t="s">
        <v>1252</v>
      </c>
      <c r="B748" s="237" t="s">
        <v>453</v>
      </c>
      <c r="C748" s="237">
        <v>88.79</v>
      </c>
    </row>
    <row r="749" spans="1:3">
      <c r="A749" s="237" t="s">
        <v>1251</v>
      </c>
      <c r="B749" s="237" t="s">
        <v>661</v>
      </c>
      <c r="C749" s="237">
        <v>263.54000000000002</v>
      </c>
    </row>
    <row r="750" spans="1:3">
      <c r="A750" s="237" t="s">
        <v>1163</v>
      </c>
      <c r="B750" s="237" t="s">
        <v>406</v>
      </c>
      <c r="C750" s="237">
        <v>167.12</v>
      </c>
    </row>
    <row r="751" spans="1:3">
      <c r="A751" s="237" t="s">
        <v>1187</v>
      </c>
      <c r="B751" s="237" t="s">
        <v>747</v>
      </c>
      <c r="C751" s="237">
        <v>66.31</v>
      </c>
    </row>
    <row r="752" spans="1:3">
      <c r="A752" s="237" t="s">
        <v>1186</v>
      </c>
      <c r="B752" s="237" t="s">
        <v>465</v>
      </c>
      <c r="C752" s="237">
        <v>83.64</v>
      </c>
    </row>
    <row r="753" spans="1:3">
      <c r="A753" s="237" t="s">
        <v>1185</v>
      </c>
      <c r="B753" s="237" t="s">
        <v>629</v>
      </c>
      <c r="C753" s="237">
        <v>383.33</v>
      </c>
    </row>
    <row r="754" spans="1:3">
      <c r="A754" s="237" t="s">
        <v>1403</v>
      </c>
      <c r="B754" s="237" t="s">
        <v>462</v>
      </c>
      <c r="C754" s="237">
        <v>292.5</v>
      </c>
    </row>
    <row r="755" spans="1:3">
      <c r="A755" s="237" t="s">
        <v>1183</v>
      </c>
      <c r="B755" s="237" t="s">
        <v>395</v>
      </c>
      <c r="C755" s="237">
        <v>157.44999999999999</v>
      </c>
    </row>
    <row r="756" spans="1:3">
      <c r="A756" s="237" t="s">
        <v>1181</v>
      </c>
      <c r="B756" s="237" t="s">
        <v>422</v>
      </c>
      <c r="C756" s="237">
        <v>173.57</v>
      </c>
    </row>
    <row r="757" spans="1:3">
      <c r="A757" s="237" t="s">
        <v>1180</v>
      </c>
      <c r="B757" s="237" t="s">
        <v>422</v>
      </c>
      <c r="C757" s="237">
        <v>173.57</v>
      </c>
    </row>
    <row r="758" spans="1:3">
      <c r="A758" s="237" t="s">
        <v>1179</v>
      </c>
      <c r="B758" s="237" t="s">
        <v>422</v>
      </c>
      <c r="C758" s="237">
        <v>173.57</v>
      </c>
    </row>
    <row r="759" spans="1:3">
      <c r="A759" s="237" t="s">
        <v>1178</v>
      </c>
      <c r="B759" s="237" t="s">
        <v>422</v>
      </c>
      <c r="C759" s="237">
        <v>173.57</v>
      </c>
    </row>
    <row r="760" spans="1:3">
      <c r="A760" s="237" t="s">
        <v>1177</v>
      </c>
      <c r="B760" s="237" t="s">
        <v>422</v>
      </c>
      <c r="C760" s="237">
        <v>173.57</v>
      </c>
    </row>
    <row r="761" spans="1:3">
      <c r="A761" s="237" t="s">
        <v>1176</v>
      </c>
      <c r="B761" s="237" t="s">
        <v>422</v>
      </c>
      <c r="C761" s="237">
        <v>173.57</v>
      </c>
    </row>
    <row r="762" spans="1:3">
      <c r="A762" s="237" t="s">
        <v>1175</v>
      </c>
      <c r="B762" s="237" t="s">
        <v>420</v>
      </c>
      <c r="C762" s="237">
        <v>221.85</v>
      </c>
    </row>
    <row r="763" spans="1:3">
      <c r="A763" s="237" t="s">
        <v>1174</v>
      </c>
      <c r="B763" s="237" t="s">
        <v>420</v>
      </c>
      <c r="C763" s="237">
        <v>221.85</v>
      </c>
    </row>
    <row r="764" spans="1:3">
      <c r="A764" s="237" t="s">
        <v>1173</v>
      </c>
      <c r="B764" s="237" t="s">
        <v>420</v>
      </c>
      <c r="C764" s="237">
        <v>221.85</v>
      </c>
    </row>
    <row r="765" spans="1:3">
      <c r="A765" s="237" t="s">
        <v>1172</v>
      </c>
      <c r="B765" s="237" t="s">
        <v>395</v>
      </c>
      <c r="C765" s="237">
        <v>310.88</v>
      </c>
    </row>
    <row r="766" spans="1:3">
      <c r="A766" s="237" t="s">
        <v>1171</v>
      </c>
      <c r="B766" s="237" t="s">
        <v>412</v>
      </c>
      <c r="C766" s="237">
        <v>185.14</v>
      </c>
    </row>
    <row r="767" spans="1:3">
      <c r="A767" s="237" t="s">
        <v>1170</v>
      </c>
      <c r="B767" s="237" t="s">
        <v>412</v>
      </c>
      <c r="C767" s="237">
        <v>185.14</v>
      </c>
    </row>
    <row r="768" spans="1:3">
      <c r="A768" s="237" t="s">
        <v>1169</v>
      </c>
      <c r="B768" s="237" t="s">
        <v>412</v>
      </c>
      <c r="C768" s="237">
        <v>185.14</v>
      </c>
    </row>
    <row r="769" spans="1:3">
      <c r="A769" s="237" t="s">
        <v>1402</v>
      </c>
      <c r="B769" s="237" t="s">
        <v>453</v>
      </c>
      <c r="C769" s="237">
        <v>88.79</v>
      </c>
    </row>
    <row r="770" spans="1:3">
      <c r="A770" s="237" t="s">
        <v>1400</v>
      </c>
      <c r="B770" s="237" t="s">
        <v>1401</v>
      </c>
      <c r="C770" s="237">
        <v>895.83</v>
      </c>
    </row>
    <row r="771" spans="1:3">
      <c r="A771" s="237" t="s">
        <v>1696</v>
      </c>
      <c r="B771" s="237" t="s">
        <v>462</v>
      </c>
      <c r="C771" s="237">
        <v>799.51</v>
      </c>
    </row>
    <row r="772" spans="1:3">
      <c r="A772" s="237" t="s">
        <v>1534</v>
      </c>
      <c r="B772" s="237" t="s">
        <v>393</v>
      </c>
      <c r="C772" s="237">
        <v>433.39</v>
      </c>
    </row>
    <row r="773" spans="1:3">
      <c r="A773" s="237" t="s">
        <v>1533</v>
      </c>
      <c r="B773" s="237" t="s">
        <v>399</v>
      </c>
      <c r="C773" s="237">
        <v>2205.4499999999998</v>
      </c>
    </row>
    <row r="774" spans="1:3">
      <c r="A774" s="237" t="s">
        <v>1532</v>
      </c>
      <c r="B774" s="237" t="s">
        <v>462</v>
      </c>
      <c r="C774" s="237">
        <v>799.51</v>
      </c>
    </row>
    <row r="775" spans="1:3">
      <c r="A775" s="237" t="s">
        <v>1531</v>
      </c>
      <c r="B775" s="237" t="s">
        <v>395</v>
      </c>
      <c r="C775" s="237">
        <v>628.16999999999996</v>
      </c>
    </row>
    <row r="776" spans="1:3">
      <c r="A776" s="237" t="s">
        <v>1530</v>
      </c>
      <c r="B776" s="237" t="s">
        <v>395</v>
      </c>
      <c r="C776" s="237">
        <v>628.16999999999996</v>
      </c>
    </row>
    <row r="777" spans="1:3">
      <c r="A777" s="237" t="s">
        <v>1620</v>
      </c>
      <c r="B777" s="237" t="s">
        <v>1135</v>
      </c>
      <c r="C777" s="237">
        <v>3944</v>
      </c>
    </row>
    <row r="778" spans="1:3">
      <c r="A778" s="237" t="s">
        <v>1619</v>
      </c>
      <c r="B778" s="237" t="s">
        <v>549</v>
      </c>
      <c r="C778" s="237">
        <v>394.7</v>
      </c>
    </row>
    <row r="779" spans="1:3">
      <c r="A779" s="237" t="s">
        <v>1616</v>
      </c>
      <c r="B779" s="237" t="s">
        <v>460</v>
      </c>
      <c r="C779" s="237">
        <v>49.83</v>
      </c>
    </row>
    <row r="780" spans="1:3">
      <c r="A780" s="237" t="s">
        <v>1764</v>
      </c>
      <c r="B780" s="237" t="s">
        <v>435</v>
      </c>
      <c r="C780" s="237">
        <v>363.24</v>
      </c>
    </row>
    <row r="781" spans="1:3">
      <c r="A781" s="237" t="s">
        <v>1763</v>
      </c>
      <c r="B781" s="237" t="s">
        <v>462</v>
      </c>
      <c r="C781" s="237">
        <v>799.51</v>
      </c>
    </row>
    <row r="782" spans="1:3">
      <c r="A782" s="237" t="s">
        <v>1762</v>
      </c>
      <c r="B782" s="237" t="s">
        <v>462</v>
      </c>
      <c r="C782" s="237">
        <v>799.51</v>
      </c>
    </row>
    <row r="783" spans="1:3">
      <c r="A783" s="237" t="s">
        <v>1758</v>
      </c>
      <c r="B783" s="237" t="s">
        <v>393</v>
      </c>
      <c r="C783" s="237">
        <v>433.39</v>
      </c>
    </row>
    <row r="784" spans="1:3">
      <c r="A784" s="237" t="s">
        <v>1757</v>
      </c>
      <c r="B784" s="237" t="s">
        <v>393</v>
      </c>
      <c r="C784" s="237">
        <v>433.39</v>
      </c>
    </row>
    <row r="785" spans="1:3">
      <c r="A785" s="237" t="s">
        <v>1756</v>
      </c>
      <c r="B785" s="237" t="s">
        <v>393</v>
      </c>
      <c r="C785" s="237">
        <v>433.39</v>
      </c>
    </row>
    <row r="786" spans="1:3">
      <c r="A786" s="237" t="s">
        <v>1755</v>
      </c>
      <c r="B786" s="237" t="s">
        <v>399</v>
      </c>
      <c r="C786" s="237">
        <v>2093.25</v>
      </c>
    </row>
    <row r="787" spans="1:3">
      <c r="A787" s="237" t="s">
        <v>1752</v>
      </c>
      <c r="B787" s="237" t="s">
        <v>435</v>
      </c>
      <c r="C787" s="237">
        <v>422.24</v>
      </c>
    </row>
    <row r="788" spans="1:3">
      <c r="A788" s="237" t="s">
        <v>1751</v>
      </c>
      <c r="B788" s="237" t="s">
        <v>435</v>
      </c>
      <c r="C788" s="237">
        <v>422.24</v>
      </c>
    </row>
    <row r="789" spans="1:3">
      <c r="A789" s="237" t="s">
        <v>1750</v>
      </c>
      <c r="B789" s="237" t="s">
        <v>435</v>
      </c>
      <c r="C789" s="237">
        <v>422.24</v>
      </c>
    </row>
    <row r="790" spans="1:3">
      <c r="A790" s="237" t="s">
        <v>1749</v>
      </c>
      <c r="B790" s="237" t="s">
        <v>395</v>
      </c>
      <c r="C790" s="237">
        <v>454.72</v>
      </c>
    </row>
    <row r="791" spans="1:3">
      <c r="A791" s="237" t="s">
        <v>1748</v>
      </c>
      <c r="B791" s="237" t="s">
        <v>549</v>
      </c>
      <c r="C791" s="237">
        <v>394.7</v>
      </c>
    </row>
    <row r="792" spans="1:3">
      <c r="A792" s="237" t="s">
        <v>1747</v>
      </c>
      <c r="B792" s="237" t="s">
        <v>403</v>
      </c>
      <c r="C792" s="237">
        <v>226.12</v>
      </c>
    </row>
    <row r="793" spans="1:3">
      <c r="A793" s="237" t="s">
        <v>1746</v>
      </c>
      <c r="B793" s="237" t="s">
        <v>403</v>
      </c>
      <c r="C793" s="237">
        <v>226.12</v>
      </c>
    </row>
    <row r="794" spans="1:3">
      <c r="A794" s="237" t="s">
        <v>1745</v>
      </c>
      <c r="B794" s="237" t="s">
        <v>395</v>
      </c>
      <c r="C794" s="237">
        <v>218.5</v>
      </c>
    </row>
    <row r="795" spans="1:3">
      <c r="A795" s="237" t="s">
        <v>1744</v>
      </c>
      <c r="B795" s="237" t="s">
        <v>395</v>
      </c>
      <c r="C795" s="237">
        <v>218.5</v>
      </c>
    </row>
    <row r="796" spans="1:3">
      <c r="A796" s="237" t="s">
        <v>1742</v>
      </c>
      <c r="B796" s="237" t="s">
        <v>397</v>
      </c>
      <c r="C796" s="237">
        <v>379.36</v>
      </c>
    </row>
    <row r="797" spans="1:3">
      <c r="A797" s="237" t="s">
        <v>1740</v>
      </c>
      <c r="B797" s="237" t="s">
        <v>408</v>
      </c>
      <c r="C797" s="237">
        <v>568.4</v>
      </c>
    </row>
    <row r="798" spans="1:3">
      <c r="A798" s="237" t="s">
        <v>1739</v>
      </c>
      <c r="B798" s="237" t="s">
        <v>935</v>
      </c>
      <c r="C798" s="237">
        <v>426.3</v>
      </c>
    </row>
    <row r="799" spans="1:3">
      <c r="A799" s="237" t="s">
        <v>1471</v>
      </c>
      <c r="B799" s="237" t="s">
        <v>422</v>
      </c>
      <c r="C799" s="237">
        <v>173.57</v>
      </c>
    </row>
    <row r="800" spans="1:3">
      <c r="A800" s="237" t="s">
        <v>1472</v>
      </c>
      <c r="B800" s="237" t="s">
        <v>422</v>
      </c>
      <c r="C800" s="237">
        <v>173.57</v>
      </c>
    </row>
    <row r="801" spans="1:3">
      <c r="A801" s="237" t="s">
        <v>1478</v>
      </c>
      <c r="B801" s="237" t="s">
        <v>422</v>
      </c>
      <c r="C801" s="237">
        <v>173.57</v>
      </c>
    </row>
    <row r="802" spans="1:3">
      <c r="A802" s="237" t="s">
        <v>1479</v>
      </c>
      <c r="B802" s="237" t="s">
        <v>412</v>
      </c>
      <c r="C802" s="237">
        <v>185.14</v>
      </c>
    </row>
    <row r="803" spans="1:3">
      <c r="A803" s="237" t="s">
        <v>1480</v>
      </c>
      <c r="B803" s="237" t="s">
        <v>395</v>
      </c>
      <c r="C803" s="237">
        <v>310.88</v>
      </c>
    </row>
    <row r="804" spans="1:3">
      <c r="A804" s="237" t="s">
        <v>1481</v>
      </c>
      <c r="B804" s="237" t="s">
        <v>412</v>
      </c>
      <c r="C804" s="237">
        <v>185.14</v>
      </c>
    </row>
    <row r="805" spans="1:3">
      <c r="A805" s="237" t="s">
        <v>1482</v>
      </c>
      <c r="B805" s="237" t="s">
        <v>412</v>
      </c>
      <c r="C805" s="237">
        <v>185.14</v>
      </c>
    </row>
    <row r="806" spans="1:3">
      <c r="A806" s="237" t="s">
        <v>1483</v>
      </c>
      <c r="B806" s="237" t="s">
        <v>412</v>
      </c>
      <c r="C806" s="237">
        <v>185.14</v>
      </c>
    </row>
    <row r="807" spans="1:3">
      <c r="A807" s="237" t="s">
        <v>1484</v>
      </c>
      <c r="B807" s="237" t="s">
        <v>1485</v>
      </c>
      <c r="C807" s="237">
        <v>762.6</v>
      </c>
    </row>
    <row r="808" spans="1:3">
      <c r="A808" s="237" t="s">
        <v>1486</v>
      </c>
      <c r="B808" s="237" t="s">
        <v>408</v>
      </c>
      <c r="C808" s="237">
        <v>568.4</v>
      </c>
    </row>
    <row r="809" spans="1:3">
      <c r="A809" s="237" t="s">
        <v>1487</v>
      </c>
      <c r="B809" s="237" t="s">
        <v>1488</v>
      </c>
      <c r="C809" s="237">
        <v>316.08</v>
      </c>
    </row>
    <row r="810" spans="1:3">
      <c r="A810" s="237" t="s">
        <v>1489</v>
      </c>
      <c r="B810" s="237" t="s">
        <v>403</v>
      </c>
      <c r="C810" s="237">
        <v>226.12</v>
      </c>
    </row>
    <row r="811" spans="1:3">
      <c r="A811" s="237" t="s">
        <v>1490</v>
      </c>
      <c r="B811" s="237" t="s">
        <v>512</v>
      </c>
      <c r="C811" s="237">
        <v>1252.44</v>
      </c>
    </row>
    <row r="812" spans="1:3">
      <c r="A812" s="237" t="s">
        <v>1552</v>
      </c>
      <c r="B812" s="237" t="s">
        <v>393</v>
      </c>
      <c r="C812" s="237">
        <v>311.49</v>
      </c>
    </row>
    <row r="813" spans="1:3">
      <c r="A813" s="237" t="s">
        <v>1549</v>
      </c>
      <c r="B813" s="237" t="s">
        <v>395</v>
      </c>
      <c r="C813" s="237">
        <v>454.72</v>
      </c>
    </row>
    <row r="814" spans="1:3">
      <c r="A814" s="237" t="s">
        <v>1548</v>
      </c>
      <c r="B814" s="237" t="s">
        <v>395</v>
      </c>
      <c r="C814" s="237">
        <v>454.72</v>
      </c>
    </row>
    <row r="815" spans="1:3">
      <c r="A815" s="237" t="s">
        <v>1547</v>
      </c>
      <c r="B815" s="237" t="s">
        <v>395</v>
      </c>
      <c r="C815" s="237">
        <v>454.72</v>
      </c>
    </row>
    <row r="816" spans="1:3">
      <c r="A816" s="237" t="s">
        <v>1546</v>
      </c>
      <c r="B816" s="237" t="s">
        <v>395</v>
      </c>
      <c r="C816" s="237">
        <v>454.72</v>
      </c>
    </row>
    <row r="817" spans="1:3">
      <c r="A817" s="237" t="s">
        <v>1545</v>
      </c>
      <c r="B817" s="237" t="s">
        <v>473</v>
      </c>
      <c r="C817" s="237">
        <v>2360</v>
      </c>
    </row>
    <row r="818" spans="1:3">
      <c r="A818" s="237" t="s">
        <v>1544</v>
      </c>
      <c r="B818" s="237" t="s">
        <v>597</v>
      </c>
      <c r="C818" s="237">
        <v>1245.3800000000001</v>
      </c>
    </row>
    <row r="819" spans="1:3">
      <c r="A819" s="237" t="s">
        <v>1543</v>
      </c>
      <c r="B819" s="237" t="s">
        <v>435</v>
      </c>
      <c r="C819" s="237">
        <v>422.24</v>
      </c>
    </row>
    <row r="820" spans="1:3">
      <c r="A820" s="237" t="s">
        <v>1542</v>
      </c>
      <c r="B820" s="237" t="s">
        <v>435</v>
      </c>
      <c r="C820" s="237">
        <v>422.24</v>
      </c>
    </row>
    <row r="821" spans="1:3">
      <c r="A821" s="237" t="s">
        <v>1541</v>
      </c>
      <c r="B821" s="237" t="s">
        <v>435</v>
      </c>
      <c r="C821" s="237">
        <v>422.24</v>
      </c>
    </row>
    <row r="822" spans="1:3">
      <c r="A822" s="237" t="s">
        <v>1540</v>
      </c>
      <c r="B822" s="237" t="s">
        <v>435</v>
      </c>
      <c r="C822" s="237">
        <v>422.24</v>
      </c>
    </row>
    <row r="823" spans="1:3">
      <c r="A823" s="237" t="s">
        <v>1539</v>
      </c>
      <c r="B823" s="237" t="s">
        <v>435</v>
      </c>
      <c r="C823" s="237">
        <v>422.24</v>
      </c>
    </row>
    <row r="824" spans="1:3">
      <c r="A824" s="237" t="s">
        <v>1536</v>
      </c>
      <c r="B824" s="237" t="s">
        <v>393</v>
      </c>
      <c r="C824" s="237">
        <v>433.39</v>
      </c>
    </row>
    <row r="825" spans="1:3">
      <c r="A825" s="237" t="s">
        <v>1535</v>
      </c>
      <c r="B825" s="237" t="s">
        <v>393</v>
      </c>
      <c r="C825" s="237">
        <v>433.39</v>
      </c>
    </row>
    <row r="826" spans="1:3">
      <c r="A826" s="237" t="s">
        <v>1736</v>
      </c>
      <c r="B826" s="237" t="s">
        <v>420</v>
      </c>
      <c r="C826" s="237">
        <v>221.85</v>
      </c>
    </row>
    <row r="827" spans="1:3">
      <c r="A827" s="237" t="s">
        <v>1667</v>
      </c>
      <c r="B827" s="237" t="s">
        <v>395</v>
      </c>
      <c r="C827" s="237">
        <v>454.72</v>
      </c>
    </row>
    <row r="828" spans="1:3">
      <c r="A828" s="237" t="s">
        <v>1666</v>
      </c>
      <c r="B828" s="237" t="s">
        <v>399</v>
      </c>
      <c r="C828" s="237">
        <v>1428.05</v>
      </c>
    </row>
    <row r="829" spans="1:3">
      <c r="A829" s="237" t="s">
        <v>1663</v>
      </c>
      <c r="B829" s="237" t="s">
        <v>1664</v>
      </c>
      <c r="C829" s="237">
        <v>2320</v>
      </c>
    </row>
    <row r="830" spans="1:3">
      <c r="A830" s="237" t="s">
        <v>1665</v>
      </c>
      <c r="B830" s="237" t="s">
        <v>435</v>
      </c>
      <c r="C830" s="237">
        <v>422.24</v>
      </c>
    </row>
    <row r="831" spans="1:3">
      <c r="A831" s="237" t="s">
        <v>1661</v>
      </c>
      <c r="B831" s="237" t="s">
        <v>393</v>
      </c>
      <c r="C831" s="237">
        <v>433.39</v>
      </c>
    </row>
    <row r="832" spans="1:3">
      <c r="A832" s="237" t="s">
        <v>1660</v>
      </c>
      <c r="B832" s="237" t="s">
        <v>462</v>
      </c>
      <c r="C832" s="237">
        <v>799.51</v>
      </c>
    </row>
    <row r="833" spans="1:3">
      <c r="A833" s="237" t="s">
        <v>1733</v>
      </c>
      <c r="B833" s="237" t="s">
        <v>422</v>
      </c>
      <c r="C833" s="237">
        <v>173.57</v>
      </c>
    </row>
    <row r="834" spans="1:3">
      <c r="A834" s="237" t="s">
        <v>1732</v>
      </c>
      <c r="B834" s="237" t="s">
        <v>422</v>
      </c>
      <c r="C834" s="237">
        <v>173.57</v>
      </c>
    </row>
    <row r="835" spans="1:3">
      <c r="A835" s="237" t="s">
        <v>1731</v>
      </c>
      <c r="B835" s="237" t="s">
        <v>395</v>
      </c>
      <c r="C835" s="237">
        <v>291.45</v>
      </c>
    </row>
    <row r="836" spans="1:3">
      <c r="A836" s="237" t="s">
        <v>1730</v>
      </c>
      <c r="B836" s="237" t="s">
        <v>422</v>
      </c>
      <c r="C836" s="237">
        <v>173.57</v>
      </c>
    </row>
    <row r="837" spans="1:3">
      <c r="A837" s="237" t="s">
        <v>1729</v>
      </c>
      <c r="B837" s="237" t="s">
        <v>422</v>
      </c>
      <c r="C837" s="237">
        <v>173.57</v>
      </c>
    </row>
    <row r="838" spans="1:3">
      <c r="A838" s="237" t="s">
        <v>1728</v>
      </c>
      <c r="B838" s="237" t="s">
        <v>451</v>
      </c>
      <c r="C838" s="237">
        <v>154.66999999999999</v>
      </c>
    </row>
    <row r="839" spans="1:3">
      <c r="A839" s="237" t="s">
        <v>1727</v>
      </c>
      <c r="B839" s="237" t="s">
        <v>451</v>
      </c>
      <c r="C839" s="237">
        <v>154.66999999999999</v>
      </c>
    </row>
    <row r="840" spans="1:3">
      <c r="A840" s="237" t="s">
        <v>1810</v>
      </c>
      <c r="B840" s="237" t="s">
        <v>395</v>
      </c>
      <c r="C840" s="237">
        <v>157.44999999999999</v>
      </c>
    </row>
    <row r="841" spans="1:3">
      <c r="A841" s="237" t="s">
        <v>1809</v>
      </c>
      <c r="B841" s="237" t="s">
        <v>395</v>
      </c>
      <c r="C841" s="237">
        <v>157.44999999999999</v>
      </c>
    </row>
    <row r="842" spans="1:3">
      <c r="A842" s="237" t="s">
        <v>1808</v>
      </c>
      <c r="B842" s="237" t="s">
        <v>540</v>
      </c>
      <c r="C842" s="237">
        <v>676.05</v>
      </c>
    </row>
    <row r="843" spans="1:3">
      <c r="A843" s="237" t="s">
        <v>1807</v>
      </c>
      <c r="B843" s="237" t="s">
        <v>458</v>
      </c>
      <c r="C843" s="237">
        <v>234.55</v>
      </c>
    </row>
    <row r="844" spans="1:3">
      <c r="A844" s="237" t="s">
        <v>1235</v>
      </c>
      <c r="B844" s="237" t="s">
        <v>406</v>
      </c>
      <c r="C844" s="237">
        <v>167.12</v>
      </c>
    </row>
    <row r="845" spans="1:3">
      <c r="A845" s="237" t="s">
        <v>1234</v>
      </c>
      <c r="B845" s="237" t="s">
        <v>406</v>
      </c>
      <c r="C845" s="237">
        <v>167.12</v>
      </c>
    </row>
    <row r="846" spans="1:3">
      <c r="A846" s="237" t="s">
        <v>1233</v>
      </c>
      <c r="B846" s="237" t="s">
        <v>458</v>
      </c>
      <c r="C846" s="237">
        <v>234.55</v>
      </c>
    </row>
    <row r="847" spans="1:3">
      <c r="A847" s="237" t="s">
        <v>1232</v>
      </c>
      <c r="B847" s="237" t="s">
        <v>782</v>
      </c>
      <c r="C847" s="237">
        <v>545.20000000000005</v>
      </c>
    </row>
    <row r="848" spans="1:3">
      <c r="A848" s="237" t="s">
        <v>1231</v>
      </c>
      <c r="B848" s="237" t="s">
        <v>453</v>
      </c>
      <c r="C848" s="237">
        <v>88.79</v>
      </c>
    </row>
    <row r="849" spans="1:3">
      <c r="A849" s="237" t="s">
        <v>1230</v>
      </c>
      <c r="B849" s="237" t="s">
        <v>451</v>
      </c>
      <c r="C849" s="237">
        <v>154.66999999999999</v>
      </c>
    </row>
    <row r="850" spans="1:3">
      <c r="A850" s="237" t="s">
        <v>1706</v>
      </c>
      <c r="B850" s="237" t="s">
        <v>473</v>
      </c>
      <c r="C850" s="237">
        <v>2120</v>
      </c>
    </row>
    <row r="851" spans="1:3">
      <c r="A851" s="237" t="s">
        <v>1705</v>
      </c>
      <c r="B851" s="237" t="s">
        <v>395</v>
      </c>
      <c r="C851" s="237">
        <v>291.45</v>
      </c>
    </row>
    <row r="852" spans="1:3">
      <c r="A852" s="237" t="s">
        <v>1704</v>
      </c>
      <c r="B852" s="237" t="s">
        <v>451</v>
      </c>
      <c r="C852" s="237">
        <v>154.66999999999999</v>
      </c>
    </row>
    <row r="853" spans="1:3">
      <c r="A853" s="237" t="s">
        <v>1697</v>
      </c>
      <c r="B853" s="237" t="s">
        <v>395</v>
      </c>
      <c r="C853" s="237">
        <v>647.21</v>
      </c>
    </row>
    <row r="854" spans="1:3">
      <c r="A854" s="237" t="s">
        <v>1735</v>
      </c>
      <c r="B854" s="237" t="s">
        <v>420</v>
      </c>
      <c r="C854" s="237">
        <v>221.85</v>
      </c>
    </row>
    <row r="855" spans="1:3">
      <c r="A855" s="237" t="s">
        <v>1734</v>
      </c>
      <c r="B855" s="237" t="s">
        <v>422</v>
      </c>
      <c r="C855" s="237">
        <v>173.57</v>
      </c>
    </row>
    <row r="856" spans="1:3">
      <c r="A856" s="237" t="s">
        <v>1792</v>
      </c>
      <c r="B856" s="237" t="s">
        <v>747</v>
      </c>
      <c r="C856" s="237">
        <v>66.31</v>
      </c>
    </row>
    <row r="857" spans="1:3">
      <c r="A857" s="237" t="s">
        <v>1791</v>
      </c>
      <c r="B857" s="237" t="s">
        <v>747</v>
      </c>
      <c r="C857" s="237">
        <v>66.31</v>
      </c>
    </row>
    <row r="858" spans="1:3">
      <c r="A858" s="237" t="s">
        <v>1789</v>
      </c>
      <c r="B858" s="237" t="s">
        <v>465</v>
      </c>
      <c r="C858" s="237">
        <v>83.64</v>
      </c>
    </row>
    <row r="859" spans="1:3">
      <c r="A859" s="237" t="s">
        <v>1788</v>
      </c>
      <c r="B859" s="237" t="s">
        <v>465</v>
      </c>
      <c r="C859" s="237">
        <v>83.64</v>
      </c>
    </row>
    <row r="860" spans="1:3">
      <c r="A860" s="237" t="s">
        <v>1787</v>
      </c>
      <c r="B860" s="237" t="s">
        <v>465</v>
      </c>
      <c r="C860" s="237">
        <v>83.64</v>
      </c>
    </row>
    <row r="861" spans="1:3">
      <c r="A861" s="237" t="s">
        <v>1784</v>
      </c>
      <c r="B861" s="237" t="s">
        <v>504</v>
      </c>
      <c r="C861" s="237">
        <v>113.08</v>
      </c>
    </row>
    <row r="862" spans="1:3">
      <c r="A862" s="237" t="s">
        <v>1783</v>
      </c>
      <c r="B862" s="237" t="s">
        <v>661</v>
      </c>
      <c r="C862" s="237">
        <v>263.54000000000002</v>
      </c>
    </row>
    <row r="863" spans="1:3">
      <c r="A863" s="237" t="s">
        <v>1782</v>
      </c>
      <c r="B863" s="237" t="s">
        <v>458</v>
      </c>
      <c r="C863" s="237">
        <v>234.55</v>
      </c>
    </row>
    <row r="864" spans="1:3">
      <c r="A864" s="237" t="s">
        <v>1780</v>
      </c>
      <c r="B864" s="237" t="s">
        <v>395</v>
      </c>
      <c r="C864" s="237">
        <v>157.44999999999999</v>
      </c>
    </row>
    <row r="865" spans="1:3">
      <c r="A865" s="237" t="s">
        <v>1779</v>
      </c>
      <c r="B865" s="237" t="s">
        <v>453</v>
      </c>
      <c r="C865" s="237">
        <v>88.79</v>
      </c>
    </row>
    <row r="866" spans="1:3">
      <c r="A866" s="237" t="s">
        <v>1778</v>
      </c>
      <c r="B866" s="237" t="s">
        <v>451</v>
      </c>
      <c r="C866" s="237">
        <v>154.66999999999999</v>
      </c>
    </row>
    <row r="867" spans="1:3">
      <c r="A867" s="237" t="s">
        <v>1777</v>
      </c>
      <c r="B867" s="237" t="s">
        <v>451</v>
      </c>
      <c r="C867" s="237">
        <v>154.66999999999999</v>
      </c>
    </row>
    <row r="868" spans="1:3">
      <c r="A868" s="237" t="s">
        <v>1776</v>
      </c>
      <c r="B868" s="237" t="s">
        <v>446</v>
      </c>
      <c r="C868" s="237">
        <v>735.15</v>
      </c>
    </row>
    <row r="869" spans="1:3">
      <c r="A869" s="237" t="s">
        <v>1775</v>
      </c>
      <c r="B869" s="237" t="s">
        <v>395</v>
      </c>
      <c r="C869" s="237">
        <v>291.45</v>
      </c>
    </row>
    <row r="870" spans="1:3">
      <c r="A870" s="237" t="s">
        <v>1773</v>
      </c>
      <c r="B870" s="237" t="s">
        <v>395</v>
      </c>
      <c r="C870" s="237">
        <v>291.45</v>
      </c>
    </row>
    <row r="871" spans="1:3">
      <c r="A871" s="237" t="s">
        <v>1772</v>
      </c>
      <c r="B871" s="237" t="s">
        <v>422</v>
      </c>
      <c r="C871" s="237">
        <v>173.57</v>
      </c>
    </row>
    <row r="872" spans="1:3">
      <c r="A872" s="237" t="s">
        <v>1771</v>
      </c>
      <c r="B872" s="237" t="s">
        <v>422</v>
      </c>
      <c r="C872" s="237">
        <v>173.57</v>
      </c>
    </row>
    <row r="873" spans="1:3">
      <c r="A873" s="237" t="s">
        <v>1770</v>
      </c>
      <c r="B873" s="237" t="s">
        <v>422</v>
      </c>
      <c r="C873" s="237">
        <v>173.57</v>
      </c>
    </row>
    <row r="874" spans="1:3">
      <c r="A874" s="237" t="s">
        <v>1769</v>
      </c>
      <c r="B874" s="237" t="s">
        <v>422</v>
      </c>
      <c r="C874" s="237">
        <v>173.57</v>
      </c>
    </row>
    <row r="875" spans="1:3">
      <c r="A875" s="237" t="s">
        <v>1682</v>
      </c>
      <c r="B875" s="237" t="s">
        <v>412</v>
      </c>
      <c r="C875" s="237">
        <v>185.14</v>
      </c>
    </row>
    <row r="876" spans="1:3">
      <c r="A876" s="237" t="s">
        <v>1681</v>
      </c>
      <c r="B876" s="237" t="s">
        <v>395</v>
      </c>
      <c r="C876" s="237">
        <v>304.39999999999998</v>
      </c>
    </row>
    <row r="877" spans="1:3">
      <c r="A877" s="237" t="s">
        <v>1679</v>
      </c>
      <c r="B877" s="237" t="s">
        <v>410</v>
      </c>
      <c r="C877" s="237">
        <v>241.59</v>
      </c>
    </row>
    <row r="878" spans="1:3">
      <c r="A878" s="237" t="s">
        <v>1670</v>
      </c>
      <c r="B878" s="237" t="s">
        <v>395</v>
      </c>
      <c r="C878" s="237">
        <v>454.72</v>
      </c>
    </row>
    <row r="879" spans="1:3">
      <c r="A879" s="237" t="s">
        <v>1669</v>
      </c>
      <c r="B879" s="237" t="s">
        <v>395</v>
      </c>
      <c r="C879" s="237">
        <v>454.72</v>
      </c>
    </row>
    <row r="880" spans="1:3">
      <c r="A880" s="237" t="s">
        <v>1668</v>
      </c>
      <c r="B880" s="237" t="s">
        <v>395</v>
      </c>
      <c r="C880" s="237">
        <v>454.72</v>
      </c>
    </row>
    <row r="881" spans="1:3">
      <c r="A881" s="237" t="s">
        <v>1812</v>
      </c>
      <c r="B881" s="237" t="s">
        <v>422</v>
      </c>
      <c r="C881" s="237">
        <v>173.57</v>
      </c>
    </row>
    <row r="882" spans="1:3">
      <c r="A882" s="237" t="s">
        <v>2671</v>
      </c>
      <c r="B882" s="237" t="s">
        <v>422</v>
      </c>
      <c r="C882" s="237">
        <v>173.57</v>
      </c>
    </row>
    <row r="883" spans="1:3">
      <c r="A883" s="237" t="s">
        <v>2670</v>
      </c>
      <c r="B883" s="237" t="s">
        <v>422</v>
      </c>
      <c r="C883" s="237">
        <v>173.57</v>
      </c>
    </row>
    <row r="884" spans="1:3">
      <c r="A884" s="237" t="s">
        <v>2669</v>
      </c>
      <c r="B884" s="237" t="s">
        <v>422</v>
      </c>
      <c r="C884" s="237">
        <v>173.57</v>
      </c>
    </row>
    <row r="885" spans="1:3">
      <c r="A885" s="237" t="s">
        <v>2672</v>
      </c>
      <c r="B885" s="237" t="s">
        <v>422</v>
      </c>
      <c r="C885" s="237">
        <v>173.57</v>
      </c>
    </row>
    <row r="886" spans="1:3">
      <c r="A886" s="237" t="s">
        <v>2673</v>
      </c>
      <c r="B886" s="237" t="s">
        <v>422</v>
      </c>
      <c r="C886" s="237">
        <v>173.57</v>
      </c>
    </row>
    <row r="887" spans="1:3">
      <c r="A887" s="237" t="s">
        <v>2674</v>
      </c>
      <c r="B887" s="237" t="s">
        <v>422</v>
      </c>
      <c r="C887" s="237">
        <v>173.57</v>
      </c>
    </row>
    <row r="888" spans="1:3">
      <c r="A888" s="237" t="s">
        <v>2668</v>
      </c>
      <c r="B888" s="237" t="s">
        <v>395</v>
      </c>
      <c r="C888" s="237">
        <v>291.45</v>
      </c>
    </row>
    <row r="889" spans="1:3">
      <c r="A889" s="237" t="s">
        <v>2667</v>
      </c>
      <c r="B889" s="237" t="s">
        <v>395</v>
      </c>
      <c r="C889" s="237">
        <v>291.45</v>
      </c>
    </row>
    <row r="890" spans="1:3">
      <c r="A890" s="237" t="s">
        <v>2666</v>
      </c>
      <c r="B890" s="237" t="s">
        <v>395</v>
      </c>
      <c r="C890" s="237">
        <v>291.45</v>
      </c>
    </row>
    <row r="891" spans="1:3">
      <c r="A891" s="237" t="s">
        <v>2665</v>
      </c>
      <c r="B891" s="237" t="s">
        <v>395</v>
      </c>
      <c r="C891" s="237">
        <v>291.45</v>
      </c>
    </row>
    <row r="892" spans="1:3">
      <c r="A892" s="237" t="s">
        <v>2664</v>
      </c>
      <c r="B892" s="237" t="s">
        <v>395</v>
      </c>
      <c r="C892" s="237">
        <v>291.45</v>
      </c>
    </row>
    <row r="893" spans="1:3">
      <c r="A893" s="237" t="s">
        <v>2663</v>
      </c>
      <c r="B893" s="237" t="s">
        <v>446</v>
      </c>
      <c r="C893" s="237">
        <v>735.15</v>
      </c>
    </row>
    <row r="894" spans="1:3">
      <c r="A894" s="237" t="s">
        <v>2661</v>
      </c>
      <c r="B894" s="237" t="s">
        <v>453</v>
      </c>
      <c r="C894" s="237">
        <v>88.79</v>
      </c>
    </row>
    <row r="895" spans="1:3">
      <c r="A895" s="237" t="s">
        <v>2676</v>
      </c>
      <c r="B895" s="237" t="s">
        <v>412</v>
      </c>
      <c r="C895" s="237">
        <v>185.14</v>
      </c>
    </row>
    <row r="896" spans="1:3">
      <c r="A896" s="237" t="s">
        <v>2677</v>
      </c>
      <c r="B896" s="237" t="s">
        <v>412</v>
      </c>
      <c r="C896" s="237">
        <v>185.14</v>
      </c>
    </row>
    <row r="897" spans="1:3">
      <c r="A897" s="237" t="s">
        <v>2678</v>
      </c>
      <c r="B897" s="237" t="s">
        <v>412</v>
      </c>
      <c r="C897" s="237">
        <v>185.14</v>
      </c>
    </row>
    <row r="898" spans="1:3">
      <c r="A898" s="237" t="s">
        <v>2679</v>
      </c>
      <c r="B898" s="237" t="s">
        <v>395</v>
      </c>
      <c r="C898" s="237">
        <v>304.39999999999998</v>
      </c>
    </row>
    <row r="899" spans="1:3">
      <c r="A899" s="237" t="s">
        <v>2680</v>
      </c>
      <c r="B899" s="237" t="s">
        <v>410</v>
      </c>
      <c r="C899" s="237">
        <v>241.59</v>
      </c>
    </row>
    <row r="900" spans="1:3">
      <c r="A900" s="237" t="s">
        <v>2681</v>
      </c>
      <c r="B900" s="237" t="s">
        <v>408</v>
      </c>
      <c r="C900" s="237">
        <v>568.4</v>
      </c>
    </row>
    <row r="901" spans="1:3">
      <c r="A901" s="237" t="s">
        <v>2826</v>
      </c>
      <c r="B901" s="237" t="s">
        <v>397</v>
      </c>
      <c r="C901" s="237">
        <v>379.36</v>
      </c>
    </row>
    <row r="902" spans="1:3">
      <c r="A902" s="237" t="s">
        <v>2827</v>
      </c>
      <c r="B902" s="237" t="s">
        <v>669</v>
      </c>
      <c r="C902" s="237">
        <v>347.74</v>
      </c>
    </row>
    <row r="903" spans="1:3">
      <c r="A903" s="237" t="s">
        <v>916</v>
      </c>
      <c r="B903" s="237" t="s">
        <v>823</v>
      </c>
      <c r="C903" s="237">
        <v>732.42</v>
      </c>
    </row>
    <row r="904" spans="1:3">
      <c r="A904" s="237" t="s">
        <v>2624</v>
      </c>
      <c r="B904" s="237" t="s">
        <v>422</v>
      </c>
      <c r="C904" s="237">
        <v>173.57</v>
      </c>
    </row>
    <row r="905" spans="1:3">
      <c r="A905" s="237" t="s">
        <v>2625</v>
      </c>
      <c r="B905" s="237" t="s">
        <v>412</v>
      </c>
      <c r="C905" s="237">
        <v>185.14</v>
      </c>
    </row>
    <row r="906" spans="1:3">
      <c r="A906" s="237" t="s">
        <v>2626</v>
      </c>
      <c r="B906" s="237" t="s">
        <v>395</v>
      </c>
      <c r="C906" s="237">
        <v>304.39999999999998</v>
      </c>
    </row>
    <row r="907" spans="1:3">
      <c r="A907" s="237" t="s">
        <v>2744</v>
      </c>
      <c r="B907" s="237" t="s">
        <v>403</v>
      </c>
      <c r="C907" s="237">
        <v>226.12</v>
      </c>
    </row>
    <row r="908" spans="1:3">
      <c r="A908" s="237" t="s">
        <v>2745</v>
      </c>
      <c r="B908" s="237" t="s">
        <v>403</v>
      </c>
      <c r="C908" s="237">
        <v>226.12</v>
      </c>
    </row>
    <row r="909" spans="1:3">
      <c r="A909" s="237" t="s">
        <v>729</v>
      </c>
      <c r="B909" s="237" t="s">
        <v>420</v>
      </c>
      <c r="C909" s="237">
        <v>221.85</v>
      </c>
    </row>
    <row r="910" spans="1:3">
      <c r="A910" s="237" t="s">
        <v>730</v>
      </c>
      <c r="B910" s="237" t="s">
        <v>422</v>
      </c>
      <c r="C910" s="237">
        <v>173.57</v>
      </c>
    </row>
    <row r="911" spans="1:3">
      <c r="A911" s="237" t="s">
        <v>731</v>
      </c>
      <c r="B911" s="237" t="s">
        <v>395</v>
      </c>
      <c r="C911" s="237">
        <v>291.45</v>
      </c>
    </row>
    <row r="912" spans="1:3">
      <c r="A912" s="237" t="s">
        <v>746</v>
      </c>
      <c r="B912" s="237" t="s">
        <v>747</v>
      </c>
      <c r="C912" s="237">
        <v>66.31</v>
      </c>
    </row>
    <row r="913" spans="1:3">
      <c r="A913" s="237" t="s">
        <v>749</v>
      </c>
      <c r="B913" s="237" t="s">
        <v>747</v>
      </c>
      <c r="C913" s="237">
        <v>66.31</v>
      </c>
    </row>
    <row r="914" spans="1:3">
      <c r="A914" s="237" t="s">
        <v>525</v>
      </c>
      <c r="B914" s="237" t="s">
        <v>412</v>
      </c>
      <c r="C914" s="237">
        <v>185.14</v>
      </c>
    </row>
    <row r="915" spans="1:3">
      <c r="A915" s="237" t="s">
        <v>526</v>
      </c>
      <c r="B915" s="237" t="s">
        <v>412</v>
      </c>
      <c r="C915" s="237">
        <v>185.14</v>
      </c>
    </row>
    <row r="916" spans="1:3">
      <c r="A916" s="237" t="s">
        <v>527</v>
      </c>
      <c r="B916" s="237" t="s">
        <v>420</v>
      </c>
      <c r="C916" s="237">
        <v>221.85</v>
      </c>
    </row>
    <row r="917" spans="1:3">
      <c r="A917" s="237" t="s">
        <v>528</v>
      </c>
      <c r="B917" s="237" t="s">
        <v>420</v>
      </c>
      <c r="C917" s="237">
        <v>221.85</v>
      </c>
    </row>
    <row r="918" spans="1:3">
      <c r="A918" s="237" t="s">
        <v>529</v>
      </c>
      <c r="B918" s="237" t="s">
        <v>422</v>
      </c>
      <c r="C918" s="237">
        <v>173.57</v>
      </c>
    </row>
    <row r="919" spans="1:3">
      <c r="A919" s="237" t="s">
        <v>530</v>
      </c>
      <c r="B919" s="237" t="s">
        <v>422</v>
      </c>
      <c r="C919" s="237">
        <v>173.57</v>
      </c>
    </row>
    <row r="920" spans="1:3">
      <c r="A920" s="237" t="s">
        <v>531</v>
      </c>
      <c r="B920" s="237" t="s">
        <v>422</v>
      </c>
      <c r="C920" s="237">
        <v>173.57</v>
      </c>
    </row>
    <row r="921" spans="1:3">
      <c r="A921" s="237" t="s">
        <v>532</v>
      </c>
      <c r="B921" s="237" t="s">
        <v>422</v>
      </c>
      <c r="C921" s="237">
        <v>173.57</v>
      </c>
    </row>
    <row r="922" spans="1:3">
      <c r="A922" s="237" t="s">
        <v>533</v>
      </c>
      <c r="B922" s="237" t="s">
        <v>395</v>
      </c>
      <c r="C922" s="237">
        <v>291.45</v>
      </c>
    </row>
    <row r="923" spans="1:3">
      <c r="A923" s="237" t="s">
        <v>534</v>
      </c>
      <c r="B923" s="237" t="s">
        <v>451</v>
      </c>
      <c r="C923" s="237">
        <v>154.66999999999999</v>
      </c>
    </row>
    <row r="924" spans="1:3">
      <c r="A924" s="237" t="s">
        <v>535</v>
      </c>
      <c r="B924" s="237" t="s">
        <v>451</v>
      </c>
      <c r="C924" s="237">
        <v>154.66999999999999</v>
      </c>
    </row>
    <row r="925" spans="1:3">
      <c r="A925" s="237" t="s">
        <v>536</v>
      </c>
      <c r="B925" s="237" t="s">
        <v>451</v>
      </c>
      <c r="C925" s="237">
        <v>154.66999999999999</v>
      </c>
    </row>
    <row r="926" spans="1:3">
      <c r="A926" s="237" t="s">
        <v>537</v>
      </c>
      <c r="B926" s="237" t="s">
        <v>453</v>
      </c>
      <c r="C926" s="237">
        <v>88.79</v>
      </c>
    </row>
    <row r="927" spans="1:3">
      <c r="A927" s="237" t="s">
        <v>538</v>
      </c>
      <c r="B927" s="237" t="s">
        <v>395</v>
      </c>
      <c r="C927" s="237">
        <v>157.44999999999999</v>
      </c>
    </row>
    <row r="928" spans="1:3">
      <c r="A928" s="237" t="s">
        <v>769</v>
      </c>
      <c r="B928" s="237" t="s">
        <v>465</v>
      </c>
      <c r="C928" s="237">
        <v>83.64</v>
      </c>
    </row>
    <row r="929" spans="1:3">
      <c r="A929" s="237" t="s">
        <v>909</v>
      </c>
      <c r="B929" s="237" t="s">
        <v>465</v>
      </c>
      <c r="C929" s="237">
        <v>83.64</v>
      </c>
    </row>
    <row r="930" spans="1:3">
      <c r="A930" s="237" t="s">
        <v>2723</v>
      </c>
      <c r="B930" s="237" t="s">
        <v>458</v>
      </c>
      <c r="C930" s="237">
        <v>234.55</v>
      </c>
    </row>
    <row r="931" spans="1:3">
      <c r="A931" s="237" t="s">
        <v>2736</v>
      </c>
      <c r="B931" s="237" t="s">
        <v>395</v>
      </c>
      <c r="C931" s="237">
        <v>157.44999999999999</v>
      </c>
    </row>
    <row r="932" spans="1:3">
      <c r="A932" s="237" t="s">
        <v>2741</v>
      </c>
      <c r="B932" s="237" t="s">
        <v>395</v>
      </c>
      <c r="C932" s="237">
        <v>157.44999999999999</v>
      </c>
    </row>
    <row r="933" spans="1:3">
      <c r="A933" s="237" t="s">
        <v>2697</v>
      </c>
      <c r="B933" s="237" t="s">
        <v>453</v>
      </c>
      <c r="C933" s="237">
        <v>88.79</v>
      </c>
    </row>
    <row r="934" spans="1:3">
      <c r="A934" s="237" t="s">
        <v>2659</v>
      </c>
      <c r="B934" s="237" t="s">
        <v>453</v>
      </c>
      <c r="C934" s="237">
        <v>88.79</v>
      </c>
    </row>
    <row r="935" spans="1:3">
      <c r="A935" s="237" t="s">
        <v>2660</v>
      </c>
      <c r="B935" s="237" t="s">
        <v>453</v>
      </c>
      <c r="C935" s="237">
        <v>88.79</v>
      </c>
    </row>
    <row r="936" spans="1:3">
      <c r="A936" s="237" t="s">
        <v>2750</v>
      </c>
      <c r="B936" s="237" t="s">
        <v>393</v>
      </c>
      <c r="C936" s="237">
        <v>311.49</v>
      </c>
    </row>
    <row r="937" spans="1:3">
      <c r="A937" s="237" t="s">
        <v>882</v>
      </c>
      <c r="B937" s="237" t="s">
        <v>395</v>
      </c>
      <c r="C937" s="237">
        <v>310.88</v>
      </c>
    </row>
    <row r="938" spans="1:3">
      <c r="A938" s="237" t="s">
        <v>883</v>
      </c>
      <c r="B938" s="237" t="s">
        <v>412</v>
      </c>
      <c r="C938" s="237">
        <v>185.14</v>
      </c>
    </row>
    <row r="939" spans="1:3">
      <c r="A939" s="237" t="s">
        <v>803</v>
      </c>
      <c r="B939" s="237" t="s">
        <v>393</v>
      </c>
      <c r="C939" s="237">
        <v>433.39</v>
      </c>
    </row>
    <row r="940" spans="1:3">
      <c r="A940" s="237" t="s">
        <v>804</v>
      </c>
      <c r="B940" s="237" t="s">
        <v>435</v>
      </c>
      <c r="C940" s="237">
        <v>422.24</v>
      </c>
    </row>
    <row r="941" spans="1:3">
      <c r="A941" s="237" t="s">
        <v>805</v>
      </c>
      <c r="B941" s="237" t="s">
        <v>435</v>
      </c>
      <c r="C941" s="237">
        <v>422.24</v>
      </c>
    </row>
    <row r="942" spans="1:3">
      <c r="A942" s="237" t="s">
        <v>806</v>
      </c>
      <c r="B942" s="237" t="s">
        <v>462</v>
      </c>
      <c r="C942" s="237">
        <v>749.82</v>
      </c>
    </row>
    <row r="943" spans="1:3">
      <c r="A943" s="237" t="s">
        <v>807</v>
      </c>
      <c r="B943" s="237" t="s">
        <v>473</v>
      </c>
      <c r="C943" s="237">
        <v>2360</v>
      </c>
    </row>
    <row r="944" spans="1:3">
      <c r="A944" s="237" t="s">
        <v>808</v>
      </c>
      <c r="B944" s="237" t="s">
        <v>473</v>
      </c>
      <c r="C944" s="237">
        <v>2360</v>
      </c>
    </row>
    <row r="945" spans="1:3">
      <c r="A945" s="237" t="s">
        <v>809</v>
      </c>
      <c r="B945" s="237" t="s">
        <v>473</v>
      </c>
      <c r="C945" s="237">
        <v>2120</v>
      </c>
    </row>
    <row r="946" spans="1:3">
      <c r="A946" s="237" t="s">
        <v>810</v>
      </c>
      <c r="B946" s="237" t="s">
        <v>395</v>
      </c>
      <c r="C946" s="237">
        <v>454.72</v>
      </c>
    </row>
    <row r="947" spans="1:3">
      <c r="A947" s="237" t="s">
        <v>811</v>
      </c>
      <c r="B947" s="237" t="s">
        <v>395</v>
      </c>
      <c r="C947" s="237">
        <v>454.72</v>
      </c>
    </row>
    <row r="948" spans="1:3">
      <c r="A948" s="237" t="s">
        <v>905</v>
      </c>
      <c r="B948" s="237" t="s">
        <v>549</v>
      </c>
      <c r="C948" s="237">
        <v>394.7</v>
      </c>
    </row>
    <row r="949" spans="1:3">
      <c r="A949" s="237" t="s">
        <v>907</v>
      </c>
      <c r="B949" s="237" t="s">
        <v>393</v>
      </c>
      <c r="C949" s="237">
        <v>311.49</v>
      </c>
    </row>
    <row r="950" spans="1:3">
      <c r="A950" s="237" t="s">
        <v>2775</v>
      </c>
      <c r="B950" s="237" t="s">
        <v>462</v>
      </c>
      <c r="C950" s="237">
        <v>442.93</v>
      </c>
    </row>
    <row r="951" spans="1:3">
      <c r="A951" s="237" t="s">
        <v>2776</v>
      </c>
      <c r="B951" s="237" t="s">
        <v>669</v>
      </c>
      <c r="C951" s="237">
        <v>347.74</v>
      </c>
    </row>
    <row r="952" spans="1:3">
      <c r="A952" s="237" t="s">
        <v>2777</v>
      </c>
      <c r="B952" s="237" t="s">
        <v>593</v>
      </c>
      <c r="C952" s="237">
        <v>1013.5</v>
      </c>
    </row>
    <row r="953" spans="1:3">
      <c r="A953" s="237" t="s">
        <v>2545</v>
      </c>
      <c r="B953" s="237" t="s">
        <v>410</v>
      </c>
      <c r="C953" s="237">
        <v>241.59</v>
      </c>
    </row>
    <row r="954" spans="1:3">
      <c r="A954" s="237" t="s">
        <v>2546</v>
      </c>
      <c r="B954" s="237" t="s">
        <v>412</v>
      </c>
      <c r="C954" s="237">
        <v>185.14</v>
      </c>
    </row>
    <row r="955" spans="1:3">
      <c r="A955" s="237" t="s">
        <v>2547</v>
      </c>
      <c r="B955" s="237" t="s">
        <v>412</v>
      </c>
      <c r="C955" s="237">
        <v>185.14</v>
      </c>
    </row>
    <row r="956" spans="1:3">
      <c r="A956" s="237" t="s">
        <v>2548</v>
      </c>
      <c r="B956" s="237" t="s">
        <v>412</v>
      </c>
      <c r="C956" s="237">
        <v>185.14</v>
      </c>
    </row>
    <row r="957" spans="1:3">
      <c r="A957" s="237" t="s">
        <v>2551</v>
      </c>
      <c r="B957" s="237" t="s">
        <v>420</v>
      </c>
      <c r="C957" s="237">
        <v>221.85</v>
      </c>
    </row>
    <row r="958" spans="1:3">
      <c r="A958" s="237" t="s">
        <v>2635</v>
      </c>
      <c r="B958" s="237" t="s">
        <v>465</v>
      </c>
      <c r="C958" s="237">
        <v>83.64</v>
      </c>
    </row>
    <row r="959" spans="1:3">
      <c r="A959" s="237" t="s">
        <v>2638</v>
      </c>
      <c r="B959" s="237" t="s">
        <v>460</v>
      </c>
      <c r="C959" s="237">
        <v>49.83</v>
      </c>
    </row>
    <row r="960" spans="1:3">
      <c r="A960" s="237" t="s">
        <v>2639</v>
      </c>
      <c r="B960" s="237" t="s">
        <v>661</v>
      </c>
      <c r="C960" s="237">
        <v>263.54000000000002</v>
      </c>
    </row>
    <row r="961" spans="1:3">
      <c r="A961" s="237" t="s">
        <v>2640</v>
      </c>
      <c r="B961" s="237" t="s">
        <v>395</v>
      </c>
      <c r="C961" s="237">
        <v>157.44999999999999</v>
      </c>
    </row>
    <row r="962" spans="1:3">
      <c r="A962" s="237" t="s">
        <v>2641</v>
      </c>
      <c r="B962" s="237" t="s">
        <v>453</v>
      </c>
      <c r="C962" s="237">
        <v>88.79</v>
      </c>
    </row>
    <row r="963" spans="1:3">
      <c r="A963" s="237" t="s">
        <v>2642</v>
      </c>
      <c r="B963" s="237" t="s">
        <v>451</v>
      </c>
      <c r="C963" s="237">
        <v>154.66999999999999</v>
      </c>
    </row>
    <row r="964" spans="1:3">
      <c r="A964" s="237" t="s">
        <v>2751</v>
      </c>
      <c r="B964" s="237" t="s">
        <v>549</v>
      </c>
      <c r="C964" s="237">
        <v>394.7</v>
      </c>
    </row>
    <row r="965" spans="1:3">
      <c r="A965" s="237" t="s">
        <v>2752</v>
      </c>
      <c r="B965" s="237" t="s">
        <v>549</v>
      </c>
      <c r="C965" s="237">
        <v>394.7</v>
      </c>
    </row>
    <row r="966" spans="1:3">
      <c r="A966" s="237" t="s">
        <v>2754</v>
      </c>
      <c r="B966" s="237" t="s">
        <v>395</v>
      </c>
      <c r="C966" s="237">
        <v>454.72</v>
      </c>
    </row>
    <row r="967" spans="1:3">
      <c r="A967" s="237" t="s">
        <v>2755</v>
      </c>
      <c r="B967" s="237" t="s">
        <v>393</v>
      </c>
      <c r="C967" s="237">
        <v>386.98</v>
      </c>
    </row>
    <row r="968" spans="1:3">
      <c r="A968" s="237" t="s">
        <v>2756</v>
      </c>
      <c r="B968" s="237" t="s">
        <v>399</v>
      </c>
      <c r="C968" s="237">
        <v>1428.05</v>
      </c>
    </row>
    <row r="969" spans="1:3">
      <c r="A969" s="237" t="s">
        <v>2757</v>
      </c>
      <c r="B969" s="237" t="s">
        <v>435</v>
      </c>
      <c r="C969" s="237">
        <v>422.24</v>
      </c>
    </row>
    <row r="970" spans="1:3">
      <c r="A970" s="237" t="s">
        <v>2759</v>
      </c>
      <c r="B970" s="237" t="s">
        <v>393</v>
      </c>
      <c r="C970" s="237">
        <v>433.39</v>
      </c>
    </row>
    <row r="971" spans="1:3">
      <c r="A971" s="237" t="s">
        <v>2760</v>
      </c>
      <c r="B971" s="237" t="s">
        <v>393</v>
      </c>
      <c r="C971" s="237">
        <v>433.39</v>
      </c>
    </row>
    <row r="972" spans="1:3">
      <c r="A972" s="237" t="s">
        <v>2761</v>
      </c>
      <c r="B972" s="237" t="s">
        <v>393</v>
      </c>
      <c r="C972" s="237">
        <v>433.39</v>
      </c>
    </row>
    <row r="973" spans="1:3">
      <c r="A973" s="237" t="s">
        <v>2762</v>
      </c>
      <c r="B973" s="237" t="s">
        <v>834</v>
      </c>
      <c r="C973" s="237">
        <v>12371.4</v>
      </c>
    </row>
    <row r="974" spans="1:3">
      <c r="A974" s="237" t="s">
        <v>2763</v>
      </c>
      <c r="B974" s="237" t="s">
        <v>399</v>
      </c>
      <c r="C974" s="237">
        <v>2205.4499999999998</v>
      </c>
    </row>
    <row r="975" spans="1:3">
      <c r="A975" s="237" t="s">
        <v>2764</v>
      </c>
      <c r="B975" s="237" t="s">
        <v>395</v>
      </c>
      <c r="C975" s="237">
        <v>647.21</v>
      </c>
    </row>
    <row r="976" spans="1:3">
      <c r="A976" s="237" t="s">
        <v>2765</v>
      </c>
      <c r="B976" s="237" t="s">
        <v>435</v>
      </c>
      <c r="C976" s="237">
        <v>363.24</v>
      </c>
    </row>
    <row r="977" spans="1:3">
      <c r="A977" s="237" t="s">
        <v>2766</v>
      </c>
      <c r="B977" s="237" t="s">
        <v>435</v>
      </c>
      <c r="C977" s="237">
        <v>352.56</v>
      </c>
    </row>
    <row r="978" spans="1:3">
      <c r="A978" s="237" t="s">
        <v>2748</v>
      </c>
      <c r="B978" s="237" t="s">
        <v>393</v>
      </c>
      <c r="C978" s="237">
        <v>311.49</v>
      </c>
    </row>
    <row r="979" spans="1:3">
      <c r="A979" s="237" t="s">
        <v>2749</v>
      </c>
      <c r="B979" s="237" t="s">
        <v>393</v>
      </c>
      <c r="C979" s="237">
        <v>311.49</v>
      </c>
    </row>
    <row r="980" spans="1:3">
      <c r="A980" s="237" t="s">
        <v>2627</v>
      </c>
      <c r="B980" s="237" t="s">
        <v>543</v>
      </c>
      <c r="C980" s="237">
        <v>363.24</v>
      </c>
    </row>
    <row r="981" spans="1:3">
      <c r="A981" s="237" t="s">
        <v>2628</v>
      </c>
      <c r="B981" s="237" t="s">
        <v>543</v>
      </c>
      <c r="C981" s="237">
        <v>363.24</v>
      </c>
    </row>
    <row r="982" spans="1:3">
      <c r="A982" s="237" t="s">
        <v>779</v>
      </c>
      <c r="B982" s="237" t="s">
        <v>462</v>
      </c>
      <c r="C982" s="237">
        <v>799.51</v>
      </c>
    </row>
    <row r="983" spans="1:3">
      <c r="A983" s="237" t="s">
        <v>792</v>
      </c>
      <c r="B983" s="237" t="s">
        <v>393</v>
      </c>
      <c r="C983" s="237">
        <v>433.39</v>
      </c>
    </row>
    <row r="984" spans="1:3">
      <c r="A984" s="237" t="s">
        <v>794</v>
      </c>
      <c r="B984" s="237" t="s">
        <v>435</v>
      </c>
      <c r="C984" s="237">
        <v>422.24</v>
      </c>
    </row>
    <row r="985" spans="1:3">
      <c r="A985" s="237" t="s">
        <v>795</v>
      </c>
      <c r="B985" s="237" t="s">
        <v>435</v>
      </c>
      <c r="C985" s="237">
        <v>422.24</v>
      </c>
    </row>
    <row r="986" spans="1:3">
      <c r="A986" s="237" t="s">
        <v>796</v>
      </c>
      <c r="B986" s="237" t="s">
        <v>399</v>
      </c>
      <c r="C986" s="237">
        <v>1428.05</v>
      </c>
    </row>
    <row r="987" spans="1:3">
      <c r="A987" s="237" t="s">
        <v>797</v>
      </c>
      <c r="B987" s="237" t="s">
        <v>549</v>
      </c>
      <c r="C987" s="237">
        <v>394.7</v>
      </c>
    </row>
    <row r="988" spans="1:3">
      <c r="A988" s="237" t="s">
        <v>799</v>
      </c>
      <c r="B988" s="237" t="s">
        <v>403</v>
      </c>
      <c r="C988" s="237">
        <v>226.12</v>
      </c>
    </row>
    <row r="989" spans="1:3">
      <c r="A989" s="237" t="s">
        <v>800</v>
      </c>
      <c r="B989" s="237" t="s">
        <v>587</v>
      </c>
      <c r="C989" s="237">
        <v>267.95999999999998</v>
      </c>
    </row>
    <row r="990" spans="1:3">
      <c r="A990" s="237" t="s">
        <v>880</v>
      </c>
      <c r="B990" s="237" t="s">
        <v>397</v>
      </c>
      <c r="C990" s="237">
        <v>379.36</v>
      </c>
    </row>
    <row r="991" spans="1:3">
      <c r="A991" s="237" t="s">
        <v>524</v>
      </c>
      <c r="B991" s="237" t="s">
        <v>412</v>
      </c>
      <c r="C991" s="237">
        <v>185.14</v>
      </c>
    </row>
    <row r="992" spans="1:3">
      <c r="A992" s="237" t="s">
        <v>738</v>
      </c>
      <c r="B992" s="237" t="s">
        <v>435</v>
      </c>
      <c r="C992" s="237">
        <v>422.24</v>
      </c>
    </row>
    <row r="993" spans="1:3">
      <c r="A993" s="237" t="s">
        <v>741</v>
      </c>
      <c r="B993" s="237" t="s">
        <v>462</v>
      </c>
      <c r="C993" s="237">
        <v>799.51</v>
      </c>
    </row>
    <row r="994" spans="1:3">
      <c r="A994" s="237" t="s">
        <v>742</v>
      </c>
      <c r="B994" s="237" t="s">
        <v>543</v>
      </c>
      <c r="C994" s="237">
        <v>352.56</v>
      </c>
    </row>
    <row r="995" spans="1:3">
      <c r="A995" s="237" t="s">
        <v>1514</v>
      </c>
      <c r="B995" s="237" t="s">
        <v>395</v>
      </c>
      <c r="C995" s="237">
        <v>291.45</v>
      </c>
    </row>
    <row r="996" spans="1:3">
      <c r="A996" s="237" t="s">
        <v>1515</v>
      </c>
      <c r="B996" s="237" t="s">
        <v>422</v>
      </c>
      <c r="C996" s="237">
        <v>173.57</v>
      </c>
    </row>
    <row r="997" spans="1:3">
      <c r="A997" s="237" t="s">
        <v>1518</v>
      </c>
      <c r="B997" s="237" t="s">
        <v>422</v>
      </c>
      <c r="C997" s="237">
        <v>173.57</v>
      </c>
    </row>
    <row r="998" spans="1:3">
      <c r="A998" s="237" t="s">
        <v>1519</v>
      </c>
      <c r="B998" s="237" t="s">
        <v>422</v>
      </c>
      <c r="C998" s="237">
        <v>173.57</v>
      </c>
    </row>
    <row r="999" spans="1:3">
      <c r="A999" s="237" t="s">
        <v>1520</v>
      </c>
      <c r="B999" s="237" t="s">
        <v>395</v>
      </c>
      <c r="C999" s="237">
        <v>291.45</v>
      </c>
    </row>
    <row r="1000" spans="1:3">
      <c r="A1000" s="237" t="s">
        <v>1521</v>
      </c>
      <c r="B1000" s="237" t="s">
        <v>395</v>
      </c>
      <c r="C1000" s="237">
        <v>291.45</v>
      </c>
    </row>
    <row r="1001" spans="1:3">
      <c r="A1001" s="237" t="s">
        <v>1522</v>
      </c>
      <c r="B1001" s="237" t="s">
        <v>446</v>
      </c>
      <c r="C1001" s="237">
        <v>735.15</v>
      </c>
    </row>
    <row r="1002" spans="1:3">
      <c r="A1002" s="237" t="s">
        <v>1524</v>
      </c>
      <c r="B1002" s="237" t="s">
        <v>451</v>
      </c>
      <c r="C1002" s="237">
        <v>154.66999999999999</v>
      </c>
    </row>
    <row r="1003" spans="1:3">
      <c r="A1003" s="237" t="s">
        <v>1525</v>
      </c>
      <c r="B1003" s="237" t="s">
        <v>451</v>
      </c>
      <c r="C1003" s="237">
        <v>154.66999999999999</v>
      </c>
    </row>
    <row r="1004" spans="1:3">
      <c r="A1004" s="237" t="s">
        <v>1526</v>
      </c>
      <c r="B1004" s="237" t="s">
        <v>453</v>
      </c>
      <c r="C1004" s="237">
        <v>88.79</v>
      </c>
    </row>
    <row r="1005" spans="1:3">
      <c r="A1005" s="237" t="s">
        <v>1527</v>
      </c>
      <c r="B1005" s="237" t="s">
        <v>395</v>
      </c>
      <c r="C1005" s="237">
        <v>157.44999999999999</v>
      </c>
    </row>
    <row r="1006" spans="1:3">
      <c r="A1006" s="237" t="s">
        <v>1528</v>
      </c>
      <c r="B1006" s="237" t="s">
        <v>395</v>
      </c>
      <c r="C1006" s="237">
        <v>157.44999999999999</v>
      </c>
    </row>
    <row r="1007" spans="1:3">
      <c r="A1007" s="237" t="s">
        <v>1529</v>
      </c>
      <c r="B1007" s="237" t="s">
        <v>540</v>
      </c>
      <c r="C1007" s="237">
        <v>676.05</v>
      </c>
    </row>
    <row r="1008" spans="1:3">
      <c r="A1008" s="237" t="s">
        <v>1503</v>
      </c>
      <c r="B1008" s="237" t="s">
        <v>1336</v>
      </c>
      <c r="C1008" s="237">
        <v>480.89</v>
      </c>
    </row>
    <row r="1009" spans="1:3">
      <c r="A1009" s="237" t="s">
        <v>1504</v>
      </c>
      <c r="B1009" s="237" t="s">
        <v>395</v>
      </c>
      <c r="C1009" s="237">
        <v>126.88</v>
      </c>
    </row>
    <row r="1010" spans="1:3">
      <c r="A1010" s="237" t="s">
        <v>1505</v>
      </c>
      <c r="B1010" s="237" t="s">
        <v>458</v>
      </c>
      <c r="C1010" s="237">
        <v>234.55</v>
      </c>
    </row>
    <row r="1011" spans="1:3">
      <c r="A1011" s="237" t="s">
        <v>1506</v>
      </c>
      <c r="B1011" s="237" t="s">
        <v>613</v>
      </c>
      <c r="C1011" s="237">
        <v>560.62</v>
      </c>
    </row>
    <row r="1012" spans="1:3">
      <c r="A1012" s="237" t="s">
        <v>1507</v>
      </c>
      <c r="B1012" s="237" t="s">
        <v>504</v>
      </c>
      <c r="C1012" s="237">
        <v>113.08</v>
      </c>
    </row>
    <row r="1013" spans="1:3">
      <c r="A1013" s="237" t="s">
        <v>1508</v>
      </c>
      <c r="B1013" s="237" t="s">
        <v>460</v>
      </c>
      <c r="C1013" s="237">
        <v>49.83</v>
      </c>
    </row>
    <row r="1014" spans="1:3">
      <c r="A1014" s="237" t="s">
        <v>1509</v>
      </c>
      <c r="B1014" s="237" t="s">
        <v>460</v>
      </c>
      <c r="C1014" s="237">
        <v>49.83</v>
      </c>
    </row>
    <row r="1015" spans="1:3">
      <c r="A1015" s="237" t="s">
        <v>1510</v>
      </c>
      <c r="B1015" s="237" t="s">
        <v>460</v>
      </c>
      <c r="C1015" s="237">
        <v>49.83</v>
      </c>
    </row>
    <row r="1016" spans="1:3">
      <c r="A1016" s="237" t="s">
        <v>1555</v>
      </c>
      <c r="B1016" s="237" t="s">
        <v>406</v>
      </c>
      <c r="C1016" s="237">
        <v>167.12</v>
      </c>
    </row>
    <row r="1017" spans="1:3">
      <c r="A1017" s="237" t="s">
        <v>990</v>
      </c>
      <c r="B1017" s="237" t="s">
        <v>747</v>
      </c>
      <c r="C1017" s="237">
        <v>66.31</v>
      </c>
    </row>
    <row r="1018" spans="1:3">
      <c r="A1018" s="237" t="s">
        <v>995</v>
      </c>
      <c r="B1018" s="237" t="s">
        <v>460</v>
      </c>
      <c r="C1018" s="237">
        <v>49.83</v>
      </c>
    </row>
    <row r="1019" spans="1:3">
      <c r="A1019" s="237" t="s">
        <v>1614</v>
      </c>
      <c r="B1019" s="237" t="s">
        <v>395</v>
      </c>
      <c r="C1019" s="237">
        <v>291.45</v>
      </c>
    </row>
    <row r="1020" spans="1:3">
      <c r="A1020" s="237" t="s">
        <v>617</v>
      </c>
      <c r="B1020" s="237" t="s">
        <v>395</v>
      </c>
      <c r="C1020" s="237">
        <v>291.45</v>
      </c>
    </row>
    <row r="1021" spans="1:3">
      <c r="A1021" s="237" t="s">
        <v>1634</v>
      </c>
      <c r="B1021" s="237" t="s">
        <v>395</v>
      </c>
      <c r="C1021" s="237">
        <v>310.88</v>
      </c>
    </row>
    <row r="1022" spans="1:3">
      <c r="A1022" s="237" t="s">
        <v>1636</v>
      </c>
      <c r="B1022" s="237" t="s">
        <v>397</v>
      </c>
      <c r="C1022" s="237">
        <v>379.36</v>
      </c>
    </row>
    <row r="1023" spans="1:3">
      <c r="A1023" s="237" t="s">
        <v>630</v>
      </c>
      <c r="B1023" s="237" t="s">
        <v>395</v>
      </c>
      <c r="C1023" s="237">
        <v>218.5</v>
      </c>
    </row>
    <row r="1024" spans="1:3">
      <c r="A1024" s="237" t="s">
        <v>631</v>
      </c>
      <c r="B1024" s="237" t="s">
        <v>512</v>
      </c>
      <c r="C1024" s="237">
        <v>1252.44</v>
      </c>
    </row>
    <row r="1025" spans="1:3">
      <c r="A1025" s="237" t="s">
        <v>633</v>
      </c>
      <c r="B1025" s="237" t="s">
        <v>395</v>
      </c>
      <c r="C1025" s="237">
        <v>454.72</v>
      </c>
    </row>
    <row r="1026" spans="1:3">
      <c r="A1026" s="237" t="s">
        <v>634</v>
      </c>
      <c r="B1026" s="237" t="s">
        <v>399</v>
      </c>
      <c r="C1026" s="237">
        <v>1428.05</v>
      </c>
    </row>
    <row r="1027" spans="1:3">
      <c r="A1027" s="237" t="s">
        <v>635</v>
      </c>
      <c r="B1027" s="237" t="s">
        <v>462</v>
      </c>
      <c r="C1027" s="237">
        <v>749.82</v>
      </c>
    </row>
    <row r="1028" spans="1:3">
      <c r="A1028" s="237" t="s">
        <v>680</v>
      </c>
      <c r="B1028" s="237" t="s">
        <v>435</v>
      </c>
      <c r="C1028" s="237">
        <v>422.24</v>
      </c>
    </row>
    <row r="1029" spans="1:3">
      <c r="A1029" s="237" t="s">
        <v>724</v>
      </c>
      <c r="B1029" s="237" t="s">
        <v>393</v>
      </c>
      <c r="C1029" s="237">
        <v>433.39</v>
      </c>
    </row>
    <row r="1030" spans="1:3">
      <c r="A1030" s="237" t="s">
        <v>725</v>
      </c>
      <c r="B1030" s="237" t="s">
        <v>393</v>
      </c>
      <c r="C1030" s="237">
        <v>433.39</v>
      </c>
    </row>
    <row r="1031" spans="1:3">
      <c r="A1031" s="237" t="s">
        <v>1768</v>
      </c>
      <c r="B1031" s="237" t="s">
        <v>422</v>
      </c>
      <c r="C1031" s="237">
        <v>173.57</v>
      </c>
    </row>
    <row r="1032" spans="1:3">
      <c r="A1032" s="237" t="s">
        <v>1513</v>
      </c>
      <c r="B1032" s="237" t="s">
        <v>395</v>
      </c>
      <c r="C1032" s="237">
        <v>291.45</v>
      </c>
    </row>
    <row r="1033" spans="1:3">
      <c r="A1033" s="237" t="s">
        <v>618</v>
      </c>
      <c r="B1033" s="237" t="s">
        <v>422</v>
      </c>
      <c r="C1033" s="237">
        <v>173.57</v>
      </c>
    </row>
    <row r="1034" spans="1:3">
      <c r="A1034" s="237" t="s">
        <v>619</v>
      </c>
      <c r="B1034" s="237" t="s">
        <v>422</v>
      </c>
      <c r="C1034" s="237">
        <v>173.57</v>
      </c>
    </row>
    <row r="1035" spans="1:3">
      <c r="A1035" s="237" t="s">
        <v>620</v>
      </c>
      <c r="B1035" s="237" t="s">
        <v>412</v>
      </c>
      <c r="C1035" s="237">
        <v>185.14</v>
      </c>
    </row>
    <row r="1036" spans="1:3">
      <c r="A1036" s="237" t="s">
        <v>621</v>
      </c>
      <c r="B1036" s="237" t="s">
        <v>395</v>
      </c>
      <c r="C1036" s="237">
        <v>310.88</v>
      </c>
    </row>
    <row r="1037" spans="1:3">
      <c r="A1037" s="237" t="s">
        <v>622</v>
      </c>
      <c r="B1037" s="237" t="s">
        <v>412</v>
      </c>
      <c r="C1037" s="237">
        <v>185.14</v>
      </c>
    </row>
    <row r="1038" spans="1:3">
      <c r="A1038" s="237" t="s">
        <v>623</v>
      </c>
      <c r="B1038" s="237" t="s">
        <v>412</v>
      </c>
      <c r="C1038" s="237">
        <v>185.14</v>
      </c>
    </row>
    <row r="1039" spans="1:3">
      <c r="A1039" s="237" t="s">
        <v>624</v>
      </c>
      <c r="B1039" s="237" t="s">
        <v>412</v>
      </c>
      <c r="C1039" s="237">
        <v>185.14</v>
      </c>
    </row>
    <row r="1040" spans="1:3">
      <c r="A1040" s="237" t="s">
        <v>1635</v>
      </c>
      <c r="B1040" s="237" t="s">
        <v>412</v>
      </c>
      <c r="C1040" s="237">
        <v>185.14</v>
      </c>
    </row>
    <row r="1041" spans="1:3">
      <c r="A1041" s="237" t="s">
        <v>625</v>
      </c>
      <c r="B1041" s="237" t="s">
        <v>408</v>
      </c>
      <c r="C1041" s="237">
        <v>568.4</v>
      </c>
    </row>
    <row r="1042" spans="1:3">
      <c r="A1042" s="237" t="s">
        <v>626</v>
      </c>
      <c r="B1042" s="237" t="s">
        <v>408</v>
      </c>
      <c r="C1042" s="237">
        <v>568.4</v>
      </c>
    </row>
    <row r="1043" spans="1:3">
      <c r="A1043" s="237" t="s">
        <v>668</v>
      </c>
      <c r="B1043" s="237" t="s">
        <v>669</v>
      </c>
      <c r="C1043" s="237">
        <v>347.74</v>
      </c>
    </row>
    <row r="1044" spans="1:3">
      <c r="A1044" s="237" t="s">
        <v>736</v>
      </c>
      <c r="B1044" s="237" t="s">
        <v>399</v>
      </c>
      <c r="C1044" s="237">
        <v>1428.05</v>
      </c>
    </row>
    <row r="1045" spans="1:3">
      <c r="A1045" s="237" t="s">
        <v>737</v>
      </c>
      <c r="B1045" s="237" t="s">
        <v>597</v>
      </c>
      <c r="C1045" s="237">
        <v>1245.3800000000001</v>
      </c>
    </row>
    <row r="1046" spans="1:3">
      <c r="A1046" s="237" t="s">
        <v>996</v>
      </c>
      <c r="B1046" s="237" t="s">
        <v>460</v>
      </c>
      <c r="C1046" s="237">
        <v>49.83</v>
      </c>
    </row>
    <row r="1047" spans="1:3">
      <c r="A1047" s="237" t="s">
        <v>827</v>
      </c>
      <c r="B1047" s="237" t="s">
        <v>422</v>
      </c>
      <c r="C1047" s="237">
        <v>173.57</v>
      </c>
    </row>
    <row r="1048" spans="1:3">
      <c r="A1048" s="237" t="s">
        <v>1017</v>
      </c>
      <c r="B1048" s="237" t="s">
        <v>412</v>
      </c>
      <c r="C1048" s="237">
        <v>185.14</v>
      </c>
    </row>
    <row r="1049" spans="1:3">
      <c r="A1049" s="237" t="s">
        <v>1018</v>
      </c>
      <c r="B1049" s="237" t="s">
        <v>412</v>
      </c>
      <c r="C1049" s="237">
        <v>185.14</v>
      </c>
    </row>
    <row r="1050" spans="1:3">
      <c r="A1050" s="237" t="s">
        <v>1019</v>
      </c>
      <c r="B1050" s="237" t="s">
        <v>395</v>
      </c>
      <c r="C1050" s="237">
        <v>304.39999999999998</v>
      </c>
    </row>
    <row r="1051" spans="1:3">
      <c r="A1051" s="237" t="s">
        <v>1020</v>
      </c>
      <c r="B1051" s="237" t="s">
        <v>395</v>
      </c>
      <c r="C1051" s="237">
        <v>304.39999999999998</v>
      </c>
    </row>
    <row r="1052" spans="1:3">
      <c r="A1052" s="237" t="s">
        <v>1022</v>
      </c>
      <c r="B1052" s="237" t="s">
        <v>593</v>
      </c>
      <c r="C1052" s="237">
        <v>1013.5</v>
      </c>
    </row>
    <row r="1053" spans="1:3">
      <c r="A1053" s="237" t="s">
        <v>1029</v>
      </c>
      <c r="B1053" s="237" t="s">
        <v>395</v>
      </c>
      <c r="C1053" s="237">
        <v>454.72</v>
      </c>
    </row>
    <row r="1054" spans="1:3">
      <c r="A1054" s="237" t="s">
        <v>1030</v>
      </c>
      <c r="B1054" s="237" t="s">
        <v>395</v>
      </c>
      <c r="C1054" s="237">
        <v>454.72</v>
      </c>
    </row>
    <row r="1055" spans="1:3">
      <c r="A1055" s="237" t="s">
        <v>1089</v>
      </c>
      <c r="B1055" s="237" t="s">
        <v>395</v>
      </c>
      <c r="C1055" s="237">
        <v>454.72</v>
      </c>
    </row>
    <row r="1056" spans="1:3">
      <c r="A1056" s="237" t="s">
        <v>1090</v>
      </c>
      <c r="B1056" s="237" t="s">
        <v>473</v>
      </c>
      <c r="C1056" s="237">
        <v>2360</v>
      </c>
    </row>
    <row r="1057" spans="1:3">
      <c r="A1057" s="237" t="s">
        <v>1047</v>
      </c>
      <c r="B1057" s="237" t="s">
        <v>435</v>
      </c>
      <c r="C1057" s="237">
        <v>422.24</v>
      </c>
    </row>
    <row r="1058" spans="1:3">
      <c r="A1058" s="237" t="s">
        <v>755</v>
      </c>
      <c r="B1058" s="237" t="s">
        <v>395</v>
      </c>
      <c r="C1058" s="237">
        <v>628.16999999999996</v>
      </c>
    </row>
    <row r="1059" spans="1:3">
      <c r="A1059" s="237" t="s">
        <v>757</v>
      </c>
      <c r="B1059" s="237" t="s">
        <v>393</v>
      </c>
      <c r="C1059" s="237">
        <v>433.39</v>
      </c>
    </row>
    <row r="1060" spans="1:3">
      <c r="A1060" s="237" t="s">
        <v>758</v>
      </c>
      <c r="B1060" s="237" t="s">
        <v>393</v>
      </c>
      <c r="C1060" s="237">
        <v>433.39</v>
      </c>
    </row>
    <row r="1061" spans="1:3">
      <c r="A1061" s="237" t="s">
        <v>468</v>
      </c>
      <c r="B1061" s="237" t="s">
        <v>435</v>
      </c>
      <c r="C1061" s="237">
        <v>422.24</v>
      </c>
    </row>
    <row r="1062" spans="1:3">
      <c r="A1062" s="237" t="s">
        <v>469</v>
      </c>
      <c r="B1062" s="237" t="s">
        <v>435</v>
      </c>
      <c r="C1062" s="237">
        <v>422.24</v>
      </c>
    </row>
    <row r="1063" spans="1:3">
      <c r="A1063" s="237" t="s">
        <v>470</v>
      </c>
      <c r="B1063" s="237" t="s">
        <v>462</v>
      </c>
      <c r="C1063" s="237">
        <v>749.82</v>
      </c>
    </row>
    <row r="1064" spans="1:3">
      <c r="A1064" s="237" t="s">
        <v>471</v>
      </c>
      <c r="B1064" s="237" t="s">
        <v>399</v>
      </c>
      <c r="C1064" s="237">
        <v>1428.05</v>
      </c>
    </row>
    <row r="1065" spans="1:3">
      <c r="A1065" s="237" t="s">
        <v>472</v>
      </c>
      <c r="B1065" s="237" t="s">
        <v>473</v>
      </c>
      <c r="C1065" s="237">
        <v>2360</v>
      </c>
    </row>
    <row r="1066" spans="1:3">
      <c r="A1066" s="237" t="s">
        <v>400</v>
      </c>
      <c r="B1066" s="237" t="s">
        <v>395</v>
      </c>
      <c r="C1066" s="237">
        <v>454.72</v>
      </c>
    </row>
    <row r="1067" spans="1:3">
      <c r="A1067" s="237" t="s">
        <v>423</v>
      </c>
      <c r="B1067" s="237" t="s">
        <v>395</v>
      </c>
      <c r="C1067" s="237">
        <v>454.72</v>
      </c>
    </row>
    <row r="1068" spans="1:3">
      <c r="A1068" s="237" t="s">
        <v>1023</v>
      </c>
      <c r="B1068" s="237" t="s">
        <v>669</v>
      </c>
      <c r="C1068" s="237">
        <v>347.73</v>
      </c>
    </row>
    <row r="1069" spans="1:3">
      <c r="A1069" s="237" t="s">
        <v>548</v>
      </c>
      <c r="B1069" s="237" t="s">
        <v>549</v>
      </c>
      <c r="C1069" s="237">
        <v>394.7</v>
      </c>
    </row>
    <row r="1070" spans="1:3">
      <c r="A1070" s="237" t="s">
        <v>550</v>
      </c>
      <c r="B1070" s="237" t="s">
        <v>393</v>
      </c>
      <c r="C1070" s="237">
        <v>311.49</v>
      </c>
    </row>
    <row r="1071" spans="1:3">
      <c r="A1071" s="237" t="s">
        <v>511</v>
      </c>
      <c r="B1071" s="237" t="s">
        <v>512</v>
      </c>
      <c r="C1071" s="237">
        <v>1252.44</v>
      </c>
    </row>
    <row r="1072" spans="1:3">
      <c r="A1072" s="237" t="s">
        <v>521</v>
      </c>
      <c r="B1072" s="237" t="s">
        <v>397</v>
      </c>
      <c r="C1072" s="237">
        <v>379.36</v>
      </c>
    </row>
    <row r="1073" spans="1:3">
      <c r="A1073" s="237" t="s">
        <v>523</v>
      </c>
      <c r="B1073" s="237" t="s">
        <v>412</v>
      </c>
      <c r="C1073" s="237">
        <v>185.14</v>
      </c>
    </row>
    <row r="1074" spans="1:3">
      <c r="A1074" s="237" t="s">
        <v>997</v>
      </c>
      <c r="B1074" s="237" t="s">
        <v>611</v>
      </c>
      <c r="C1074" s="237">
        <v>322.95999999999998</v>
      </c>
    </row>
    <row r="1075" spans="1:3">
      <c r="A1075" s="237" t="s">
        <v>998</v>
      </c>
      <c r="B1075" s="237" t="s">
        <v>613</v>
      </c>
      <c r="C1075" s="237">
        <v>560.62</v>
      </c>
    </row>
    <row r="1076" spans="1:3">
      <c r="A1076" s="237" t="s">
        <v>999</v>
      </c>
      <c r="B1076" s="237" t="s">
        <v>782</v>
      </c>
      <c r="C1076" s="237">
        <v>545.20000000000005</v>
      </c>
    </row>
    <row r="1077" spans="1:3">
      <c r="A1077" s="237" t="s">
        <v>1002</v>
      </c>
      <c r="B1077" s="237" t="s">
        <v>395</v>
      </c>
      <c r="C1077" s="237">
        <v>291.45</v>
      </c>
    </row>
    <row r="1078" spans="1:3">
      <c r="A1078" s="237" t="s">
        <v>1003</v>
      </c>
      <c r="B1078" s="237" t="s">
        <v>395</v>
      </c>
      <c r="C1078" s="237">
        <v>291.45</v>
      </c>
    </row>
    <row r="1079" spans="1:3">
      <c r="A1079" s="237" t="s">
        <v>1004</v>
      </c>
      <c r="B1079" s="237" t="s">
        <v>395</v>
      </c>
      <c r="C1079" s="237">
        <v>291.45</v>
      </c>
    </row>
    <row r="1080" spans="1:3">
      <c r="A1080" s="237" t="s">
        <v>1005</v>
      </c>
      <c r="B1080" s="237" t="s">
        <v>395</v>
      </c>
      <c r="C1080" s="237">
        <v>291.45</v>
      </c>
    </row>
    <row r="1081" spans="1:3">
      <c r="A1081" s="237" t="s">
        <v>1006</v>
      </c>
      <c r="B1081" s="237" t="s">
        <v>422</v>
      </c>
      <c r="C1081" s="237">
        <v>173.57</v>
      </c>
    </row>
    <row r="1082" spans="1:3">
      <c r="A1082" s="237" t="s">
        <v>1007</v>
      </c>
      <c r="B1082" s="237" t="s">
        <v>422</v>
      </c>
      <c r="C1082" s="237">
        <v>173.57</v>
      </c>
    </row>
    <row r="1083" spans="1:3">
      <c r="A1083" s="237" t="s">
        <v>1008</v>
      </c>
      <c r="B1083" s="237" t="s">
        <v>422</v>
      </c>
      <c r="C1083" s="237">
        <v>173.57</v>
      </c>
    </row>
    <row r="1084" spans="1:3">
      <c r="A1084" s="237" t="s">
        <v>1009</v>
      </c>
      <c r="B1084" s="237" t="s">
        <v>422</v>
      </c>
      <c r="C1084" s="237">
        <v>173.57</v>
      </c>
    </row>
    <row r="1085" spans="1:3">
      <c r="A1085" s="237" t="s">
        <v>1010</v>
      </c>
      <c r="B1085" s="237" t="s">
        <v>422</v>
      </c>
      <c r="C1085" s="237">
        <v>173.57</v>
      </c>
    </row>
    <row r="1086" spans="1:3">
      <c r="A1086" s="237" t="s">
        <v>1011</v>
      </c>
      <c r="B1086" s="237" t="s">
        <v>422</v>
      </c>
      <c r="C1086" s="237">
        <v>173.57</v>
      </c>
    </row>
    <row r="1087" spans="1:3">
      <c r="A1087" s="237" t="s">
        <v>1012</v>
      </c>
      <c r="B1087" s="237" t="s">
        <v>422</v>
      </c>
      <c r="C1087" s="237">
        <v>173.57</v>
      </c>
    </row>
    <row r="1088" spans="1:3">
      <c r="A1088" s="237" t="s">
        <v>1013</v>
      </c>
      <c r="B1088" s="237" t="s">
        <v>422</v>
      </c>
      <c r="C1088" s="237">
        <v>173.57</v>
      </c>
    </row>
    <row r="1089" spans="1:3">
      <c r="A1089" s="237" t="s">
        <v>1014</v>
      </c>
      <c r="B1089" s="237" t="s">
        <v>420</v>
      </c>
      <c r="C1089" s="237">
        <v>221.85</v>
      </c>
    </row>
    <row r="1090" spans="1:3">
      <c r="A1090" s="237" t="s">
        <v>1016</v>
      </c>
      <c r="B1090" s="237" t="s">
        <v>412</v>
      </c>
      <c r="C1090" s="237">
        <v>185.14</v>
      </c>
    </row>
    <row r="1091" spans="1:3">
      <c r="A1091" s="237" t="s">
        <v>1601</v>
      </c>
      <c r="B1091" s="237" t="s">
        <v>829</v>
      </c>
      <c r="C1091" s="237">
        <v>2400</v>
      </c>
    </row>
    <row r="1092" spans="1:3">
      <c r="A1092" s="237" t="s">
        <v>592</v>
      </c>
      <c r="B1092" s="237" t="s">
        <v>593</v>
      </c>
      <c r="C1092" s="237">
        <v>1013.51</v>
      </c>
    </row>
    <row r="1093" spans="1:3">
      <c r="A1093" s="237" t="s">
        <v>726</v>
      </c>
      <c r="B1093" s="237" t="s">
        <v>703</v>
      </c>
      <c r="C1093" s="237">
        <v>519.69000000000005</v>
      </c>
    </row>
    <row r="1094" spans="1:3">
      <c r="A1094" s="237" t="s">
        <v>727</v>
      </c>
      <c r="B1094" s="237" t="s">
        <v>728</v>
      </c>
      <c r="C1094" s="237">
        <v>1498.33</v>
      </c>
    </row>
    <row r="1095" spans="1:3">
      <c r="A1095" s="237" t="s">
        <v>750</v>
      </c>
      <c r="B1095" s="237" t="s">
        <v>435</v>
      </c>
      <c r="C1095" s="237">
        <v>352.56</v>
      </c>
    </row>
    <row r="1096" spans="1:3">
      <c r="A1096" s="237" t="s">
        <v>751</v>
      </c>
      <c r="B1096" s="237" t="s">
        <v>395</v>
      </c>
      <c r="C1096" s="237">
        <v>647.21</v>
      </c>
    </row>
    <row r="1097" spans="1:3">
      <c r="A1097" s="237" t="s">
        <v>1060</v>
      </c>
      <c r="B1097" s="237" t="s">
        <v>1061</v>
      </c>
      <c r="C1097" s="237">
        <v>1392</v>
      </c>
    </row>
    <row r="1098" spans="1:3">
      <c r="A1098" s="237" t="s">
        <v>1065</v>
      </c>
      <c r="B1098" s="237" t="s">
        <v>661</v>
      </c>
      <c r="C1098" s="237">
        <v>263.54000000000002</v>
      </c>
    </row>
    <row r="1099" spans="1:3">
      <c r="A1099" s="237" t="s">
        <v>1067</v>
      </c>
      <c r="B1099" s="237" t="s">
        <v>782</v>
      </c>
      <c r="C1099" s="237">
        <v>545.20000000000005</v>
      </c>
    </row>
    <row r="1100" spans="1:3">
      <c r="A1100" s="237" t="s">
        <v>1068</v>
      </c>
      <c r="B1100" s="237" t="s">
        <v>453</v>
      </c>
      <c r="C1100" s="237">
        <v>88.79</v>
      </c>
    </row>
    <row r="1101" spans="1:3">
      <c r="A1101" s="237" t="s">
        <v>2364</v>
      </c>
      <c r="B1101" s="237" t="s">
        <v>446</v>
      </c>
      <c r="C1101" s="237">
        <v>735.15</v>
      </c>
    </row>
    <row r="1102" spans="1:3">
      <c r="A1102" s="237" t="s">
        <v>2365</v>
      </c>
      <c r="B1102" s="237" t="s">
        <v>395</v>
      </c>
      <c r="C1102" s="237">
        <v>291.45</v>
      </c>
    </row>
    <row r="1103" spans="1:3">
      <c r="A1103" s="237" t="s">
        <v>2366</v>
      </c>
      <c r="B1103" s="237" t="s">
        <v>395</v>
      </c>
      <c r="C1103" s="237">
        <v>291.45</v>
      </c>
    </row>
    <row r="1104" spans="1:3">
      <c r="A1104" s="237" t="s">
        <v>2367</v>
      </c>
      <c r="B1104" s="237" t="s">
        <v>422</v>
      </c>
      <c r="C1104" s="237">
        <v>173.57</v>
      </c>
    </row>
    <row r="1105" spans="1:3">
      <c r="A1105" s="237" t="s">
        <v>2368</v>
      </c>
      <c r="B1105" s="237" t="s">
        <v>422</v>
      </c>
      <c r="C1105" s="237">
        <v>173.57</v>
      </c>
    </row>
    <row r="1106" spans="1:3">
      <c r="A1106" s="237" t="s">
        <v>2369</v>
      </c>
      <c r="B1106" s="237" t="s">
        <v>422</v>
      </c>
      <c r="C1106" s="237">
        <v>173.57</v>
      </c>
    </row>
    <row r="1107" spans="1:3">
      <c r="A1107" s="237" t="s">
        <v>2370</v>
      </c>
      <c r="B1107" s="237" t="s">
        <v>395</v>
      </c>
      <c r="C1107" s="237">
        <v>291.45</v>
      </c>
    </row>
    <row r="1108" spans="1:3">
      <c r="A1108" s="237" t="s">
        <v>2371</v>
      </c>
      <c r="B1108" s="237" t="s">
        <v>395</v>
      </c>
      <c r="C1108" s="237">
        <v>291.45</v>
      </c>
    </row>
    <row r="1109" spans="1:3">
      <c r="A1109" s="237" t="s">
        <v>2376</v>
      </c>
      <c r="B1109" s="237" t="s">
        <v>412</v>
      </c>
      <c r="C1109" s="237">
        <v>185.14</v>
      </c>
    </row>
    <row r="1110" spans="1:3">
      <c r="A1110" s="237" t="s">
        <v>2377</v>
      </c>
      <c r="B1110" s="237" t="s">
        <v>412</v>
      </c>
      <c r="C1110" s="237">
        <v>185.14</v>
      </c>
    </row>
    <row r="1111" spans="1:3">
      <c r="A1111" s="237" t="s">
        <v>2378</v>
      </c>
      <c r="B1111" s="237" t="s">
        <v>412</v>
      </c>
      <c r="C1111" s="237">
        <v>185.14</v>
      </c>
    </row>
    <row r="1112" spans="1:3">
      <c r="A1112" s="237" t="s">
        <v>2341</v>
      </c>
      <c r="B1112" s="237" t="s">
        <v>412</v>
      </c>
      <c r="C1112" s="237">
        <v>185.14</v>
      </c>
    </row>
    <row r="1113" spans="1:3">
      <c r="A1113" s="237" t="s">
        <v>2348</v>
      </c>
      <c r="B1113" s="237" t="s">
        <v>412</v>
      </c>
      <c r="C1113" s="237">
        <v>185.14</v>
      </c>
    </row>
    <row r="1114" spans="1:3">
      <c r="A1114" s="237" t="s">
        <v>2349</v>
      </c>
      <c r="B1114" s="237" t="s">
        <v>395</v>
      </c>
      <c r="C1114" s="237">
        <v>304.39999999999998</v>
      </c>
    </row>
    <row r="1115" spans="1:3">
      <c r="A1115" s="237" t="s">
        <v>2444</v>
      </c>
      <c r="B1115" s="237" t="s">
        <v>410</v>
      </c>
      <c r="C1115" s="237">
        <v>241.59</v>
      </c>
    </row>
    <row r="1116" spans="1:3">
      <c r="A1116" s="237" t="s">
        <v>2445</v>
      </c>
      <c r="B1116" s="237" t="s">
        <v>672</v>
      </c>
      <c r="C1116" s="237">
        <v>3401.89</v>
      </c>
    </row>
    <row r="1117" spans="1:3">
      <c r="A1117" s="237" t="s">
        <v>2448</v>
      </c>
      <c r="B1117" s="237" t="s">
        <v>397</v>
      </c>
      <c r="C1117" s="237">
        <v>379.36</v>
      </c>
    </row>
    <row r="1118" spans="1:3">
      <c r="A1118" s="237" t="s">
        <v>2449</v>
      </c>
      <c r="B1118" s="237" t="s">
        <v>462</v>
      </c>
      <c r="C1118" s="237">
        <v>442.93</v>
      </c>
    </row>
    <row r="1119" spans="1:3">
      <c r="A1119" s="237" t="s">
        <v>2450</v>
      </c>
      <c r="B1119" s="237" t="s">
        <v>462</v>
      </c>
      <c r="C1119" s="237">
        <v>442.93</v>
      </c>
    </row>
    <row r="1120" spans="1:3">
      <c r="A1120" s="237" t="s">
        <v>2482</v>
      </c>
      <c r="B1120" s="237" t="s">
        <v>395</v>
      </c>
      <c r="C1120" s="237">
        <v>218.5</v>
      </c>
    </row>
    <row r="1121" spans="1:3">
      <c r="A1121" s="237" t="s">
        <v>2418</v>
      </c>
      <c r="B1121" s="237" t="s">
        <v>473</v>
      </c>
      <c r="C1121" s="237">
        <v>2120</v>
      </c>
    </row>
    <row r="1122" spans="1:3">
      <c r="A1122" s="237" t="s">
        <v>2419</v>
      </c>
      <c r="B1122" s="237" t="s">
        <v>597</v>
      </c>
      <c r="C1122" s="237">
        <v>1245.3800000000001</v>
      </c>
    </row>
    <row r="1123" spans="1:3">
      <c r="A1123" s="237" t="s">
        <v>2420</v>
      </c>
      <c r="B1123" s="237" t="s">
        <v>435</v>
      </c>
      <c r="C1123" s="237">
        <v>422.24</v>
      </c>
    </row>
    <row r="1124" spans="1:3">
      <c r="A1124" s="237" t="s">
        <v>2421</v>
      </c>
      <c r="B1124" s="237" t="s">
        <v>435</v>
      </c>
      <c r="C1124" s="237">
        <v>422.24</v>
      </c>
    </row>
    <row r="1125" spans="1:3">
      <c r="A1125" s="237" t="s">
        <v>2422</v>
      </c>
      <c r="B1125" s="237" t="s">
        <v>435</v>
      </c>
      <c r="C1125" s="237">
        <v>422.24</v>
      </c>
    </row>
    <row r="1126" spans="1:3">
      <c r="A1126" s="237" t="s">
        <v>2423</v>
      </c>
      <c r="B1126" s="237" t="s">
        <v>435</v>
      </c>
      <c r="C1126" s="237">
        <v>422.24</v>
      </c>
    </row>
    <row r="1127" spans="1:3">
      <c r="A1127" s="237" t="s">
        <v>2424</v>
      </c>
      <c r="B1127" s="237" t="s">
        <v>435</v>
      </c>
      <c r="C1127" s="237">
        <v>422.24</v>
      </c>
    </row>
    <row r="1128" spans="1:3">
      <c r="A1128" s="237" t="s">
        <v>2840</v>
      </c>
      <c r="B1128" s="237" t="s">
        <v>420</v>
      </c>
      <c r="C1128" s="237">
        <v>221.85</v>
      </c>
    </row>
    <row r="1129" spans="1:3">
      <c r="A1129" s="237" t="s">
        <v>2839</v>
      </c>
      <c r="B1129" s="237" t="s">
        <v>422</v>
      </c>
      <c r="C1129" s="237">
        <v>173.57</v>
      </c>
    </row>
    <row r="1130" spans="1:3">
      <c r="A1130" s="237" t="s">
        <v>2831</v>
      </c>
      <c r="B1130" s="237" t="s">
        <v>422</v>
      </c>
      <c r="C1130" s="237">
        <v>173.57</v>
      </c>
    </row>
    <row r="1131" spans="1:3">
      <c r="A1131" s="237" t="s">
        <v>2830</v>
      </c>
      <c r="B1131" s="237" t="s">
        <v>395</v>
      </c>
      <c r="C1131" s="237">
        <v>291.45</v>
      </c>
    </row>
    <row r="1132" spans="1:3">
      <c r="A1132" s="237" t="s">
        <v>2879</v>
      </c>
      <c r="B1132" s="237" t="s">
        <v>422</v>
      </c>
      <c r="C1132" s="237">
        <v>173.57</v>
      </c>
    </row>
    <row r="1133" spans="1:3">
      <c r="A1133" s="237" t="s">
        <v>2874</v>
      </c>
      <c r="B1133" s="237" t="s">
        <v>446</v>
      </c>
      <c r="C1133" s="237">
        <v>735.15</v>
      </c>
    </row>
    <row r="1134" spans="1:3">
      <c r="A1134" s="237" t="s">
        <v>2865</v>
      </c>
      <c r="B1134" s="237" t="s">
        <v>451</v>
      </c>
      <c r="C1134" s="237">
        <v>154.66999999999999</v>
      </c>
    </row>
    <row r="1135" spans="1:3">
      <c r="A1135" s="237" t="s">
        <v>2864</v>
      </c>
      <c r="B1135" s="237" t="s">
        <v>453</v>
      </c>
      <c r="C1135" s="237">
        <v>88.79</v>
      </c>
    </row>
    <row r="1136" spans="1:3">
      <c r="A1136" s="237" t="s">
        <v>2861</v>
      </c>
      <c r="B1136" s="237" t="s">
        <v>453</v>
      </c>
      <c r="C1136" s="237">
        <v>88.79</v>
      </c>
    </row>
    <row r="1137" spans="1:3">
      <c r="A1137" s="237" t="s">
        <v>3027</v>
      </c>
      <c r="B1137" s="237" t="s">
        <v>453</v>
      </c>
      <c r="C1137" s="237">
        <v>88.79</v>
      </c>
    </row>
    <row r="1138" spans="1:3">
      <c r="A1138" s="237" t="s">
        <v>3023</v>
      </c>
      <c r="B1138" s="237" t="s">
        <v>395</v>
      </c>
      <c r="C1138" s="237">
        <v>157.44999999999999</v>
      </c>
    </row>
    <row r="1139" spans="1:3">
      <c r="A1139" s="237" t="s">
        <v>3019</v>
      </c>
      <c r="B1139" s="237" t="s">
        <v>395</v>
      </c>
      <c r="C1139" s="237">
        <v>157.44999999999999</v>
      </c>
    </row>
    <row r="1140" spans="1:3">
      <c r="A1140" s="237" t="s">
        <v>3015</v>
      </c>
      <c r="B1140" s="237" t="s">
        <v>458</v>
      </c>
      <c r="C1140" s="237">
        <v>234.55</v>
      </c>
    </row>
    <row r="1141" spans="1:3">
      <c r="A1141" s="237" t="s">
        <v>3014</v>
      </c>
      <c r="B1141" s="237" t="s">
        <v>460</v>
      </c>
      <c r="C1141" s="237">
        <v>49.83</v>
      </c>
    </row>
    <row r="1142" spans="1:3">
      <c r="A1142" s="237" t="s">
        <v>3013</v>
      </c>
      <c r="B1142" s="237" t="s">
        <v>629</v>
      </c>
      <c r="C1142" s="237">
        <v>383.33</v>
      </c>
    </row>
    <row r="1143" spans="1:3">
      <c r="A1143" s="237" t="s">
        <v>3007</v>
      </c>
      <c r="B1143" s="237" t="s">
        <v>465</v>
      </c>
      <c r="C1143" s="237">
        <v>83.64</v>
      </c>
    </row>
    <row r="1144" spans="1:3">
      <c r="A1144" s="237" t="s">
        <v>2961</v>
      </c>
      <c r="B1144" s="237" t="s">
        <v>406</v>
      </c>
      <c r="C1144" s="237">
        <v>167.12</v>
      </c>
    </row>
    <row r="1145" spans="1:3">
      <c r="A1145" s="237" t="s">
        <v>1971</v>
      </c>
      <c r="B1145" s="237" t="s">
        <v>406</v>
      </c>
      <c r="C1145" s="237">
        <v>167.13</v>
      </c>
    </row>
    <row r="1146" spans="1:3">
      <c r="A1146" s="237" t="s">
        <v>1972</v>
      </c>
      <c r="B1146" s="237" t="s">
        <v>629</v>
      </c>
      <c r="C1146" s="237">
        <v>383.33</v>
      </c>
    </row>
    <row r="1147" spans="1:3">
      <c r="A1147" s="237" t="s">
        <v>1932</v>
      </c>
      <c r="B1147" s="237" t="s">
        <v>460</v>
      </c>
      <c r="C1147" s="237">
        <v>49.83</v>
      </c>
    </row>
    <row r="1148" spans="1:3">
      <c r="A1148" s="237" t="s">
        <v>1933</v>
      </c>
      <c r="B1148" s="237" t="s">
        <v>504</v>
      </c>
      <c r="C1148" s="237">
        <v>113.08</v>
      </c>
    </row>
    <row r="1149" spans="1:3">
      <c r="A1149" s="237" t="s">
        <v>1934</v>
      </c>
      <c r="B1149" s="237" t="s">
        <v>504</v>
      </c>
      <c r="C1149" s="237">
        <v>113.08</v>
      </c>
    </row>
    <row r="1150" spans="1:3">
      <c r="A1150" s="237" t="s">
        <v>1935</v>
      </c>
      <c r="B1150" s="237" t="s">
        <v>821</v>
      </c>
      <c r="C1150" s="237">
        <v>331.97</v>
      </c>
    </row>
    <row r="1151" spans="1:3">
      <c r="A1151" s="237" t="s">
        <v>2359</v>
      </c>
      <c r="B1151" s="237" t="s">
        <v>395</v>
      </c>
      <c r="C1151" s="237">
        <v>157.44999999999999</v>
      </c>
    </row>
    <row r="1152" spans="1:3">
      <c r="A1152" s="237" t="s">
        <v>2360</v>
      </c>
      <c r="B1152" s="237" t="s">
        <v>395</v>
      </c>
      <c r="C1152" s="237">
        <v>157.44999999999999</v>
      </c>
    </row>
    <row r="1153" spans="1:3">
      <c r="A1153" s="237" t="s">
        <v>2361</v>
      </c>
      <c r="B1153" s="237" t="s">
        <v>453</v>
      </c>
      <c r="C1153" s="237">
        <v>88.79</v>
      </c>
    </row>
    <row r="1154" spans="1:3">
      <c r="A1154" s="237" t="s">
        <v>2362</v>
      </c>
      <c r="B1154" s="237" t="s">
        <v>451</v>
      </c>
      <c r="C1154" s="237">
        <v>154.66999999999999</v>
      </c>
    </row>
    <row r="1155" spans="1:3">
      <c r="A1155" s="237" t="s">
        <v>2430</v>
      </c>
      <c r="B1155" s="237" t="s">
        <v>393</v>
      </c>
      <c r="C1155" s="237">
        <v>433.39</v>
      </c>
    </row>
    <row r="1156" spans="1:3">
      <c r="A1156" s="237" t="s">
        <v>2253</v>
      </c>
      <c r="B1156" s="237" t="s">
        <v>451</v>
      </c>
      <c r="C1156" s="237">
        <v>154.66999999999999</v>
      </c>
    </row>
    <row r="1157" spans="1:3">
      <c r="A1157" s="237" t="s">
        <v>1939</v>
      </c>
      <c r="B1157" s="237" t="s">
        <v>1940</v>
      </c>
      <c r="C1157" s="237">
        <v>900</v>
      </c>
    </row>
    <row r="1158" spans="1:3">
      <c r="A1158" s="237" t="s">
        <v>2252</v>
      </c>
      <c r="B1158" s="237" t="s">
        <v>422</v>
      </c>
      <c r="C1158" s="237">
        <v>173.57</v>
      </c>
    </row>
    <row r="1159" spans="1:3">
      <c r="A1159" s="237" t="s">
        <v>2248</v>
      </c>
      <c r="B1159" s="237" t="s">
        <v>422</v>
      </c>
      <c r="C1159" s="237">
        <v>173.57</v>
      </c>
    </row>
    <row r="1160" spans="1:3">
      <c r="A1160" s="237" t="s">
        <v>2247</v>
      </c>
      <c r="B1160" s="237" t="s">
        <v>395</v>
      </c>
      <c r="C1160" s="237">
        <v>291.45</v>
      </c>
    </row>
    <row r="1161" spans="1:3">
      <c r="A1161" s="237" t="s">
        <v>2191</v>
      </c>
      <c r="B1161" s="237" t="s">
        <v>395</v>
      </c>
      <c r="C1161" s="237">
        <v>291.45</v>
      </c>
    </row>
    <row r="1162" spans="1:3">
      <c r="A1162" s="237" t="s">
        <v>2227</v>
      </c>
      <c r="B1162" s="237" t="s">
        <v>395</v>
      </c>
      <c r="C1162" s="237">
        <v>291.45</v>
      </c>
    </row>
    <row r="1163" spans="1:3">
      <c r="A1163" s="237" t="s">
        <v>2226</v>
      </c>
      <c r="B1163" s="237" t="s">
        <v>395</v>
      </c>
      <c r="C1163" s="237">
        <v>291.45</v>
      </c>
    </row>
    <row r="1164" spans="1:3">
      <c r="A1164" s="237" t="s">
        <v>2225</v>
      </c>
      <c r="B1164" s="237" t="s">
        <v>422</v>
      </c>
      <c r="C1164" s="237">
        <v>173.57</v>
      </c>
    </row>
    <row r="1165" spans="1:3">
      <c r="A1165" s="237" t="s">
        <v>2220</v>
      </c>
      <c r="B1165" s="237" t="s">
        <v>422</v>
      </c>
      <c r="C1165" s="237">
        <v>173.57</v>
      </c>
    </row>
    <row r="1166" spans="1:3">
      <c r="A1166" s="237" t="s">
        <v>2219</v>
      </c>
      <c r="B1166" s="237" t="s">
        <v>420</v>
      </c>
      <c r="C1166" s="237">
        <v>221.85</v>
      </c>
    </row>
    <row r="1167" spans="1:3">
      <c r="A1167" s="237" t="s">
        <v>2218</v>
      </c>
      <c r="B1167" s="237" t="s">
        <v>412</v>
      </c>
      <c r="C1167" s="237">
        <v>185.14</v>
      </c>
    </row>
    <row r="1168" spans="1:3">
      <c r="A1168" s="237" t="s">
        <v>2217</v>
      </c>
      <c r="B1168" s="237" t="s">
        <v>395</v>
      </c>
      <c r="C1168" s="237">
        <v>310.88</v>
      </c>
    </row>
    <row r="1169" spans="1:3">
      <c r="A1169" s="237" t="s">
        <v>2216</v>
      </c>
      <c r="B1169" s="237" t="s">
        <v>412</v>
      </c>
      <c r="C1169" s="237">
        <v>185.14</v>
      </c>
    </row>
    <row r="1170" spans="1:3">
      <c r="A1170" s="237" t="s">
        <v>2215</v>
      </c>
      <c r="B1170" s="237" t="s">
        <v>412</v>
      </c>
      <c r="C1170" s="237">
        <v>185.14</v>
      </c>
    </row>
    <row r="1171" spans="1:3">
      <c r="A1171" s="237" t="s">
        <v>2214</v>
      </c>
      <c r="B1171" s="237" t="s">
        <v>412</v>
      </c>
      <c r="C1171" s="237">
        <v>185.14</v>
      </c>
    </row>
    <row r="1172" spans="1:3">
      <c r="A1172" s="237" t="s">
        <v>2213</v>
      </c>
      <c r="B1172" s="237" t="s">
        <v>412</v>
      </c>
      <c r="C1172" s="237">
        <v>185.14</v>
      </c>
    </row>
    <row r="1173" spans="1:3">
      <c r="A1173" s="237" t="s">
        <v>2212</v>
      </c>
      <c r="B1173" s="237" t="s">
        <v>412</v>
      </c>
      <c r="C1173" s="237">
        <v>185.14</v>
      </c>
    </row>
    <row r="1174" spans="1:3">
      <c r="A1174" s="237" t="s">
        <v>2208</v>
      </c>
      <c r="B1174" s="237" t="s">
        <v>1287</v>
      </c>
      <c r="C1174" s="237">
        <v>833.72</v>
      </c>
    </row>
    <row r="1175" spans="1:3">
      <c r="A1175" s="237" t="s">
        <v>1851</v>
      </c>
      <c r="B1175" s="237" t="s">
        <v>395</v>
      </c>
      <c r="C1175" s="237">
        <v>218.51</v>
      </c>
    </row>
    <row r="1176" spans="1:3">
      <c r="A1176" s="237" t="s">
        <v>2203</v>
      </c>
      <c r="B1176" s="237" t="s">
        <v>395</v>
      </c>
      <c r="C1176" s="237">
        <v>218.51</v>
      </c>
    </row>
    <row r="1177" spans="1:3">
      <c r="A1177" s="237" t="s">
        <v>2202</v>
      </c>
      <c r="B1177" s="237" t="s">
        <v>403</v>
      </c>
      <c r="C1177" s="237">
        <v>226.12</v>
      </c>
    </row>
    <row r="1178" spans="1:3">
      <c r="A1178" s="237" t="s">
        <v>2200</v>
      </c>
      <c r="B1178" s="237" t="s">
        <v>512</v>
      </c>
      <c r="C1178" s="237">
        <v>1252.44</v>
      </c>
    </row>
    <row r="1179" spans="1:3">
      <c r="A1179" s="237" t="s">
        <v>2197</v>
      </c>
      <c r="B1179" s="237" t="s">
        <v>429</v>
      </c>
      <c r="C1179" s="237">
        <v>5148.88</v>
      </c>
    </row>
    <row r="1180" spans="1:3">
      <c r="A1180" s="237" t="s">
        <v>2196</v>
      </c>
      <c r="B1180" s="237" t="s">
        <v>395</v>
      </c>
      <c r="C1180" s="237">
        <v>454.72</v>
      </c>
    </row>
    <row r="1181" spans="1:3">
      <c r="A1181" s="237" t="s">
        <v>2195</v>
      </c>
      <c r="B1181" s="237" t="s">
        <v>395</v>
      </c>
      <c r="C1181" s="237">
        <v>454.72</v>
      </c>
    </row>
    <row r="1182" spans="1:3">
      <c r="A1182" s="237" t="s">
        <v>2193</v>
      </c>
      <c r="B1182" s="237" t="s">
        <v>395</v>
      </c>
      <c r="C1182" s="237">
        <v>454.72</v>
      </c>
    </row>
    <row r="1183" spans="1:3">
      <c r="A1183" s="237" t="s">
        <v>2431</v>
      </c>
      <c r="B1183" s="237" t="s">
        <v>393</v>
      </c>
      <c r="C1183" s="237">
        <v>433.39</v>
      </c>
    </row>
    <row r="1184" spans="1:3">
      <c r="A1184" s="237" t="s">
        <v>2432</v>
      </c>
      <c r="B1184" s="237" t="s">
        <v>393</v>
      </c>
      <c r="C1184" s="237">
        <v>433.39</v>
      </c>
    </row>
    <row r="1185" spans="1:3">
      <c r="A1185" s="237" t="s">
        <v>2433</v>
      </c>
      <c r="B1185" s="237" t="s">
        <v>435</v>
      </c>
      <c r="C1185" s="237">
        <v>363.24</v>
      </c>
    </row>
    <row r="1186" spans="1:3">
      <c r="A1186" s="237" t="s">
        <v>1845</v>
      </c>
      <c r="B1186" s="237" t="s">
        <v>408</v>
      </c>
      <c r="C1186" s="237">
        <v>568.4</v>
      </c>
    </row>
    <row r="1187" spans="1:3">
      <c r="A1187" s="237" t="s">
        <v>1846</v>
      </c>
      <c r="B1187" s="237" t="s">
        <v>460</v>
      </c>
      <c r="C1187" s="237">
        <v>49.83</v>
      </c>
    </row>
    <row r="1188" spans="1:3">
      <c r="A1188" s="237" t="s">
        <v>1847</v>
      </c>
      <c r="B1188" s="237" t="s">
        <v>460</v>
      </c>
      <c r="C1188" s="237">
        <v>49.83</v>
      </c>
    </row>
    <row r="1189" spans="1:3">
      <c r="A1189" s="237" t="s">
        <v>1943</v>
      </c>
      <c r="B1189" s="237" t="s">
        <v>395</v>
      </c>
      <c r="C1189" s="237">
        <v>647.21</v>
      </c>
    </row>
    <row r="1190" spans="1:3">
      <c r="A1190" s="237" t="s">
        <v>2272</v>
      </c>
      <c r="B1190" s="237" t="s">
        <v>747</v>
      </c>
      <c r="C1190" s="237">
        <v>66.31</v>
      </c>
    </row>
    <row r="1191" spans="1:3">
      <c r="A1191" s="237" t="s">
        <v>1944</v>
      </c>
      <c r="B1191" s="237" t="s">
        <v>462</v>
      </c>
      <c r="C1191" s="237">
        <v>799.51</v>
      </c>
    </row>
    <row r="1192" spans="1:3">
      <c r="A1192" s="237" t="s">
        <v>1953</v>
      </c>
      <c r="B1192" s="237" t="s">
        <v>393</v>
      </c>
      <c r="C1192" s="237">
        <v>433.39</v>
      </c>
    </row>
    <row r="1193" spans="1:3">
      <c r="A1193" s="237" t="s">
        <v>1954</v>
      </c>
      <c r="B1193" s="237" t="s">
        <v>393</v>
      </c>
      <c r="C1193" s="237">
        <v>433.39</v>
      </c>
    </row>
    <row r="1194" spans="1:3">
      <c r="A1194" s="237" t="s">
        <v>2440</v>
      </c>
      <c r="B1194" s="237" t="s">
        <v>403</v>
      </c>
      <c r="C1194" s="237">
        <v>226.12</v>
      </c>
    </row>
    <row r="1195" spans="1:3">
      <c r="A1195" s="237" t="s">
        <v>1850</v>
      </c>
      <c r="B1195" s="237" t="s">
        <v>393</v>
      </c>
      <c r="C1195" s="237">
        <v>311.49</v>
      </c>
    </row>
    <row r="1196" spans="1:3">
      <c r="A1196" s="237" t="s">
        <v>2434</v>
      </c>
      <c r="B1196" s="237" t="s">
        <v>435</v>
      </c>
      <c r="C1196" s="237">
        <v>422.24</v>
      </c>
    </row>
    <row r="1197" spans="1:3">
      <c r="A1197" s="237" t="s">
        <v>2435</v>
      </c>
      <c r="B1197" s="237" t="s">
        <v>435</v>
      </c>
      <c r="C1197" s="237">
        <v>422.24</v>
      </c>
    </row>
    <row r="1198" spans="1:3">
      <c r="A1198" s="237" t="s">
        <v>2436</v>
      </c>
      <c r="B1198" s="237" t="s">
        <v>435</v>
      </c>
      <c r="C1198" s="237">
        <v>422.24</v>
      </c>
    </row>
    <row r="1199" spans="1:3">
      <c r="A1199" s="237" t="s">
        <v>2437</v>
      </c>
      <c r="B1199" s="237" t="s">
        <v>597</v>
      </c>
      <c r="C1199" s="237">
        <v>1245.3800000000001</v>
      </c>
    </row>
    <row r="1200" spans="1:3">
      <c r="A1200" s="237" t="s">
        <v>2438</v>
      </c>
      <c r="B1200" s="237" t="s">
        <v>597</v>
      </c>
      <c r="C1200" s="237">
        <v>1245.3800000000001</v>
      </c>
    </row>
    <row r="1201" spans="1:3">
      <c r="A1201" s="237" t="s">
        <v>2439</v>
      </c>
      <c r="B1201" s="237" t="s">
        <v>399</v>
      </c>
      <c r="C1201" s="237">
        <v>1428.05</v>
      </c>
    </row>
    <row r="1202" spans="1:3">
      <c r="A1202" s="237" t="s">
        <v>2315</v>
      </c>
      <c r="B1202" s="237" t="s">
        <v>393</v>
      </c>
      <c r="C1202" s="237">
        <v>386.98</v>
      </c>
    </row>
    <row r="1203" spans="1:3">
      <c r="A1203" s="237" t="s">
        <v>2192</v>
      </c>
      <c r="B1203" s="237" t="s">
        <v>395</v>
      </c>
      <c r="C1203" s="237">
        <v>454.72</v>
      </c>
    </row>
    <row r="1204" spans="1:3">
      <c r="A1204" s="237" t="s">
        <v>2265</v>
      </c>
      <c r="B1204" s="237" t="s">
        <v>460</v>
      </c>
      <c r="C1204" s="237">
        <v>49.83</v>
      </c>
    </row>
    <row r="1205" spans="1:3">
      <c r="A1205" s="237" t="s">
        <v>2264</v>
      </c>
      <c r="B1205" s="237" t="s">
        <v>460</v>
      </c>
      <c r="C1205" s="237">
        <v>49.82</v>
      </c>
    </row>
    <row r="1206" spans="1:3">
      <c r="A1206" s="237" t="s">
        <v>2262</v>
      </c>
      <c r="B1206" s="237" t="s">
        <v>395</v>
      </c>
      <c r="C1206" s="237">
        <v>157.44999999999999</v>
      </c>
    </row>
    <row r="1207" spans="1:3">
      <c r="A1207" s="237" t="s">
        <v>2261</v>
      </c>
      <c r="B1207" s="237" t="s">
        <v>453</v>
      </c>
      <c r="C1207" s="237">
        <v>88.79</v>
      </c>
    </row>
    <row r="1208" spans="1:3">
      <c r="A1208" s="237" t="s">
        <v>2255</v>
      </c>
      <c r="B1208" s="237" t="s">
        <v>453</v>
      </c>
      <c r="C1208" s="237">
        <v>88.79</v>
      </c>
    </row>
    <row r="1209" spans="1:3">
      <c r="A1209" s="237" t="s">
        <v>2254</v>
      </c>
      <c r="B1209" s="237" t="s">
        <v>453</v>
      </c>
      <c r="C1209" s="237">
        <v>88.79</v>
      </c>
    </row>
    <row r="1210" spans="1:3">
      <c r="A1210" s="237" t="s">
        <v>2841</v>
      </c>
      <c r="B1210" s="237" t="s">
        <v>412</v>
      </c>
      <c r="C1210" s="237">
        <v>185.14</v>
      </c>
    </row>
    <row r="1211" spans="1:3">
      <c r="A1211" s="237" t="s">
        <v>2925</v>
      </c>
      <c r="B1211" s="237" t="s">
        <v>543</v>
      </c>
      <c r="C1211" s="237">
        <v>352.56</v>
      </c>
    </row>
    <row r="1212" spans="1:3">
      <c r="A1212" s="237" t="s">
        <v>2926</v>
      </c>
      <c r="B1212" s="237" t="s">
        <v>543</v>
      </c>
      <c r="C1212" s="237">
        <v>352.56</v>
      </c>
    </row>
    <row r="1213" spans="1:3">
      <c r="A1213" s="237" t="s">
        <v>2927</v>
      </c>
      <c r="B1213" s="237" t="s">
        <v>543</v>
      </c>
      <c r="C1213" s="237">
        <v>352.56</v>
      </c>
    </row>
    <row r="1214" spans="1:3">
      <c r="A1214" s="237" t="s">
        <v>2928</v>
      </c>
      <c r="B1214" s="237" t="s">
        <v>543</v>
      </c>
      <c r="C1214" s="237">
        <v>352.56</v>
      </c>
    </row>
    <row r="1215" spans="1:3">
      <c r="A1215" s="237" t="s">
        <v>2929</v>
      </c>
      <c r="B1215" s="237" t="s">
        <v>435</v>
      </c>
      <c r="C1215" s="237">
        <v>363.24</v>
      </c>
    </row>
    <row r="1216" spans="1:3">
      <c r="A1216" s="237" t="s">
        <v>2721</v>
      </c>
      <c r="B1216" s="237" t="s">
        <v>422</v>
      </c>
      <c r="C1216" s="237">
        <v>173.57</v>
      </c>
    </row>
    <row r="1217" spans="1:3">
      <c r="A1217" s="237" t="s">
        <v>2722</v>
      </c>
      <c r="B1217" s="237" t="s">
        <v>395</v>
      </c>
      <c r="C1217" s="237">
        <v>291.45</v>
      </c>
    </row>
    <row r="1218" spans="1:3">
      <c r="A1218" s="237" t="s">
        <v>2767</v>
      </c>
      <c r="B1218" s="237" t="s">
        <v>395</v>
      </c>
      <c r="C1218" s="237">
        <v>291.45</v>
      </c>
    </row>
    <row r="1219" spans="1:3">
      <c r="A1219" s="237" t="s">
        <v>2768</v>
      </c>
      <c r="B1219" s="237" t="s">
        <v>422</v>
      </c>
      <c r="C1219" s="237">
        <v>173.57</v>
      </c>
    </row>
    <row r="1220" spans="1:3">
      <c r="A1220" s="237" t="s">
        <v>2769</v>
      </c>
      <c r="B1220" s="237" t="s">
        <v>395</v>
      </c>
      <c r="C1220" s="237">
        <v>291.45</v>
      </c>
    </row>
    <row r="1221" spans="1:3">
      <c r="A1221" s="237" t="s">
        <v>885</v>
      </c>
      <c r="B1221" s="237" t="s">
        <v>422</v>
      </c>
      <c r="C1221" s="237">
        <v>173.57</v>
      </c>
    </row>
    <row r="1222" spans="1:3">
      <c r="A1222" s="237" t="s">
        <v>2560</v>
      </c>
      <c r="B1222" s="237" t="s">
        <v>395</v>
      </c>
      <c r="C1222" s="237">
        <v>291.45</v>
      </c>
    </row>
    <row r="1223" spans="1:3">
      <c r="A1223" s="237" t="s">
        <v>2770</v>
      </c>
      <c r="B1223" s="237" t="s">
        <v>451</v>
      </c>
      <c r="C1223" s="237">
        <v>154.66999999999999</v>
      </c>
    </row>
    <row r="1224" spans="1:3">
      <c r="A1224" s="237" t="s">
        <v>2771</v>
      </c>
      <c r="B1224" s="237" t="s">
        <v>613</v>
      </c>
      <c r="C1224" s="237">
        <v>560.62</v>
      </c>
    </row>
    <row r="1225" spans="1:3">
      <c r="A1225" s="237" t="s">
        <v>2904</v>
      </c>
      <c r="B1225" s="237" t="s">
        <v>512</v>
      </c>
      <c r="C1225" s="237">
        <v>1252.44</v>
      </c>
    </row>
    <row r="1226" spans="1:3">
      <c r="A1226" s="237" t="s">
        <v>2901</v>
      </c>
      <c r="B1226" s="237" t="s">
        <v>435</v>
      </c>
      <c r="C1226" s="237">
        <v>422.24</v>
      </c>
    </row>
    <row r="1227" spans="1:3">
      <c r="A1227" s="237" t="s">
        <v>2900</v>
      </c>
      <c r="B1227" s="237" t="s">
        <v>435</v>
      </c>
      <c r="C1227" s="237">
        <v>422.24</v>
      </c>
    </row>
    <row r="1228" spans="1:3">
      <c r="A1228" s="237" t="s">
        <v>2621</v>
      </c>
      <c r="B1228" s="237" t="s">
        <v>453</v>
      </c>
      <c r="C1228" s="237">
        <v>88.79</v>
      </c>
    </row>
    <row r="1229" spans="1:3">
      <c r="A1229" s="237" t="s">
        <v>2629</v>
      </c>
      <c r="B1229" s="237" t="s">
        <v>395</v>
      </c>
      <c r="C1229" s="237">
        <v>157.44999999999999</v>
      </c>
    </row>
    <row r="1230" spans="1:3">
      <c r="A1230" s="237" t="s">
        <v>2631</v>
      </c>
      <c r="B1230" s="237" t="s">
        <v>395</v>
      </c>
      <c r="C1230" s="237">
        <v>157.44999999999999</v>
      </c>
    </row>
    <row r="1231" spans="1:3">
      <c r="A1231" s="237" t="s">
        <v>2632</v>
      </c>
      <c r="B1231" s="237" t="s">
        <v>1336</v>
      </c>
      <c r="C1231" s="237">
        <v>480.89</v>
      </c>
    </row>
    <row r="1232" spans="1:3">
      <c r="A1232" s="237" t="s">
        <v>2030</v>
      </c>
      <c r="B1232" s="237" t="s">
        <v>460</v>
      </c>
      <c r="C1232" s="237">
        <v>49.83</v>
      </c>
    </row>
    <row r="1233" spans="1:3">
      <c r="A1233" s="237" t="s">
        <v>2042</v>
      </c>
      <c r="B1233" s="237" t="s">
        <v>458</v>
      </c>
      <c r="C1233" s="237">
        <v>234.55</v>
      </c>
    </row>
    <row r="1234" spans="1:3">
      <c r="A1234" s="237" t="s">
        <v>2126</v>
      </c>
      <c r="B1234" s="237" t="s">
        <v>453</v>
      </c>
      <c r="C1234" s="237">
        <v>88.79</v>
      </c>
    </row>
    <row r="1235" spans="1:3">
      <c r="A1235" s="237" t="s">
        <v>2128</v>
      </c>
      <c r="B1235" s="237" t="s">
        <v>486</v>
      </c>
      <c r="C1235" s="237">
        <v>180.52</v>
      </c>
    </row>
    <row r="1236" spans="1:3">
      <c r="A1236" s="237" t="s">
        <v>2129</v>
      </c>
      <c r="B1236" s="237" t="s">
        <v>395</v>
      </c>
      <c r="C1236" s="237">
        <v>291.45</v>
      </c>
    </row>
    <row r="1237" spans="1:3">
      <c r="A1237" s="237" t="s">
        <v>2130</v>
      </c>
      <c r="B1237" s="237" t="s">
        <v>395</v>
      </c>
      <c r="C1237" s="237">
        <v>291.45</v>
      </c>
    </row>
    <row r="1238" spans="1:3">
      <c r="A1238" s="237" t="s">
        <v>2643</v>
      </c>
      <c r="B1238" s="237" t="s">
        <v>446</v>
      </c>
      <c r="C1238" s="237">
        <v>735.15</v>
      </c>
    </row>
    <row r="1239" spans="1:3">
      <c r="A1239" s="237" t="s">
        <v>2644</v>
      </c>
      <c r="B1239" s="237" t="s">
        <v>395</v>
      </c>
      <c r="C1239" s="237">
        <v>291.45</v>
      </c>
    </row>
    <row r="1240" spans="1:3">
      <c r="A1240" s="237" t="s">
        <v>2645</v>
      </c>
      <c r="B1240" s="237" t="s">
        <v>395</v>
      </c>
      <c r="C1240" s="237">
        <v>291.45</v>
      </c>
    </row>
    <row r="1241" spans="1:3">
      <c r="A1241" s="237" t="s">
        <v>2646</v>
      </c>
      <c r="B1241" s="237" t="s">
        <v>395</v>
      </c>
      <c r="C1241" s="237">
        <v>291.45</v>
      </c>
    </row>
    <row r="1242" spans="1:3">
      <c r="A1242" s="237" t="s">
        <v>2647</v>
      </c>
      <c r="B1242" s="237" t="s">
        <v>422</v>
      </c>
      <c r="C1242" s="237">
        <v>173.57</v>
      </c>
    </row>
    <row r="1243" spans="1:3">
      <c r="A1243" s="237" t="s">
        <v>2648</v>
      </c>
      <c r="B1243" s="237" t="s">
        <v>395</v>
      </c>
      <c r="C1243" s="237">
        <v>291.45</v>
      </c>
    </row>
    <row r="1244" spans="1:3">
      <c r="A1244" s="237" t="s">
        <v>2649</v>
      </c>
      <c r="B1244" s="237" t="s">
        <v>422</v>
      </c>
      <c r="C1244" s="237">
        <v>173.57</v>
      </c>
    </row>
    <row r="1245" spans="1:3">
      <c r="A1245" s="237" t="s">
        <v>2650</v>
      </c>
      <c r="B1245" s="237" t="s">
        <v>422</v>
      </c>
      <c r="C1245" s="237">
        <v>173.57</v>
      </c>
    </row>
    <row r="1246" spans="1:3">
      <c r="A1246" s="237" t="s">
        <v>2651</v>
      </c>
      <c r="B1246" s="237" t="s">
        <v>422</v>
      </c>
      <c r="C1246" s="237">
        <v>173.57</v>
      </c>
    </row>
    <row r="1247" spans="1:3">
      <c r="A1247" s="237" t="s">
        <v>2652</v>
      </c>
      <c r="B1247" s="237" t="s">
        <v>420</v>
      </c>
      <c r="C1247" s="237">
        <v>221.85</v>
      </c>
    </row>
    <row r="1248" spans="1:3">
      <c r="A1248" s="237" t="s">
        <v>2653</v>
      </c>
      <c r="B1248" s="237" t="s">
        <v>412</v>
      </c>
      <c r="C1248" s="237">
        <v>185.14</v>
      </c>
    </row>
    <row r="1249" spans="1:3">
      <c r="A1249" s="237" t="s">
        <v>2654</v>
      </c>
      <c r="B1249" s="237" t="s">
        <v>412</v>
      </c>
      <c r="C1249" s="237">
        <v>185.14</v>
      </c>
    </row>
    <row r="1250" spans="1:3">
      <c r="A1250" s="237" t="s">
        <v>2612</v>
      </c>
      <c r="B1250" s="237" t="s">
        <v>412</v>
      </c>
      <c r="C1250" s="237">
        <v>185.14</v>
      </c>
    </row>
    <row r="1251" spans="1:3">
      <c r="A1251" s="237" t="s">
        <v>2569</v>
      </c>
      <c r="B1251" s="237" t="s">
        <v>412</v>
      </c>
      <c r="C1251" s="237">
        <v>185.14</v>
      </c>
    </row>
    <row r="1252" spans="1:3">
      <c r="A1252" s="237" t="s">
        <v>2571</v>
      </c>
      <c r="B1252" s="237" t="s">
        <v>408</v>
      </c>
      <c r="C1252" s="237">
        <v>568.4</v>
      </c>
    </row>
    <row r="1253" spans="1:3">
      <c r="A1253" s="237" t="s">
        <v>2572</v>
      </c>
      <c r="B1253" s="237" t="s">
        <v>462</v>
      </c>
      <c r="C1253" s="237">
        <v>442.93</v>
      </c>
    </row>
    <row r="1254" spans="1:3">
      <c r="A1254" s="237" t="s">
        <v>2575</v>
      </c>
      <c r="B1254" s="237" t="s">
        <v>1287</v>
      </c>
      <c r="C1254" s="237">
        <v>833.72</v>
      </c>
    </row>
    <row r="1255" spans="1:3">
      <c r="A1255" s="237" t="s">
        <v>2578</v>
      </c>
      <c r="B1255" s="237" t="s">
        <v>395</v>
      </c>
      <c r="C1255" s="237">
        <v>218.51</v>
      </c>
    </row>
    <row r="1256" spans="1:3">
      <c r="A1256" s="237" t="s">
        <v>2582</v>
      </c>
      <c r="B1256" s="237" t="s">
        <v>1937</v>
      </c>
      <c r="C1256" s="237">
        <v>1948.8</v>
      </c>
    </row>
    <row r="1257" spans="1:3">
      <c r="A1257" s="237" t="s">
        <v>2586</v>
      </c>
      <c r="B1257" s="237" t="s">
        <v>549</v>
      </c>
      <c r="C1257" s="237">
        <v>394.7</v>
      </c>
    </row>
    <row r="1258" spans="1:3">
      <c r="A1258" s="237" t="s">
        <v>2587</v>
      </c>
      <c r="B1258" s="237" t="s">
        <v>395</v>
      </c>
      <c r="C1258" s="237">
        <v>454.72</v>
      </c>
    </row>
    <row r="1259" spans="1:3">
      <c r="A1259" s="237" t="s">
        <v>2588</v>
      </c>
      <c r="B1259" s="237" t="s">
        <v>435</v>
      </c>
      <c r="C1259" s="237">
        <v>422.24</v>
      </c>
    </row>
    <row r="1260" spans="1:3">
      <c r="A1260" s="237" t="s">
        <v>2589</v>
      </c>
      <c r="B1260" s="237" t="s">
        <v>435</v>
      </c>
      <c r="C1260" s="237">
        <v>422.24</v>
      </c>
    </row>
    <row r="1261" spans="1:3">
      <c r="A1261" s="237" t="s">
        <v>2951</v>
      </c>
      <c r="B1261" s="237" t="s">
        <v>435</v>
      </c>
      <c r="C1261" s="237">
        <v>422.24</v>
      </c>
    </row>
    <row r="1262" spans="1:3">
      <c r="A1262" s="237" t="s">
        <v>2922</v>
      </c>
      <c r="B1262" s="237" t="s">
        <v>393</v>
      </c>
      <c r="C1262" s="237">
        <v>433.39</v>
      </c>
    </row>
    <row r="1263" spans="1:3">
      <c r="A1263" s="237" t="s">
        <v>2937</v>
      </c>
      <c r="B1263" s="237" t="s">
        <v>420</v>
      </c>
      <c r="C1263" s="237">
        <v>946.65</v>
      </c>
    </row>
    <row r="1264" spans="1:3">
      <c r="A1264" s="237" t="s">
        <v>2924</v>
      </c>
      <c r="B1264" s="237" t="s">
        <v>543</v>
      </c>
      <c r="C1264" s="237">
        <v>352.56</v>
      </c>
    </row>
    <row r="1265" spans="1:3">
      <c r="A1265" s="237" t="s">
        <v>2134</v>
      </c>
      <c r="B1265" s="237" t="s">
        <v>422</v>
      </c>
      <c r="C1265" s="237">
        <v>173.57</v>
      </c>
    </row>
    <row r="1266" spans="1:3">
      <c r="A1266" s="237" t="s">
        <v>2096</v>
      </c>
      <c r="B1266" s="237" t="s">
        <v>435</v>
      </c>
      <c r="C1266" s="237">
        <v>422.24</v>
      </c>
    </row>
    <row r="1267" spans="1:3">
      <c r="A1267" s="237" t="s">
        <v>2097</v>
      </c>
      <c r="B1267" s="237" t="s">
        <v>435</v>
      </c>
      <c r="C1267" s="237">
        <v>422.24</v>
      </c>
    </row>
    <row r="1268" spans="1:3">
      <c r="A1268" s="237" t="s">
        <v>2098</v>
      </c>
      <c r="B1268" s="237" t="s">
        <v>435</v>
      </c>
      <c r="C1268" s="237">
        <v>422.24</v>
      </c>
    </row>
    <row r="1269" spans="1:3">
      <c r="A1269" s="237" t="s">
        <v>2099</v>
      </c>
      <c r="B1269" s="237" t="s">
        <v>435</v>
      </c>
      <c r="C1269" s="237">
        <v>422.24</v>
      </c>
    </row>
    <row r="1270" spans="1:3">
      <c r="A1270" s="237" t="s">
        <v>2100</v>
      </c>
      <c r="B1270" s="237" t="s">
        <v>393</v>
      </c>
      <c r="C1270" s="237">
        <v>433.39</v>
      </c>
    </row>
    <row r="1271" spans="1:3">
      <c r="A1271" s="237" t="s">
        <v>2101</v>
      </c>
      <c r="B1271" s="237" t="s">
        <v>462</v>
      </c>
      <c r="C1271" s="237">
        <v>799.51</v>
      </c>
    </row>
    <row r="1272" spans="1:3">
      <c r="A1272" s="237" t="s">
        <v>2102</v>
      </c>
      <c r="B1272" s="237" t="s">
        <v>435</v>
      </c>
      <c r="C1272" s="237">
        <v>363.24</v>
      </c>
    </row>
    <row r="1273" spans="1:3">
      <c r="A1273" s="237" t="s">
        <v>2103</v>
      </c>
      <c r="B1273" s="237" t="s">
        <v>435</v>
      </c>
      <c r="C1273" s="237">
        <v>352.56</v>
      </c>
    </row>
    <row r="1274" spans="1:3">
      <c r="A1274" s="237" t="s">
        <v>2930</v>
      </c>
      <c r="B1274" s="237" t="s">
        <v>393</v>
      </c>
      <c r="C1274" s="237">
        <v>433.39</v>
      </c>
    </row>
    <row r="1275" spans="1:3">
      <c r="A1275" s="237" t="s">
        <v>1946</v>
      </c>
      <c r="B1275" s="237" t="s">
        <v>1947</v>
      </c>
      <c r="C1275" s="237">
        <v>3869.79</v>
      </c>
    </row>
    <row r="1276" spans="1:3">
      <c r="A1276" s="237" t="s">
        <v>1948</v>
      </c>
      <c r="B1276" s="237" t="s">
        <v>451</v>
      </c>
      <c r="C1276" s="237">
        <v>154.66999999999999</v>
      </c>
    </row>
    <row r="1277" spans="1:3">
      <c r="A1277" s="237" t="s">
        <v>2082</v>
      </c>
      <c r="B1277" s="237" t="s">
        <v>593</v>
      </c>
      <c r="C1277" s="237">
        <v>1013.5</v>
      </c>
    </row>
    <row r="1278" spans="1:3">
      <c r="A1278" s="237" t="s">
        <v>2932</v>
      </c>
      <c r="B1278" s="237" t="s">
        <v>393</v>
      </c>
      <c r="C1278" s="237">
        <v>433.39</v>
      </c>
    </row>
    <row r="1279" spans="1:3">
      <c r="A1279" s="237" t="s">
        <v>2939</v>
      </c>
      <c r="B1279" s="237" t="s">
        <v>1711</v>
      </c>
      <c r="C1279" s="237">
        <v>11982.34</v>
      </c>
    </row>
    <row r="1280" spans="1:3">
      <c r="A1280" s="237" t="s">
        <v>2886</v>
      </c>
      <c r="B1280" s="237" t="s">
        <v>435</v>
      </c>
      <c r="C1280" s="237">
        <v>422.24</v>
      </c>
    </row>
    <row r="1281" spans="1:3">
      <c r="A1281" s="237" t="s">
        <v>2892</v>
      </c>
      <c r="B1281" s="237" t="s">
        <v>399</v>
      </c>
      <c r="C1281" s="237">
        <v>1428.05</v>
      </c>
    </row>
    <row r="1282" spans="1:3">
      <c r="A1282" s="237" t="s">
        <v>2894</v>
      </c>
      <c r="B1282" s="237" t="s">
        <v>473</v>
      </c>
      <c r="C1282" s="237">
        <v>2360</v>
      </c>
    </row>
    <row r="1283" spans="1:3">
      <c r="A1283" s="237" t="s">
        <v>2895</v>
      </c>
      <c r="B1283" s="237" t="s">
        <v>473</v>
      </c>
      <c r="C1283" s="237">
        <v>2120</v>
      </c>
    </row>
    <row r="1284" spans="1:3">
      <c r="A1284" s="237" t="s">
        <v>2893</v>
      </c>
      <c r="B1284" s="237" t="s">
        <v>1123</v>
      </c>
      <c r="C1284" s="237">
        <v>2720</v>
      </c>
    </row>
    <row r="1285" spans="1:3">
      <c r="A1285" s="237" t="s">
        <v>2898</v>
      </c>
      <c r="B1285" s="237" t="s">
        <v>512</v>
      </c>
      <c r="C1285" s="237">
        <v>1252.44</v>
      </c>
    </row>
    <row r="1286" spans="1:3">
      <c r="A1286" s="237" t="s">
        <v>2912</v>
      </c>
      <c r="B1286" s="237" t="s">
        <v>403</v>
      </c>
      <c r="C1286" s="237">
        <v>226.12</v>
      </c>
    </row>
    <row r="1287" spans="1:3">
      <c r="A1287" s="237" t="s">
        <v>2934</v>
      </c>
      <c r="B1287" s="237" t="s">
        <v>395</v>
      </c>
      <c r="C1287" s="237">
        <v>221.67</v>
      </c>
    </row>
    <row r="1288" spans="1:3">
      <c r="A1288" s="237" t="s">
        <v>2855</v>
      </c>
      <c r="B1288" s="237" t="s">
        <v>412</v>
      </c>
      <c r="C1288" s="237">
        <v>185.14</v>
      </c>
    </row>
    <row r="1289" spans="1:3">
      <c r="A1289" s="237" t="s">
        <v>2853</v>
      </c>
      <c r="B1289" s="237" t="s">
        <v>412</v>
      </c>
      <c r="C1289" s="237">
        <v>185.14</v>
      </c>
    </row>
    <row r="1290" spans="1:3">
      <c r="A1290" s="237" t="s">
        <v>2917</v>
      </c>
      <c r="B1290" s="237" t="s">
        <v>412</v>
      </c>
      <c r="C1290" s="237">
        <v>185.14</v>
      </c>
    </row>
    <row r="1291" spans="1:3">
      <c r="A1291" s="237" t="s">
        <v>2850</v>
      </c>
      <c r="B1291" s="237" t="s">
        <v>412</v>
      </c>
      <c r="C1291" s="237">
        <v>185.14</v>
      </c>
    </row>
    <row r="1292" spans="1:3">
      <c r="A1292" s="237" t="s">
        <v>2844</v>
      </c>
      <c r="B1292" s="237" t="s">
        <v>412</v>
      </c>
      <c r="C1292" s="237">
        <v>185.14</v>
      </c>
    </row>
    <row r="1293" spans="1:3">
      <c r="A1293" s="237" t="s">
        <v>2139</v>
      </c>
      <c r="B1293" s="237" t="s">
        <v>422</v>
      </c>
      <c r="C1293" s="237">
        <v>173.57</v>
      </c>
    </row>
    <row r="1294" spans="1:3">
      <c r="A1294" s="237" t="s">
        <v>2141</v>
      </c>
      <c r="B1294" s="237" t="s">
        <v>422</v>
      </c>
      <c r="C1294" s="237">
        <v>173.57</v>
      </c>
    </row>
    <row r="1295" spans="1:3">
      <c r="A1295" s="237" t="s">
        <v>2142</v>
      </c>
      <c r="B1295" s="237" t="s">
        <v>422</v>
      </c>
      <c r="C1295" s="237">
        <v>173.57</v>
      </c>
    </row>
    <row r="1296" spans="1:3">
      <c r="A1296" s="237" t="s">
        <v>2143</v>
      </c>
      <c r="B1296" s="237" t="s">
        <v>395</v>
      </c>
      <c r="C1296" s="237">
        <v>291.45</v>
      </c>
    </row>
    <row r="1297" spans="1:3">
      <c r="A1297" s="237" t="s">
        <v>2144</v>
      </c>
      <c r="B1297" s="237" t="s">
        <v>395</v>
      </c>
      <c r="C1297" s="237">
        <v>291.45</v>
      </c>
    </row>
    <row r="1298" spans="1:3">
      <c r="A1298" s="237" t="s">
        <v>2065</v>
      </c>
      <c r="B1298" s="237" t="s">
        <v>422</v>
      </c>
      <c r="C1298" s="237">
        <v>173.57</v>
      </c>
    </row>
    <row r="1299" spans="1:3">
      <c r="A1299" s="237" t="s">
        <v>2066</v>
      </c>
      <c r="B1299" s="237" t="s">
        <v>422</v>
      </c>
      <c r="C1299" s="237">
        <v>173.57</v>
      </c>
    </row>
    <row r="1300" spans="1:3">
      <c r="A1300" s="237" t="s">
        <v>2067</v>
      </c>
      <c r="B1300" s="237" t="s">
        <v>422</v>
      </c>
      <c r="C1300" s="237">
        <v>173.57</v>
      </c>
    </row>
    <row r="1301" spans="1:3">
      <c r="A1301" s="237" t="s">
        <v>2068</v>
      </c>
      <c r="B1301" s="237" t="s">
        <v>422</v>
      </c>
      <c r="C1301" s="237">
        <v>173.57</v>
      </c>
    </row>
    <row r="1302" spans="1:3">
      <c r="A1302" s="237" t="s">
        <v>2069</v>
      </c>
      <c r="B1302" s="237" t="s">
        <v>422</v>
      </c>
      <c r="C1302" s="237">
        <v>173.57</v>
      </c>
    </row>
    <row r="1303" spans="1:3">
      <c r="A1303" s="237" t="s">
        <v>2070</v>
      </c>
      <c r="B1303" s="237" t="s">
        <v>420</v>
      </c>
      <c r="C1303" s="237">
        <v>221.85</v>
      </c>
    </row>
    <row r="1304" spans="1:3">
      <c r="A1304" s="237" t="s">
        <v>2071</v>
      </c>
      <c r="B1304" s="237" t="s">
        <v>420</v>
      </c>
      <c r="C1304" s="237">
        <v>221.85</v>
      </c>
    </row>
    <row r="1305" spans="1:3">
      <c r="A1305" s="237" t="s">
        <v>2072</v>
      </c>
      <c r="B1305" s="237" t="s">
        <v>420</v>
      </c>
      <c r="C1305" s="237">
        <v>221.85</v>
      </c>
    </row>
    <row r="1306" spans="1:3">
      <c r="A1306" s="237" t="s">
        <v>2074</v>
      </c>
      <c r="B1306" s="237" t="s">
        <v>412</v>
      </c>
      <c r="C1306" s="237">
        <v>185.14</v>
      </c>
    </row>
    <row r="1307" spans="1:3">
      <c r="A1307" s="237" t="s">
        <v>2075</v>
      </c>
      <c r="B1307" s="237" t="s">
        <v>395</v>
      </c>
      <c r="C1307" s="237">
        <v>310.88</v>
      </c>
    </row>
    <row r="1308" spans="1:3">
      <c r="A1308" s="237" t="s">
        <v>2076</v>
      </c>
      <c r="B1308" s="237" t="s">
        <v>412</v>
      </c>
      <c r="C1308" s="237">
        <v>185.14</v>
      </c>
    </row>
    <row r="1309" spans="1:3">
      <c r="A1309" s="237" t="s">
        <v>2077</v>
      </c>
      <c r="B1309" s="237" t="s">
        <v>412</v>
      </c>
      <c r="C1309" s="237">
        <v>185.14</v>
      </c>
    </row>
    <row r="1310" spans="1:3">
      <c r="A1310" s="237" t="s">
        <v>2078</v>
      </c>
      <c r="B1310" s="237" t="s">
        <v>412</v>
      </c>
      <c r="C1310" s="237">
        <v>185.14</v>
      </c>
    </row>
    <row r="1311" spans="1:3">
      <c r="A1311" s="237" t="s">
        <v>2079</v>
      </c>
      <c r="B1311" s="237" t="s">
        <v>410</v>
      </c>
      <c r="C1311" s="237">
        <v>241.59</v>
      </c>
    </row>
    <row r="1312" spans="1:3">
      <c r="A1312" s="237" t="s">
        <v>2080</v>
      </c>
      <c r="B1312" s="237" t="s">
        <v>410</v>
      </c>
      <c r="C1312" s="237">
        <v>241.59</v>
      </c>
    </row>
    <row r="1313" spans="1:3">
      <c r="A1313" s="237" t="s">
        <v>2083</v>
      </c>
      <c r="B1313" s="237" t="s">
        <v>462</v>
      </c>
      <c r="C1313" s="237">
        <v>442.93</v>
      </c>
    </row>
    <row r="1314" spans="1:3">
      <c r="A1314" s="237" t="s">
        <v>2086</v>
      </c>
      <c r="B1314" s="237" t="s">
        <v>512</v>
      </c>
      <c r="C1314" s="237">
        <v>1252.44</v>
      </c>
    </row>
    <row r="1315" spans="1:3">
      <c r="A1315" s="237" t="s">
        <v>2090</v>
      </c>
      <c r="B1315" s="237" t="s">
        <v>393</v>
      </c>
      <c r="C1315" s="237">
        <v>311.49</v>
      </c>
    </row>
    <row r="1316" spans="1:3">
      <c r="A1316" s="237" t="s">
        <v>2091</v>
      </c>
      <c r="B1316" s="237" t="s">
        <v>429</v>
      </c>
      <c r="C1316" s="237">
        <v>5148.88</v>
      </c>
    </row>
    <row r="1317" spans="1:3">
      <c r="A1317" s="237" t="s">
        <v>2093</v>
      </c>
      <c r="B1317" s="237" t="s">
        <v>395</v>
      </c>
      <c r="C1317" s="237">
        <v>454.72</v>
      </c>
    </row>
    <row r="1318" spans="1:3">
      <c r="A1318" s="237" t="s">
        <v>2094</v>
      </c>
      <c r="B1318" s="237" t="s">
        <v>395</v>
      </c>
      <c r="C1318" s="237">
        <v>454.72</v>
      </c>
    </row>
    <row r="1319" spans="1:3">
      <c r="A1319" s="237" t="s">
        <v>2095</v>
      </c>
      <c r="B1319" s="237" t="s">
        <v>597</v>
      </c>
      <c r="C1319" s="237">
        <v>1245.3800000000001</v>
      </c>
    </row>
    <row r="1320" spans="1:3">
      <c r="A1320" s="237" t="s">
        <v>1613</v>
      </c>
      <c r="B1320" s="237" t="s">
        <v>395</v>
      </c>
      <c r="C1320" s="237">
        <v>291.45</v>
      </c>
    </row>
    <row r="1321" spans="1:3">
      <c r="A1321" s="237" t="s">
        <v>2263</v>
      </c>
      <c r="B1321" s="237" t="s">
        <v>412</v>
      </c>
      <c r="C1321" s="237">
        <v>185.14</v>
      </c>
    </row>
    <row r="1322" spans="1:3">
      <c r="A1322" s="237" t="s">
        <v>2257</v>
      </c>
      <c r="B1322" s="237" t="s">
        <v>412</v>
      </c>
      <c r="C1322" s="237">
        <v>185.14</v>
      </c>
    </row>
    <row r="1323" spans="1:3">
      <c r="A1323" s="237" t="s">
        <v>2906</v>
      </c>
      <c r="B1323" s="237" t="s">
        <v>429</v>
      </c>
      <c r="C1323" s="237">
        <v>5148.88</v>
      </c>
    </row>
    <row r="1324" spans="1:3">
      <c r="A1324" s="237" t="s">
        <v>2266</v>
      </c>
      <c r="B1324" s="237" t="s">
        <v>395</v>
      </c>
      <c r="C1324" s="237">
        <v>310.88</v>
      </c>
    </row>
    <row r="1325" spans="1:3">
      <c r="A1325" s="237" t="s">
        <v>2267</v>
      </c>
      <c r="B1325" s="237" t="s">
        <v>395</v>
      </c>
      <c r="C1325" s="237">
        <v>310.88</v>
      </c>
    </row>
    <row r="1326" spans="1:3">
      <c r="A1326" s="237" t="s">
        <v>2268</v>
      </c>
      <c r="B1326" s="237" t="s">
        <v>395</v>
      </c>
      <c r="C1326" s="237">
        <v>310.88</v>
      </c>
    </row>
    <row r="1327" spans="1:3">
      <c r="A1327" s="237" t="s">
        <v>2905</v>
      </c>
      <c r="B1327" s="237" t="s">
        <v>740</v>
      </c>
      <c r="C1327" s="237">
        <v>334.95</v>
      </c>
    </row>
    <row r="1328" spans="1:3">
      <c r="A1328" s="237" t="s">
        <v>2256</v>
      </c>
      <c r="B1328" s="237" t="s">
        <v>412</v>
      </c>
      <c r="C1328" s="237">
        <v>185.14</v>
      </c>
    </row>
    <row r="1329" spans="1:3">
      <c r="A1329" s="237" t="s">
        <v>2251</v>
      </c>
      <c r="B1329" s="237" t="s">
        <v>412</v>
      </c>
      <c r="C1329" s="237">
        <v>185.14</v>
      </c>
    </row>
    <row r="1330" spans="1:3">
      <c r="A1330" s="237" t="s">
        <v>2250</v>
      </c>
      <c r="B1330" s="237" t="s">
        <v>412</v>
      </c>
      <c r="C1330" s="237">
        <v>185.14</v>
      </c>
    </row>
    <row r="1331" spans="1:3">
      <c r="A1331" s="237" t="s">
        <v>2249</v>
      </c>
      <c r="B1331" s="237" t="s">
        <v>410</v>
      </c>
      <c r="C1331" s="237">
        <v>241.59</v>
      </c>
    </row>
    <row r="1332" spans="1:3">
      <c r="A1332" s="237" t="s">
        <v>2246</v>
      </c>
      <c r="B1332" s="237" t="s">
        <v>935</v>
      </c>
      <c r="C1332" s="237">
        <v>426.3</v>
      </c>
    </row>
    <row r="1333" spans="1:3">
      <c r="A1333" s="237" t="s">
        <v>2243</v>
      </c>
      <c r="B1333" s="237" t="s">
        <v>669</v>
      </c>
      <c r="C1333" s="237">
        <v>347.74</v>
      </c>
    </row>
    <row r="1334" spans="1:3">
      <c r="A1334" s="237" t="s">
        <v>2269</v>
      </c>
      <c r="B1334" s="237" t="s">
        <v>412</v>
      </c>
      <c r="C1334" s="237">
        <v>185.14</v>
      </c>
    </row>
    <row r="1335" spans="1:3">
      <c r="A1335" s="237" t="s">
        <v>2270</v>
      </c>
      <c r="B1335" s="237" t="s">
        <v>422</v>
      </c>
      <c r="C1335" s="237">
        <v>173.57</v>
      </c>
    </row>
    <row r="1336" spans="1:3">
      <c r="A1336" s="237" t="s">
        <v>2271</v>
      </c>
      <c r="B1336" s="237" t="s">
        <v>422</v>
      </c>
      <c r="C1336" s="237">
        <v>173.57</v>
      </c>
    </row>
    <row r="1337" spans="1:3">
      <c r="A1337" s="237" t="s">
        <v>2451</v>
      </c>
      <c r="B1337" s="237" t="s">
        <v>422</v>
      </c>
      <c r="C1337" s="237">
        <v>173.57</v>
      </c>
    </row>
    <row r="1338" spans="1:3">
      <c r="A1338" s="237" t="s">
        <v>2447</v>
      </c>
      <c r="B1338" s="237" t="s">
        <v>422</v>
      </c>
      <c r="C1338" s="237">
        <v>173.57</v>
      </c>
    </row>
    <row r="1339" spans="1:3">
      <c r="A1339" s="237" t="s">
        <v>2446</v>
      </c>
      <c r="B1339" s="237" t="s">
        <v>422</v>
      </c>
      <c r="C1339" s="237">
        <v>173.57</v>
      </c>
    </row>
    <row r="1340" spans="1:3">
      <c r="A1340" s="237" t="s">
        <v>2354</v>
      </c>
      <c r="B1340" s="237" t="s">
        <v>422</v>
      </c>
      <c r="C1340" s="237">
        <v>173.57</v>
      </c>
    </row>
    <row r="1341" spans="1:3">
      <c r="A1341" s="237" t="s">
        <v>2330</v>
      </c>
      <c r="B1341" s="237" t="s">
        <v>395</v>
      </c>
      <c r="C1341" s="237">
        <v>291.45</v>
      </c>
    </row>
    <row r="1342" spans="1:3">
      <c r="A1342" s="237" t="s">
        <v>2328</v>
      </c>
      <c r="B1342" s="237" t="s">
        <v>395</v>
      </c>
      <c r="C1342" s="237">
        <v>291.45</v>
      </c>
    </row>
    <row r="1343" spans="1:3">
      <c r="A1343" s="237" t="s">
        <v>2326</v>
      </c>
      <c r="B1343" s="237" t="s">
        <v>453</v>
      </c>
      <c r="C1343" s="237">
        <v>88.79</v>
      </c>
    </row>
    <row r="1344" spans="1:3">
      <c r="A1344" s="237" t="s">
        <v>2325</v>
      </c>
      <c r="B1344" s="237" t="s">
        <v>395</v>
      </c>
      <c r="C1344" s="237">
        <v>157.44999999999999</v>
      </c>
    </row>
    <row r="1345" spans="1:3">
      <c r="A1345" s="237" t="s">
        <v>2324</v>
      </c>
      <c r="B1345" s="237" t="s">
        <v>747</v>
      </c>
      <c r="C1345" s="237">
        <v>66.31</v>
      </c>
    </row>
    <row r="1346" spans="1:3">
      <c r="A1346" s="237" t="s">
        <v>2323</v>
      </c>
      <c r="B1346" s="237" t="s">
        <v>747</v>
      </c>
      <c r="C1346" s="237">
        <v>66.31</v>
      </c>
    </row>
    <row r="1347" spans="1:3">
      <c r="A1347" s="237" t="s">
        <v>2322</v>
      </c>
      <c r="B1347" s="237" t="s">
        <v>747</v>
      </c>
      <c r="C1347" s="237">
        <v>66.31</v>
      </c>
    </row>
    <row r="1348" spans="1:3">
      <c r="A1348" s="237" t="s">
        <v>1898</v>
      </c>
      <c r="B1348" s="237" t="s">
        <v>422</v>
      </c>
      <c r="C1348" s="237">
        <v>173.57</v>
      </c>
    </row>
    <row r="1349" spans="1:3">
      <c r="A1349" s="237" t="s">
        <v>1896</v>
      </c>
      <c r="B1349" s="237" t="s">
        <v>422</v>
      </c>
      <c r="C1349" s="237">
        <v>173.57</v>
      </c>
    </row>
    <row r="1350" spans="1:3">
      <c r="A1350" s="237" t="s">
        <v>1975</v>
      </c>
      <c r="B1350" s="237" t="s">
        <v>395</v>
      </c>
      <c r="C1350" s="237">
        <v>291.45</v>
      </c>
    </row>
    <row r="1351" spans="1:3">
      <c r="A1351" s="237" t="s">
        <v>1970</v>
      </c>
      <c r="B1351" s="237" t="s">
        <v>422</v>
      </c>
      <c r="C1351" s="237">
        <v>173.57</v>
      </c>
    </row>
    <row r="1352" spans="1:3">
      <c r="A1352" s="237" t="s">
        <v>1969</v>
      </c>
      <c r="B1352" s="237" t="s">
        <v>422</v>
      </c>
      <c r="C1352" s="237">
        <v>173.57</v>
      </c>
    </row>
    <row r="1353" spans="1:3">
      <c r="A1353" s="237" t="s">
        <v>1968</v>
      </c>
      <c r="B1353" s="237" t="s">
        <v>422</v>
      </c>
      <c r="C1353" s="237">
        <v>173.57</v>
      </c>
    </row>
    <row r="1354" spans="1:3">
      <c r="A1354" s="237" t="s">
        <v>1967</v>
      </c>
      <c r="B1354" s="237" t="s">
        <v>422</v>
      </c>
      <c r="C1354" s="237">
        <v>173.57</v>
      </c>
    </row>
    <row r="1355" spans="1:3">
      <c r="A1355" s="237" t="s">
        <v>1955</v>
      </c>
      <c r="B1355" s="237" t="s">
        <v>422</v>
      </c>
      <c r="C1355" s="237">
        <v>173.57</v>
      </c>
    </row>
    <row r="1356" spans="1:3">
      <c r="A1356" s="237" t="s">
        <v>1952</v>
      </c>
      <c r="B1356" s="237" t="s">
        <v>420</v>
      </c>
      <c r="C1356" s="237">
        <v>221.85</v>
      </c>
    </row>
    <row r="1357" spans="1:3">
      <c r="A1357" s="237" t="s">
        <v>1951</v>
      </c>
      <c r="B1357" s="237" t="s">
        <v>395</v>
      </c>
      <c r="C1357" s="237">
        <v>310.88</v>
      </c>
    </row>
    <row r="1358" spans="1:3">
      <c r="A1358" s="237" t="s">
        <v>1880</v>
      </c>
      <c r="B1358" s="237" t="s">
        <v>412</v>
      </c>
      <c r="C1358" s="237">
        <v>185.14</v>
      </c>
    </row>
    <row r="1359" spans="1:3">
      <c r="A1359" s="237" t="s">
        <v>1879</v>
      </c>
      <c r="B1359" s="237" t="s">
        <v>412</v>
      </c>
      <c r="C1359" s="237">
        <v>185.14</v>
      </c>
    </row>
    <row r="1360" spans="1:3">
      <c r="A1360" s="237" t="s">
        <v>1878</v>
      </c>
      <c r="B1360" s="237" t="s">
        <v>412</v>
      </c>
      <c r="C1360" s="237">
        <v>185.14</v>
      </c>
    </row>
    <row r="1361" spans="1:3">
      <c r="A1361" s="237" t="s">
        <v>1876</v>
      </c>
      <c r="B1361" s="237" t="s">
        <v>412</v>
      </c>
      <c r="C1361" s="237">
        <v>185.14</v>
      </c>
    </row>
    <row r="1362" spans="1:3">
      <c r="A1362" s="237" t="s">
        <v>1863</v>
      </c>
      <c r="B1362" s="237" t="s">
        <v>587</v>
      </c>
      <c r="C1362" s="237">
        <v>267.95999999999998</v>
      </c>
    </row>
    <row r="1363" spans="1:3">
      <c r="A1363" s="237" t="s">
        <v>1988</v>
      </c>
      <c r="B1363" s="237" t="s">
        <v>393</v>
      </c>
      <c r="C1363" s="237">
        <v>311.49</v>
      </c>
    </row>
    <row r="1364" spans="1:3">
      <c r="A1364" s="237" t="s">
        <v>1985</v>
      </c>
      <c r="B1364" s="237" t="s">
        <v>393</v>
      </c>
      <c r="C1364" s="237">
        <v>311.49</v>
      </c>
    </row>
    <row r="1365" spans="1:3">
      <c r="A1365" s="237" t="s">
        <v>2056</v>
      </c>
      <c r="B1365" s="237" t="s">
        <v>395</v>
      </c>
      <c r="C1365" s="237">
        <v>454.72</v>
      </c>
    </row>
    <row r="1366" spans="1:3">
      <c r="A1366" s="237" t="s">
        <v>2053</v>
      </c>
      <c r="B1366" s="237" t="s">
        <v>395</v>
      </c>
      <c r="C1366" s="237">
        <v>454.72</v>
      </c>
    </row>
    <row r="1367" spans="1:3">
      <c r="A1367" s="237" t="s">
        <v>2052</v>
      </c>
      <c r="B1367" s="237" t="s">
        <v>399</v>
      </c>
      <c r="C1367" s="237">
        <v>1428.05</v>
      </c>
    </row>
    <row r="1368" spans="1:3">
      <c r="A1368" s="237" t="s">
        <v>2907</v>
      </c>
      <c r="B1368" s="237" t="s">
        <v>435</v>
      </c>
      <c r="C1368" s="237">
        <v>422.24</v>
      </c>
    </row>
    <row r="1369" spans="1:3">
      <c r="A1369" s="237" t="s">
        <v>2911</v>
      </c>
      <c r="B1369" s="237" t="s">
        <v>435</v>
      </c>
      <c r="C1369" s="237">
        <v>422.24</v>
      </c>
    </row>
    <row r="1370" spans="1:3">
      <c r="A1370" s="237" t="s">
        <v>2933</v>
      </c>
      <c r="B1370" s="237" t="s">
        <v>399</v>
      </c>
      <c r="C1370" s="237">
        <v>2093.25</v>
      </c>
    </row>
    <row r="1371" spans="1:3">
      <c r="A1371" s="237" t="s">
        <v>2888</v>
      </c>
      <c r="B1371" s="237" t="s">
        <v>543</v>
      </c>
      <c r="C1371" s="237">
        <v>363.24</v>
      </c>
    </row>
    <row r="1372" spans="1:3">
      <c r="A1372" s="237" t="s">
        <v>2312</v>
      </c>
      <c r="B1372" s="237" t="s">
        <v>395</v>
      </c>
      <c r="C1372" s="237">
        <v>218.51</v>
      </c>
    </row>
    <row r="1373" spans="1:3">
      <c r="A1373" s="237" t="s">
        <v>2313</v>
      </c>
      <c r="B1373" s="237" t="s">
        <v>587</v>
      </c>
      <c r="C1373" s="237">
        <v>267.95999999999998</v>
      </c>
    </row>
    <row r="1374" spans="1:3">
      <c r="A1374" s="237" t="s">
        <v>2241</v>
      </c>
      <c r="B1374" s="237" t="s">
        <v>462</v>
      </c>
      <c r="C1374" s="237">
        <v>442.93</v>
      </c>
    </row>
    <row r="1375" spans="1:3">
      <c r="A1375" s="237" t="s">
        <v>2863</v>
      </c>
      <c r="B1375" s="237" t="s">
        <v>465</v>
      </c>
      <c r="C1375" s="237">
        <v>83.64</v>
      </c>
    </row>
    <row r="1376" spans="1:3">
      <c r="A1376" s="237" t="s">
        <v>906</v>
      </c>
      <c r="B1376" s="237" t="s">
        <v>435</v>
      </c>
      <c r="C1376" s="237">
        <v>422.24</v>
      </c>
    </row>
    <row r="1377" spans="1:3">
      <c r="A1377" s="237" t="s">
        <v>904</v>
      </c>
      <c r="B1377" s="237" t="s">
        <v>435</v>
      </c>
      <c r="C1377" s="237">
        <v>422.24</v>
      </c>
    </row>
    <row r="1378" spans="1:3">
      <c r="A1378" s="237" t="s">
        <v>860</v>
      </c>
      <c r="B1378" s="237" t="s">
        <v>435</v>
      </c>
      <c r="C1378" s="237">
        <v>422.24</v>
      </c>
    </row>
    <row r="1379" spans="1:3">
      <c r="A1379" s="237" t="s">
        <v>812</v>
      </c>
      <c r="B1379" s="237" t="s">
        <v>435</v>
      </c>
      <c r="C1379" s="237">
        <v>422.24</v>
      </c>
    </row>
    <row r="1380" spans="1:3">
      <c r="A1380" s="237" t="s">
        <v>802</v>
      </c>
      <c r="B1380" s="237" t="s">
        <v>393</v>
      </c>
      <c r="C1380" s="237">
        <v>433.39</v>
      </c>
    </row>
    <row r="1381" spans="1:3">
      <c r="A1381" s="237" t="s">
        <v>801</v>
      </c>
      <c r="B1381" s="237" t="s">
        <v>462</v>
      </c>
      <c r="C1381" s="237">
        <v>799.51</v>
      </c>
    </row>
    <row r="1382" spans="1:3">
      <c r="A1382" s="237" t="s">
        <v>798</v>
      </c>
      <c r="B1382" s="237" t="s">
        <v>395</v>
      </c>
      <c r="C1382" s="237">
        <v>628.16999999999996</v>
      </c>
    </row>
    <row r="1383" spans="1:3">
      <c r="A1383" s="237" t="s">
        <v>793</v>
      </c>
      <c r="B1383" s="237" t="s">
        <v>435</v>
      </c>
      <c r="C1383" s="237">
        <v>363.24</v>
      </c>
    </row>
    <row r="1384" spans="1:3">
      <c r="A1384" s="237" t="s">
        <v>2321</v>
      </c>
      <c r="B1384" s="237" t="s">
        <v>412</v>
      </c>
      <c r="C1384" s="237">
        <v>185.14</v>
      </c>
    </row>
    <row r="1385" spans="1:3">
      <c r="A1385" s="237" t="s">
        <v>614</v>
      </c>
      <c r="B1385" s="237" t="s">
        <v>412</v>
      </c>
      <c r="C1385" s="237">
        <v>185.14</v>
      </c>
    </row>
    <row r="1386" spans="1:3">
      <c r="A1386" s="237" t="s">
        <v>664</v>
      </c>
      <c r="B1386" s="237" t="s">
        <v>512</v>
      </c>
      <c r="C1386" s="237">
        <v>1252.44</v>
      </c>
    </row>
    <row r="1387" spans="1:3">
      <c r="A1387" s="237" t="s">
        <v>641</v>
      </c>
      <c r="B1387" s="237" t="s">
        <v>395</v>
      </c>
      <c r="C1387" s="237">
        <v>454.72</v>
      </c>
    </row>
    <row r="1388" spans="1:3">
      <c r="A1388" s="237" t="s">
        <v>1117</v>
      </c>
      <c r="B1388" s="237" t="s">
        <v>395</v>
      </c>
      <c r="C1388" s="237">
        <v>454.72</v>
      </c>
    </row>
    <row r="1389" spans="1:3">
      <c r="A1389" s="237" t="s">
        <v>2910</v>
      </c>
      <c r="B1389" s="237" t="s">
        <v>462</v>
      </c>
      <c r="C1389" s="237">
        <v>799.51</v>
      </c>
    </row>
    <row r="1390" spans="1:3">
      <c r="A1390" s="237" t="s">
        <v>2909</v>
      </c>
      <c r="B1390" s="237" t="s">
        <v>393</v>
      </c>
      <c r="C1390" s="237">
        <v>433.39</v>
      </c>
    </row>
    <row r="1391" spans="1:3">
      <c r="A1391" s="237" t="s">
        <v>2908</v>
      </c>
      <c r="B1391" s="237" t="s">
        <v>393</v>
      </c>
      <c r="C1391" s="237">
        <v>433.39</v>
      </c>
    </row>
    <row r="1392" spans="1:3">
      <c r="A1392" s="237" t="s">
        <v>2899</v>
      </c>
      <c r="B1392" s="237" t="s">
        <v>435</v>
      </c>
      <c r="C1392" s="237">
        <v>422.24</v>
      </c>
    </row>
    <row r="1393" spans="1:3">
      <c r="A1393" s="237" t="s">
        <v>2897</v>
      </c>
      <c r="B1393" s="237" t="s">
        <v>435</v>
      </c>
      <c r="C1393" s="237">
        <v>422.24</v>
      </c>
    </row>
    <row r="1394" spans="1:3">
      <c r="A1394" s="237" t="s">
        <v>2896</v>
      </c>
      <c r="B1394" s="237" t="s">
        <v>435</v>
      </c>
      <c r="C1394" s="237">
        <v>422.24</v>
      </c>
    </row>
    <row r="1395" spans="1:3">
      <c r="A1395" s="237" t="s">
        <v>2891</v>
      </c>
      <c r="B1395" s="237" t="s">
        <v>435</v>
      </c>
      <c r="C1395" s="237">
        <v>422.24</v>
      </c>
    </row>
    <row r="1396" spans="1:3">
      <c r="A1396" s="237" t="s">
        <v>2889</v>
      </c>
      <c r="B1396" s="237" t="s">
        <v>473</v>
      </c>
      <c r="C1396" s="237">
        <v>2360</v>
      </c>
    </row>
    <row r="1397" spans="1:3">
      <c r="A1397" s="237" t="s">
        <v>2887</v>
      </c>
      <c r="B1397" s="237" t="s">
        <v>395</v>
      </c>
      <c r="C1397" s="237">
        <v>454.72</v>
      </c>
    </row>
    <row r="1398" spans="1:3">
      <c r="A1398" s="237" t="s">
        <v>2940</v>
      </c>
      <c r="B1398" s="237" t="s">
        <v>395</v>
      </c>
      <c r="C1398" s="237">
        <v>454.72</v>
      </c>
    </row>
    <row r="1399" spans="1:3">
      <c r="A1399" s="237" t="s">
        <v>2938</v>
      </c>
      <c r="B1399" s="237" t="s">
        <v>549</v>
      </c>
      <c r="C1399" s="237">
        <v>394.7</v>
      </c>
    </row>
    <row r="1400" spans="1:3">
      <c r="A1400" s="237" t="s">
        <v>2936</v>
      </c>
      <c r="B1400" s="237" t="s">
        <v>549</v>
      </c>
      <c r="C1400" s="237">
        <v>394.7</v>
      </c>
    </row>
    <row r="1401" spans="1:3">
      <c r="A1401" s="237" t="s">
        <v>2880</v>
      </c>
      <c r="B1401" s="237" t="s">
        <v>403</v>
      </c>
      <c r="C1401" s="237">
        <v>226.12</v>
      </c>
    </row>
    <row r="1402" spans="1:3">
      <c r="A1402" s="237" t="s">
        <v>2878</v>
      </c>
      <c r="B1402" s="237" t="s">
        <v>403</v>
      </c>
      <c r="C1402" s="237">
        <v>226.12</v>
      </c>
    </row>
    <row r="1403" spans="1:3">
      <c r="A1403" s="237" t="s">
        <v>2862</v>
      </c>
      <c r="B1403" s="237" t="s">
        <v>465</v>
      </c>
      <c r="C1403" s="237">
        <v>83.64</v>
      </c>
    </row>
    <row r="1404" spans="1:3">
      <c r="A1404" s="237" t="s">
        <v>2858</v>
      </c>
      <c r="B1404" s="237" t="s">
        <v>460</v>
      </c>
      <c r="C1404" s="237">
        <v>49.83</v>
      </c>
    </row>
    <row r="1405" spans="1:3">
      <c r="A1405" s="237" t="s">
        <v>3026</v>
      </c>
      <c r="B1405" s="237" t="s">
        <v>821</v>
      </c>
      <c r="C1405" s="237">
        <v>331.97</v>
      </c>
    </row>
    <row r="1406" spans="1:3">
      <c r="A1406" s="237" t="s">
        <v>3018</v>
      </c>
      <c r="B1406" s="237" t="s">
        <v>395</v>
      </c>
      <c r="C1406" s="237">
        <v>157.44999999999999</v>
      </c>
    </row>
    <row r="1407" spans="1:3">
      <c r="A1407" s="237" t="s">
        <v>3042</v>
      </c>
      <c r="B1407" s="237" t="s">
        <v>453</v>
      </c>
      <c r="C1407" s="237">
        <v>88.79</v>
      </c>
    </row>
    <row r="1408" spans="1:3">
      <c r="A1408" s="237" t="s">
        <v>3039</v>
      </c>
      <c r="B1408" s="237" t="s">
        <v>451</v>
      </c>
      <c r="C1408" s="237">
        <v>154.66999999999999</v>
      </c>
    </row>
    <row r="1409" spans="1:3">
      <c r="A1409" s="237" t="s">
        <v>3040</v>
      </c>
      <c r="B1409" s="237" t="s">
        <v>451</v>
      </c>
      <c r="C1409" s="237">
        <v>154.66999999999999</v>
      </c>
    </row>
    <row r="1410" spans="1:3">
      <c r="A1410" s="237" t="s">
        <v>896</v>
      </c>
      <c r="B1410" s="237" t="s">
        <v>446</v>
      </c>
      <c r="C1410" s="237">
        <v>735.15</v>
      </c>
    </row>
    <row r="1411" spans="1:3">
      <c r="A1411" s="237" t="s">
        <v>889</v>
      </c>
      <c r="B1411" s="237" t="s">
        <v>395</v>
      </c>
      <c r="C1411" s="237">
        <v>291.45</v>
      </c>
    </row>
    <row r="1412" spans="1:3">
      <c r="A1412" s="237" t="s">
        <v>886</v>
      </c>
      <c r="B1412" s="237" t="s">
        <v>395</v>
      </c>
      <c r="C1412" s="237">
        <v>291.45</v>
      </c>
    </row>
    <row r="1413" spans="1:3">
      <c r="A1413" s="237" t="s">
        <v>884</v>
      </c>
      <c r="B1413" s="237" t="s">
        <v>395</v>
      </c>
      <c r="C1413" s="237">
        <v>291.45</v>
      </c>
    </row>
    <row r="1414" spans="1:3">
      <c r="A1414" s="237" t="s">
        <v>881</v>
      </c>
      <c r="B1414" s="237" t="s">
        <v>395</v>
      </c>
      <c r="C1414" s="237">
        <v>291.45</v>
      </c>
    </row>
    <row r="1415" spans="1:3">
      <c r="A1415" s="237" t="s">
        <v>878</v>
      </c>
      <c r="B1415" s="237" t="s">
        <v>422</v>
      </c>
      <c r="C1415" s="237">
        <v>173.57</v>
      </c>
    </row>
    <row r="1416" spans="1:3">
      <c r="A1416" s="237" t="s">
        <v>877</v>
      </c>
      <c r="B1416" s="237" t="s">
        <v>422</v>
      </c>
      <c r="C1416" s="237">
        <v>173.57</v>
      </c>
    </row>
    <row r="1417" spans="1:3">
      <c r="A1417" s="237" t="s">
        <v>871</v>
      </c>
      <c r="B1417" s="237" t="s">
        <v>422</v>
      </c>
      <c r="C1417" s="237">
        <v>173.57</v>
      </c>
    </row>
    <row r="1418" spans="1:3">
      <c r="A1418" s="237" t="s">
        <v>865</v>
      </c>
      <c r="B1418" s="237" t="s">
        <v>422</v>
      </c>
      <c r="C1418" s="237">
        <v>173.57</v>
      </c>
    </row>
    <row r="1419" spans="1:3">
      <c r="A1419" s="237" t="s">
        <v>861</v>
      </c>
      <c r="B1419" s="237" t="s">
        <v>422</v>
      </c>
      <c r="C1419" s="237">
        <v>173.57</v>
      </c>
    </row>
    <row r="1420" spans="1:3">
      <c r="A1420" s="237" t="s">
        <v>942</v>
      </c>
      <c r="B1420" s="237" t="s">
        <v>422</v>
      </c>
      <c r="C1420" s="237">
        <v>173.57</v>
      </c>
    </row>
    <row r="1421" spans="1:3">
      <c r="A1421" s="237" t="s">
        <v>939</v>
      </c>
      <c r="B1421" s="237" t="s">
        <v>412</v>
      </c>
      <c r="C1421" s="237">
        <v>185.14</v>
      </c>
    </row>
    <row r="1422" spans="1:3">
      <c r="A1422" s="237" t="s">
        <v>934</v>
      </c>
      <c r="B1422" s="237" t="s">
        <v>935</v>
      </c>
      <c r="C1422" s="237">
        <v>426.3</v>
      </c>
    </row>
    <row r="1423" spans="1:3">
      <c r="A1423" s="237" t="s">
        <v>933</v>
      </c>
      <c r="B1423" s="237" t="s">
        <v>852</v>
      </c>
      <c r="C1423" s="237">
        <v>1398.16</v>
      </c>
    </row>
    <row r="1424" spans="1:3">
      <c r="A1424" s="237" t="s">
        <v>922</v>
      </c>
      <c r="B1424" s="237" t="s">
        <v>403</v>
      </c>
      <c r="C1424" s="237">
        <v>226.12</v>
      </c>
    </row>
    <row r="1425" spans="1:3">
      <c r="A1425" s="237" t="s">
        <v>917</v>
      </c>
      <c r="B1425" s="237" t="s">
        <v>429</v>
      </c>
      <c r="C1425" s="237">
        <v>5148.88</v>
      </c>
    </row>
    <row r="1426" spans="1:3">
      <c r="A1426" s="237" t="s">
        <v>914</v>
      </c>
      <c r="B1426" s="237" t="s">
        <v>393</v>
      </c>
      <c r="C1426" s="237">
        <v>386.98</v>
      </c>
    </row>
    <row r="1427" spans="1:3">
      <c r="A1427" s="237" t="s">
        <v>911</v>
      </c>
      <c r="B1427" s="237" t="s">
        <v>473</v>
      </c>
      <c r="C1427" s="237">
        <v>2120</v>
      </c>
    </row>
    <row r="1428" spans="1:3">
      <c r="A1428" s="237" t="s">
        <v>910</v>
      </c>
      <c r="B1428" s="237" t="s">
        <v>473</v>
      </c>
      <c r="C1428" s="237">
        <v>2360</v>
      </c>
    </row>
    <row r="1429" spans="1:3">
      <c r="A1429" s="237" t="s">
        <v>908</v>
      </c>
      <c r="B1429" s="237" t="s">
        <v>462</v>
      </c>
      <c r="C1429" s="237">
        <v>749.82</v>
      </c>
    </row>
    <row r="1430" spans="1:3">
      <c r="A1430" s="237" t="s">
        <v>1899</v>
      </c>
      <c r="B1430" s="237" t="s">
        <v>395</v>
      </c>
      <c r="C1430" s="237">
        <v>291.45</v>
      </c>
    </row>
    <row r="1431" spans="1:3">
      <c r="A1431" s="237" t="s">
        <v>2114</v>
      </c>
      <c r="B1431" s="237" t="s">
        <v>429</v>
      </c>
      <c r="C1431" s="237">
        <v>5148.88</v>
      </c>
    </row>
    <row r="1432" spans="1:3">
      <c r="A1432" s="237" t="s">
        <v>2115</v>
      </c>
      <c r="B1432" s="237" t="s">
        <v>397</v>
      </c>
      <c r="C1432" s="237">
        <v>379.36</v>
      </c>
    </row>
    <row r="1433" spans="1:3">
      <c r="A1433" s="237" t="s">
        <v>1963</v>
      </c>
      <c r="B1433" s="237" t="s">
        <v>669</v>
      </c>
      <c r="C1433" s="237">
        <v>347.73</v>
      </c>
    </row>
    <row r="1434" spans="1:3">
      <c r="A1434" s="237" t="s">
        <v>1949</v>
      </c>
      <c r="B1434" s="237" t="s">
        <v>1371</v>
      </c>
      <c r="C1434" s="237">
        <v>3700.4</v>
      </c>
    </row>
    <row r="1435" spans="1:3">
      <c r="A1435" s="237" t="s">
        <v>2116</v>
      </c>
      <c r="B1435" s="237" t="s">
        <v>410</v>
      </c>
      <c r="C1435" s="237">
        <v>241.59</v>
      </c>
    </row>
    <row r="1436" spans="1:3">
      <c r="A1436" s="237" t="s">
        <v>2124</v>
      </c>
      <c r="B1436" s="237" t="s">
        <v>412</v>
      </c>
      <c r="C1436" s="237">
        <v>185.14</v>
      </c>
    </row>
    <row r="1437" spans="1:3">
      <c r="A1437" s="237" t="s">
        <v>2125</v>
      </c>
      <c r="B1437" s="237" t="s">
        <v>422</v>
      </c>
      <c r="C1437" s="237">
        <v>173.57</v>
      </c>
    </row>
    <row r="1438" spans="1:3">
      <c r="A1438" s="237" t="s">
        <v>2127</v>
      </c>
      <c r="B1438" s="237" t="s">
        <v>422</v>
      </c>
      <c r="C1438" s="237">
        <v>173.57</v>
      </c>
    </row>
    <row r="1439" spans="1:3">
      <c r="A1439" s="237" t="s">
        <v>2131</v>
      </c>
      <c r="B1439" s="237" t="s">
        <v>422</v>
      </c>
      <c r="C1439" s="237">
        <v>173.57</v>
      </c>
    </row>
    <row r="1440" spans="1:3">
      <c r="A1440" s="237" t="s">
        <v>2133</v>
      </c>
      <c r="B1440" s="237" t="s">
        <v>422</v>
      </c>
      <c r="C1440" s="237">
        <v>173.57</v>
      </c>
    </row>
    <row r="1441" spans="1:3">
      <c r="A1441" s="237" t="s">
        <v>2135</v>
      </c>
      <c r="B1441" s="237" t="s">
        <v>395</v>
      </c>
      <c r="C1441" s="237">
        <v>291.45</v>
      </c>
    </row>
    <row r="1442" spans="1:3">
      <c r="A1442" s="237" t="s">
        <v>2138</v>
      </c>
      <c r="B1442" s="237" t="s">
        <v>395</v>
      </c>
      <c r="C1442" s="237">
        <v>291.45</v>
      </c>
    </row>
    <row r="1443" spans="1:3">
      <c r="A1443" s="237" t="s">
        <v>2140</v>
      </c>
      <c r="B1443" s="237" t="s">
        <v>422</v>
      </c>
      <c r="C1443" s="237">
        <v>173.57</v>
      </c>
    </row>
    <row r="1444" spans="1:3">
      <c r="A1444" s="237" t="s">
        <v>2145</v>
      </c>
      <c r="B1444" s="237" t="s">
        <v>422</v>
      </c>
      <c r="C1444" s="237">
        <v>173.57</v>
      </c>
    </row>
    <row r="1445" spans="1:3">
      <c r="A1445" s="237" t="s">
        <v>2073</v>
      </c>
      <c r="B1445" s="237" t="s">
        <v>422</v>
      </c>
      <c r="C1445" s="237">
        <v>173.57</v>
      </c>
    </row>
    <row r="1446" spans="1:3">
      <c r="A1446" s="237" t="s">
        <v>2081</v>
      </c>
      <c r="B1446" s="237" t="s">
        <v>451</v>
      </c>
      <c r="C1446" s="237">
        <v>154.66999999999999</v>
      </c>
    </row>
    <row r="1447" spans="1:3">
      <c r="A1447" s="237" t="s">
        <v>2084</v>
      </c>
      <c r="B1447" s="237" t="s">
        <v>453</v>
      </c>
      <c r="C1447" s="237">
        <v>88.79</v>
      </c>
    </row>
    <row r="1448" spans="1:3">
      <c r="A1448" s="237" t="s">
        <v>2085</v>
      </c>
      <c r="B1448" s="237" t="s">
        <v>395</v>
      </c>
      <c r="C1448" s="237">
        <v>157.44999999999999</v>
      </c>
    </row>
    <row r="1449" spans="1:3">
      <c r="A1449" s="237" t="s">
        <v>2087</v>
      </c>
      <c r="B1449" s="237" t="s">
        <v>2088</v>
      </c>
      <c r="C1449" s="237">
        <v>1533.33</v>
      </c>
    </row>
    <row r="1450" spans="1:3">
      <c r="A1450" s="237" t="s">
        <v>2089</v>
      </c>
      <c r="B1450" s="237" t="s">
        <v>504</v>
      </c>
      <c r="C1450" s="237">
        <v>113.08</v>
      </c>
    </row>
    <row r="1451" spans="1:3">
      <c r="A1451" s="237" t="s">
        <v>2885</v>
      </c>
      <c r="B1451" s="237" t="s">
        <v>435</v>
      </c>
      <c r="C1451" s="237">
        <v>422.24</v>
      </c>
    </row>
    <row r="1452" spans="1:3">
      <c r="A1452" s="237" t="s">
        <v>2311</v>
      </c>
      <c r="B1452" s="237" t="s">
        <v>1139</v>
      </c>
      <c r="C1452" s="237">
        <v>22418.49</v>
      </c>
    </row>
    <row r="1453" spans="1:3">
      <c r="A1453" s="237" t="s">
        <v>2092</v>
      </c>
      <c r="B1453" s="237" t="s">
        <v>465</v>
      </c>
      <c r="C1453" s="237">
        <v>83.64</v>
      </c>
    </row>
    <row r="1454" spans="1:3">
      <c r="A1454" s="237" t="s">
        <v>2344</v>
      </c>
      <c r="B1454" s="237" t="s">
        <v>406</v>
      </c>
      <c r="C1454" s="237">
        <v>167.12</v>
      </c>
    </row>
    <row r="1455" spans="1:3">
      <c r="A1455" s="237" t="s">
        <v>2399</v>
      </c>
      <c r="B1455" s="237" t="s">
        <v>613</v>
      </c>
      <c r="C1455" s="237">
        <v>560.62</v>
      </c>
    </row>
    <row r="1456" spans="1:3">
      <c r="A1456" s="237" t="s">
        <v>2400</v>
      </c>
      <c r="B1456" s="237" t="s">
        <v>458</v>
      </c>
      <c r="C1456" s="237">
        <v>234.55</v>
      </c>
    </row>
    <row r="1457" spans="1:3">
      <c r="A1457" s="237" t="s">
        <v>2401</v>
      </c>
      <c r="B1457" s="237" t="s">
        <v>451</v>
      </c>
      <c r="C1457" s="237">
        <v>154.66999999999999</v>
      </c>
    </row>
    <row r="1458" spans="1:3">
      <c r="A1458" s="237" t="s">
        <v>1813</v>
      </c>
      <c r="B1458" s="237" t="s">
        <v>422</v>
      </c>
      <c r="C1458" s="237">
        <v>173.57</v>
      </c>
    </row>
    <row r="1459" spans="1:3">
      <c r="A1459" s="237" t="s">
        <v>1818</v>
      </c>
      <c r="B1459" s="237" t="s">
        <v>422</v>
      </c>
      <c r="C1459" s="237">
        <v>173.57</v>
      </c>
    </row>
    <row r="1460" spans="1:3">
      <c r="A1460" s="237" t="s">
        <v>1819</v>
      </c>
      <c r="B1460" s="237" t="s">
        <v>422</v>
      </c>
      <c r="C1460" s="237">
        <v>173.57</v>
      </c>
    </row>
    <row r="1461" spans="1:3">
      <c r="A1461" s="237" t="s">
        <v>1835</v>
      </c>
      <c r="B1461" s="237" t="s">
        <v>395</v>
      </c>
      <c r="C1461" s="237">
        <v>310.88</v>
      </c>
    </row>
    <row r="1462" spans="1:3">
      <c r="A1462" s="237" t="s">
        <v>1837</v>
      </c>
      <c r="B1462" s="237" t="s">
        <v>412</v>
      </c>
      <c r="C1462" s="237">
        <v>185.14</v>
      </c>
    </row>
    <row r="1463" spans="1:3">
      <c r="A1463" s="237" t="s">
        <v>1999</v>
      </c>
      <c r="B1463" s="237" t="s">
        <v>393</v>
      </c>
      <c r="C1463" s="237">
        <v>433.39</v>
      </c>
    </row>
    <row r="1464" spans="1:3">
      <c r="A1464" s="237" t="s">
        <v>2013</v>
      </c>
      <c r="B1464" s="237" t="s">
        <v>435</v>
      </c>
      <c r="C1464" s="237">
        <v>422.24</v>
      </c>
    </row>
    <row r="1465" spans="1:3">
      <c r="A1465" s="237" t="s">
        <v>2018</v>
      </c>
      <c r="B1465" s="237" t="s">
        <v>435</v>
      </c>
      <c r="C1465" s="237">
        <v>422.24</v>
      </c>
    </row>
    <row r="1466" spans="1:3">
      <c r="A1466" s="237" t="s">
        <v>2019</v>
      </c>
      <c r="B1466" s="237" t="s">
        <v>473</v>
      </c>
      <c r="C1466" s="237">
        <v>2360</v>
      </c>
    </row>
    <row r="1467" spans="1:3">
      <c r="A1467" s="237" t="s">
        <v>2020</v>
      </c>
      <c r="B1467" s="237" t="s">
        <v>393</v>
      </c>
      <c r="C1467" s="237">
        <v>386.98</v>
      </c>
    </row>
    <row r="1468" spans="1:3">
      <c r="A1468" s="237" t="s">
        <v>2108</v>
      </c>
      <c r="B1468" s="237" t="s">
        <v>395</v>
      </c>
      <c r="C1468" s="237">
        <v>454.72</v>
      </c>
    </row>
    <row r="1469" spans="1:3">
      <c r="A1469" s="237" t="s">
        <v>2110</v>
      </c>
      <c r="B1469" s="237" t="s">
        <v>549</v>
      </c>
      <c r="C1469" s="237">
        <v>394.7</v>
      </c>
    </row>
    <row r="1470" spans="1:3">
      <c r="A1470" s="237" t="s">
        <v>1956</v>
      </c>
      <c r="B1470" s="237" t="s">
        <v>1336</v>
      </c>
      <c r="C1470" s="237">
        <v>480.89</v>
      </c>
    </row>
    <row r="1471" spans="1:3">
      <c r="A1471" s="237" t="s">
        <v>1959</v>
      </c>
      <c r="B1471" s="237" t="s">
        <v>486</v>
      </c>
      <c r="C1471" s="237">
        <v>180.52</v>
      </c>
    </row>
    <row r="1472" spans="1:3">
      <c r="A1472" s="237" t="s">
        <v>1962</v>
      </c>
      <c r="B1472" s="237" t="s">
        <v>395</v>
      </c>
      <c r="C1472" s="237">
        <v>291.45</v>
      </c>
    </row>
    <row r="1473" spans="1:3">
      <c r="A1473" s="237" t="s">
        <v>1840</v>
      </c>
      <c r="B1473" s="237" t="s">
        <v>412</v>
      </c>
      <c r="C1473" s="237">
        <v>185.14</v>
      </c>
    </row>
    <row r="1474" spans="1:3">
      <c r="A1474" s="237" t="s">
        <v>1843</v>
      </c>
      <c r="B1474" s="237" t="s">
        <v>397</v>
      </c>
      <c r="C1474" s="237">
        <v>379.36</v>
      </c>
    </row>
    <row r="1475" spans="1:3">
      <c r="A1475" s="237" t="s">
        <v>1844</v>
      </c>
      <c r="B1475" s="237" t="s">
        <v>403</v>
      </c>
      <c r="C1475" s="237">
        <v>226.12</v>
      </c>
    </row>
    <row r="1476" spans="1:3">
      <c r="A1476" s="237" t="s">
        <v>1848</v>
      </c>
      <c r="B1476" s="237" t="s">
        <v>395</v>
      </c>
      <c r="C1476" s="237">
        <v>454.72</v>
      </c>
    </row>
    <row r="1477" spans="1:3">
      <c r="A1477" s="237" t="s">
        <v>1849</v>
      </c>
      <c r="B1477" s="237" t="s">
        <v>473</v>
      </c>
      <c r="C1477" s="237">
        <v>2120</v>
      </c>
    </row>
    <row r="1478" spans="1:3">
      <c r="A1478" s="237" t="s">
        <v>1938</v>
      </c>
      <c r="B1478" s="237" t="s">
        <v>435</v>
      </c>
      <c r="C1478" s="237">
        <v>422.24</v>
      </c>
    </row>
    <row r="1479" spans="1:3">
      <c r="A1479" s="237" t="s">
        <v>1941</v>
      </c>
      <c r="B1479" s="237" t="s">
        <v>435</v>
      </c>
      <c r="C1479" s="237">
        <v>422.24</v>
      </c>
    </row>
    <row r="1480" spans="1:3">
      <c r="A1480" s="237" t="s">
        <v>1942</v>
      </c>
      <c r="B1480" s="237" t="s">
        <v>435</v>
      </c>
      <c r="C1480" s="237">
        <v>422.24</v>
      </c>
    </row>
    <row r="1481" spans="1:3">
      <c r="A1481" s="237" t="s">
        <v>1945</v>
      </c>
      <c r="B1481" s="237" t="s">
        <v>393</v>
      </c>
      <c r="C1481" s="237">
        <v>433.39</v>
      </c>
    </row>
    <row r="1482" spans="1:3">
      <c r="A1482" s="237" t="s">
        <v>1950</v>
      </c>
      <c r="B1482" s="237" t="s">
        <v>435</v>
      </c>
      <c r="C1482" s="237">
        <v>363.24</v>
      </c>
    </row>
    <row r="1483" spans="1:3">
      <c r="A1483" s="237" t="s">
        <v>2112</v>
      </c>
      <c r="B1483" s="237" t="s">
        <v>549</v>
      </c>
      <c r="C1483" s="237">
        <v>394.7</v>
      </c>
    </row>
    <row r="1484" spans="1:3">
      <c r="A1484" s="237" t="s">
        <v>2113</v>
      </c>
      <c r="B1484" s="237" t="s">
        <v>429</v>
      </c>
      <c r="C1484" s="237">
        <v>5148.88</v>
      </c>
    </row>
    <row r="1485" spans="1:3">
      <c r="A1485" s="237" t="s">
        <v>2416</v>
      </c>
      <c r="B1485" s="237" t="s">
        <v>395</v>
      </c>
      <c r="C1485" s="237">
        <v>291.45</v>
      </c>
    </row>
    <row r="1486" spans="1:3">
      <c r="A1486" s="237" t="s">
        <v>2279</v>
      </c>
      <c r="B1486" s="237" t="s">
        <v>393</v>
      </c>
      <c r="C1486" s="237">
        <v>433.39</v>
      </c>
    </row>
    <row r="1487" spans="1:3">
      <c r="A1487" s="237" t="s">
        <v>2280</v>
      </c>
      <c r="B1487" s="237" t="s">
        <v>393</v>
      </c>
      <c r="C1487" s="237">
        <v>433.39</v>
      </c>
    </row>
    <row r="1488" spans="1:3">
      <c r="A1488" s="237" t="s">
        <v>2296</v>
      </c>
      <c r="B1488" s="237" t="s">
        <v>399</v>
      </c>
      <c r="C1488" s="237">
        <v>2205.4499999999998</v>
      </c>
    </row>
    <row r="1489" spans="1:3">
      <c r="A1489" s="237" t="s">
        <v>2333</v>
      </c>
      <c r="B1489" s="237" t="s">
        <v>395</v>
      </c>
      <c r="C1489" s="237">
        <v>628.16999999999996</v>
      </c>
    </row>
    <row r="1490" spans="1:3">
      <c r="A1490" s="237" t="s">
        <v>2338</v>
      </c>
      <c r="B1490" s="237" t="s">
        <v>395</v>
      </c>
      <c r="C1490" s="237">
        <v>628.16999999999996</v>
      </c>
    </row>
    <row r="1491" spans="1:3">
      <c r="A1491" s="237" t="s">
        <v>2339</v>
      </c>
      <c r="B1491" s="237" t="s">
        <v>462</v>
      </c>
      <c r="C1491" s="237">
        <v>799.51</v>
      </c>
    </row>
    <row r="1492" spans="1:3">
      <c r="A1492" s="237" t="s">
        <v>2340</v>
      </c>
      <c r="B1492" s="237" t="s">
        <v>399</v>
      </c>
      <c r="C1492" s="237">
        <v>2205.4499999999998</v>
      </c>
    </row>
    <row r="1493" spans="1:3">
      <c r="A1493" s="237" t="s">
        <v>2343</v>
      </c>
      <c r="B1493" s="237" t="s">
        <v>393</v>
      </c>
      <c r="C1493" s="237">
        <v>433.39</v>
      </c>
    </row>
    <row r="1494" spans="1:3">
      <c r="A1494" s="237" t="s">
        <v>2355</v>
      </c>
      <c r="B1494" s="237" t="s">
        <v>435</v>
      </c>
      <c r="C1494" s="237">
        <v>422.24</v>
      </c>
    </row>
    <row r="1495" spans="1:3">
      <c r="A1495" s="237" t="s">
        <v>2356</v>
      </c>
      <c r="B1495" s="237" t="s">
        <v>435</v>
      </c>
      <c r="C1495" s="237">
        <v>422.24</v>
      </c>
    </row>
    <row r="1496" spans="1:3">
      <c r="A1496" s="237" t="s">
        <v>2443</v>
      </c>
      <c r="B1496" s="237" t="s">
        <v>435</v>
      </c>
      <c r="C1496" s="237">
        <v>422.24</v>
      </c>
    </row>
    <row r="1497" spans="1:3">
      <c r="A1497" s="237" t="s">
        <v>2452</v>
      </c>
      <c r="B1497" s="237" t="s">
        <v>435</v>
      </c>
      <c r="C1497" s="237">
        <v>422.24</v>
      </c>
    </row>
    <row r="1498" spans="1:3">
      <c r="A1498" s="237" t="s">
        <v>2463</v>
      </c>
      <c r="B1498" s="237" t="s">
        <v>473</v>
      </c>
      <c r="C1498" s="237">
        <v>2360</v>
      </c>
    </row>
    <row r="1499" spans="1:3">
      <c r="A1499" s="237" t="s">
        <v>2465</v>
      </c>
      <c r="B1499" s="237" t="s">
        <v>2466</v>
      </c>
      <c r="C1499" s="237">
        <v>6360</v>
      </c>
    </row>
    <row r="1500" spans="1:3">
      <c r="A1500" s="237" t="s">
        <v>2469</v>
      </c>
      <c r="B1500" s="237" t="s">
        <v>395</v>
      </c>
      <c r="C1500" s="237">
        <v>454.72</v>
      </c>
    </row>
    <row r="1501" spans="1:3">
      <c r="A1501" s="237" t="s">
        <v>2470</v>
      </c>
      <c r="B1501" s="237" t="s">
        <v>395</v>
      </c>
      <c r="C1501" s="237">
        <v>454.72</v>
      </c>
    </row>
    <row r="1502" spans="1:3">
      <c r="A1502" s="237" t="s">
        <v>2478</v>
      </c>
      <c r="B1502" s="237" t="s">
        <v>549</v>
      </c>
      <c r="C1502" s="237">
        <v>394.7</v>
      </c>
    </row>
    <row r="1503" spans="1:3">
      <c r="A1503" s="237" t="s">
        <v>2481</v>
      </c>
      <c r="B1503" s="237" t="s">
        <v>549</v>
      </c>
      <c r="C1503" s="237">
        <v>394.7</v>
      </c>
    </row>
    <row r="1504" spans="1:3">
      <c r="A1504" s="237" t="s">
        <v>2287</v>
      </c>
      <c r="B1504" s="237" t="s">
        <v>393</v>
      </c>
      <c r="C1504" s="237">
        <v>311.49</v>
      </c>
    </row>
    <row r="1505" spans="1:3">
      <c r="A1505" s="237" t="s">
        <v>2319</v>
      </c>
      <c r="B1505" s="237" t="s">
        <v>747</v>
      </c>
      <c r="C1505" s="237">
        <v>66.31</v>
      </c>
    </row>
    <row r="1506" spans="1:3">
      <c r="A1506" s="237" t="s">
        <v>2318</v>
      </c>
      <c r="B1506" s="237" t="s">
        <v>747</v>
      </c>
      <c r="C1506" s="237">
        <v>66.31</v>
      </c>
    </row>
    <row r="1507" spans="1:3">
      <c r="A1507" s="237" t="s">
        <v>2381</v>
      </c>
      <c r="B1507" s="237" t="s">
        <v>465</v>
      </c>
      <c r="C1507" s="237">
        <v>83.64</v>
      </c>
    </row>
    <row r="1508" spans="1:3">
      <c r="A1508" s="237" t="s">
        <v>2373</v>
      </c>
      <c r="B1508" s="237" t="s">
        <v>1336</v>
      </c>
      <c r="C1508" s="237">
        <v>480.89</v>
      </c>
    </row>
    <row r="1509" spans="1:3">
      <c r="A1509" s="237" t="s">
        <v>2372</v>
      </c>
      <c r="B1509" s="237" t="s">
        <v>395</v>
      </c>
      <c r="C1509" s="237">
        <v>157.44999999999999</v>
      </c>
    </row>
    <row r="1510" spans="1:3">
      <c r="A1510" s="237" t="s">
        <v>2363</v>
      </c>
      <c r="B1510" s="237" t="s">
        <v>395</v>
      </c>
      <c r="C1510" s="237">
        <v>157.44999999999999</v>
      </c>
    </row>
    <row r="1511" spans="1:3">
      <c r="A1511" s="237" t="s">
        <v>2358</v>
      </c>
      <c r="B1511" s="237" t="s">
        <v>453</v>
      </c>
      <c r="C1511" s="237">
        <v>88.79</v>
      </c>
    </row>
    <row r="1512" spans="1:3">
      <c r="A1512" s="237" t="s">
        <v>2149</v>
      </c>
      <c r="B1512" s="237" t="s">
        <v>453</v>
      </c>
      <c r="C1512" s="237">
        <v>88.79</v>
      </c>
    </row>
    <row r="1513" spans="1:3">
      <c r="A1513" s="237" t="s">
        <v>2417</v>
      </c>
      <c r="B1513" s="237" t="s">
        <v>422</v>
      </c>
      <c r="C1513" s="237">
        <v>173.57</v>
      </c>
    </row>
    <row r="1514" spans="1:3">
      <c r="A1514" s="237" t="s">
        <v>2425</v>
      </c>
      <c r="B1514" s="237" t="s">
        <v>422</v>
      </c>
      <c r="C1514" s="237">
        <v>173.57</v>
      </c>
    </row>
    <row r="1515" spans="1:3">
      <c r="A1515" s="237" t="s">
        <v>2426</v>
      </c>
      <c r="B1515" s="237" t="s">
        <v>395</v>
      </c>
      <c r="C1515" s="237">
        <v>291.45</v>
      </c>
    </row>
    <row r="1516" spans="1:3">
      <c r="A1516" s="237" t="s">
        <v>2427</v>
      </c>
      <c r="B1516" s="237" t="s">
        <v>395</v>
      </c>
      <c r="C1516" s="237">
        <v>291.45</v>
      </c>
    </row>
    <row r="1517" spans="1:3">
      <c r="A1517" s="237" t="s">
        <v>2428</v>
      </c>
      <c r="B1517" s="237" t="s">
        <v>395</v>
      </c>
      <c r="C1517" s="237">
        <v>291.45</v>
      </c>
    </row>
    <row r="1518" spans="1:3">
      <c r="A1518" s="237" t="s">
        <v>2429</v>
      </c>
      <c r="B1518" s="237" t="s">
        <v>395</v>
      </c>
      <c r="C1518" s="237">
        <v>291.45</v>
      </c>
    </row>
    <row r="1519" spans="1:3">
      <c r="A1519" s="237" t="s">
        <v>2194</v>
      </c>
      <c r="B1519" s="237" t="s">
        <v>395</v>
      </c>
      <c r="C1519" s="237">
        <v>291.45</v>
      </c>
    </row>
    <row r="1520" spans="1:3">
      <c r="A1520" s="237" t="s">
        <v>2198</v>
      </c>
      <c r="B1520" s="237" t="s">
        <v>422</v>
      </c>
      <c r="C1520" s="237">
        <v>173.57</v>
      </c>
    </row>
    <row r="1521" spans="1:3">
      <c r="A1521" s="237" t="s">
        <v>2199</v>
      </c>
      <c r="B1521" s="237" t="s">
        <v>422</v>
      </c>
      <c r="C1521" s="237">
        <v>173.57</v>
      </c>
    </row>
    <row r="1522" spans="1:3">
      <c r="A1522" s="237" t="s">
        <v>2201</v>
      </c>
      <c r="B1522" s="237" t="s">
        <v>422</v>
      </c>
      <c r="C1522" s="237">
        <v>173.57</v>
      </c>
    </row>
    <row r="1523" spans="1:3">
      <c r="A1523" s="237" t="s">
        <v>2204</v>
      </c>
      <c r="B1523" s="237" t="s">
        <v>422</v>
      </c>
      <c r="C1523" s="237">
        <v>173.57</v>
      </c>
    </row>
    <row r="1524" spans="1:3">
      <c r="A1524" s="237" t="s">
        <v>2205</v>
      </c>
      <c r="B1524" s="237" t="s">
        <v>422</v>
      </c>
      <c r="C1524" s="237">
        <v>173.57</v>
      </c>
    </row>
    <row r="1525" spans="1:3">
      <c r="A1525" s="237" t="s">
        <v>2206</v>
      </c>
      <c r="B1525" s="237" t="s">
        <v>422</v>
      </c>
      <c r="C1525" s="237">
        <v>173.57</v>
      </c>
    </row>
    <row r="1526" spans="1:3">
      <c r="A1526" s="237" t="s">
        <v>2207</v>
      </c>
      <c r="B1526" s="237" t="s">
        <v>412</v>
      </c>
      <c r="C1526" s="237">
        <v>185.14</v>
      </c>
    </row>
    <row r="1527" spans="1:3">
      <c r="A1527" s="237" t="s">
        <v>2209</v>
      </c>
      <c r="B1527" s="237" t="s">
        <v>395</v>
      </c>
      <c r="C1527" s="237">
        <v>310.88</v>
      </c>
    </row>
    <row r="1528" spans="1:3">
      <c r="A1528" s="237" t="s">
        <v>2210</v>
      </c>
      <c r="B1528" s="237" t="s">
        <v>395</v>
      </c>
      <c r="C1528" s="237">
        <v>310.88</v>
      </c>
    </row>
    <row r="1529" spans="1:3">
      <c r="A1529" s="237" t="s">
        <v>2211</v>
      </c>
      <c r="B1529" s="237" t="s">
        <v>395</v>
      </c>
      <c r="C1529" s="237">
        <v>310.88</v>
      </c>
    </row>
    <row r="1530" spans="1:3">
      <c r="A1530" s="237" t="s">
        <v>2221</v>
      </c>
      <c r="B1530" s="237" t="s">
        <v>412</v>
      </c>
      <c r="C1530" s="237">
        <v>185.14</v>
      </c>
    </row>
    <row r="1531" spans="1:3">
      <c r="A1531" s="237" t="s">
        <v>2307</v>
      </c>
      <c r="B1531" s="237" t="s">
        <v>1363</v>
      </c>
      <c r="C1531" s="237">
        <v>235.69</v>
      </c>
    </row>
    <row r="1532" spans="1:3">
      <c r="A1532" s="237" t="s">
        <v>2169</v>
      </c>
      <c r="B1532" s="237" t="s">
        <v>403</v>
      </c>
      <c r="C1532" s="237">
        <v>226.12</v>
      </c>
    </row>
    <row r="1533" spans="1:3">
      <c r="A1533" s="237" t="s">
        <v>2168</v>
      </c>
      <c r="B1533" s="237" t="s">
        <v>403</v>
      </c>
      <c r="C1533" s="237">
        <v>226.12</v>
      </c>
    </row>
    <row r="1534" spans="1:3">
      <c r="A1534" s="237" t="s">
        <v>2155</v>
      </c>
      <c r="B1534" s="237" t="s">
        <v>395</v>
      </c>
      <c r="C1534" s="237">
        <v>454.72</v>
      </c>
    </row>
    <row r="1535" spans="1:3">
      <c r="A1535" s="237" t="s">
        <v>2156</v>
      </c>
      <c r="B1535" s="237" t="s">
        <v>399</v>
      </c>
      <c r="C1535" s="237">
        <v>1428.05</v>
      </c>
    </row>
    <row r="1536" spans="1:3">
      <c r="A1536" s="237" t="s">
        <v>2158</v>
      </c>
      <c r="B1536" s="237" t="s">
        <v>462</v>
      </c>
      <c r="C1536" s="237">
        <v>749.82</v>
      </c>
    </row>
    <row r="1537" spans="1:3">
      <c r="A1537" s="237" t="s">
        <v>2170</v>
      </c>
      <c r="B1537" s="237" t="s">
        <v>435</v>
      </c>
      <c r="C1537" s="237">
        <v>422.24</v>
      </c>
    </row>
    <row r="1538" spans="1:3">
      <c r="A1538" s="237" t="s">
        <v>2187</v>
      </c>
      <c r="B1538" s="237" t="s">
        <v>393</v>
      </c>
      <c r="C1538" s="237">
        <v>433.39</v>
      </c>
    </row>
    <row r="1539" spans="1:3">
      <c r="A1539" s="237" t="s">
        <v>2189</v>
      </c>
      <c r="B1539" s="237" t="s">
        <v>393</v>
      </c>
      <c r="C1539" s="237">
        <v>433.39</v>
      </c>
    </row>
    <row r="1540" spans="1:3">
      <c r="A1540" s="237" t="s">
        <v>1296</v>
      </c>
      <c r="B1540" s="237" t="s">
        <v>422</v>
      </c>
      <c r="C1540" s="237">
        <v>173.57</v>
      </c>
    </row>
    <row r="1541" spans="1:3">
      <c r="A1541" s="237" t="s">
        <v>1295</v>
      </c>
      <c r="B1541" s="237" t="s">
        <v>395</v>
      </c>
      <c r="C1541" s="237">
        <v>291.45</v>
      </c>
    </row>
    <row r="1542" spans="1:3">
      <c r="A1542" s="237" t="s">
        <v>1380</v>
      </c>
      <c r="B1542" s="237" t="s">
        <v>740</v>
      </c>
      <c r="C1542" s="237">
        <v>334.95</v>
      </c>
    </row>
    <row r="1543" spans="1:3">
      <c r="A1543" s="237" t="s">
        <v>1379</v>
      </c>
      <c r="B1543" s="237" t="s">
        <v>451</v>
      </c>
      <c r="C1543" s="237">
        <v>154.66999999999999</v>
      </c>
    </row>
    <row r="1544" spans="1:3">
      <c r="A1544" s="237" t="s">
        <v>1378</v>
      </c>
      <c r="B1544" s="237" t="s">
        <v>451</v>
      </c>
      <c r="C1544" s="237">
        <v>154.66999999999999</v>
      </c>
    </row>
    <row r="1545" spans="1:3">
      <c r="A1545" s="237" t="s">
        <v>1351</v>
      </c>
      <c r="B1545" s="237" t="s">
        <v>453</v>
      </c>
      <c r="C1545" s="237">
        <v>88.79</v>
      </c>
    </row>
    <row r="1546" spans="1:3">
      <c r="A1546" s="237" t="s">
        <v>1349</v>
      </c>
      <c r="B1546" s="237" t="s">
        <v>504</v>
      </c>
      <c r="C1546" s="237">
        <v>113.08</v>
      </c>
    </row>
    <row r="1547" spans="1:3">
      <c r="A1547" s="237" t="s">
        <v>1348</v>
      </c>
      <c r="B1547" s="237" t="s">
        <v>460</v>
      </c>
      <c r="C1547" s="237">
        <v>49.83</v>
      </c>
    </row>
    <row r="1548" spans="1:3">
      <c r="A1548" s="237" t="s">
        <v>1347</v>
      </c>
      <c r="B1548" s="237" t="s">
        <v>629</v>
      </c>
      <c r="C1548" s="237">
        <v>383.33</v>
      </c>
    </row>
    <row r="1549" spans="1:3">
      <c r="A1549" s="237" t="s">
        <v>1344</v>
      </c>
      <c r="B1549" s="237" t="s">
        <v>747</v>
      </c>
      <c r="C1549" s="237">
        <v>66.31</v>
      </c>
    </row>
    <row r="1550" spans="1:3">
      <c r="A1550" s="237" t="s">
        <v>1121</v>
      </c>
      <c r="B1550" s="237" t="s">
        <v>435</v>
      </c>
      <c r="C1550" s="237">
        <v>422.24</v>
      </c>
    </row>
    <row r="1551" spans="1:3">
      <c r="A1551" s="237" t="s">
        <v>1719</v>
      </c>
      <c r="B1551" s="237" t="s">
        <v>661</v>
      </c>
      <c r="C1551" s="237">
        <v>263.54000000000002</v>
      </c>
    </row>
    <row r="1552" spans="1:3">
      <c r="A1552" s="237" t="s">
        <v>1720</v>
      </c>
      <c r="B1552" s="237" t="s">
        <v>782</v>
      </c>
      <c r="C1552" s="237">
        <v>545.20000000000005</v>
      </c>
    </row>
    <row r="1553" spans="1:3">
      <c r="A1553" s="237" t="s">
        <v>1721</v>
      </c>
      <c r="B1553" s="237" t="s">
        <v>453</v>
      </c>
      <c r="C1553" s="237">
        <v>88.79</v>
      </c>
    </row>
    <row r="1554" spans="1:3">
      <c r="A1554" s="237" t="s">
        <v>1722</v>
      </c>
      <c r="B1554" s="237" t="s">
        <v>453</v>
      </c>
      <c r="C1554" s="237">
        <v>88.79</v>
      </c>
    </row>
    <row r="1555" spans="1:3">
      <c r="A1555" s="237" t="s">
        <v>1723</v>
      </c>
      <c r="B1555" s="237" t="s">
        <v>453</v>
      </c>
      <c r="C1555" s="237">
        <v>88.79</v>
      </c>
    </row>
    <row r="1556" spans="1:3">
      <c r="A1556" s="237" t="s">
        <v>1724</v>
      </c>
      <c r="B1556" s="237" t="s">
        <v>453</v>
      </c>
      <c r="C1556" s="237">
        <v>88.79</v>
      </c>
    </row>
    <row r="1557" spans="1:3">
      <c r="A1557" s="237" t="s">
        <v>1725</v>
      </c>
      <c r="B1557" s="237" t="s">
        <v>451</v>
      </c>
      <c r="C1557" s="237">
        <v>154.66999999999999</v>
      </c>
    </row>
    <row r="1558" spans="1:3">
      <c r="A1558" s="237" t="s">
        <v>1640</v>
      </c>
      <c r="B1558" s="237" t="s">
        <v>451</v>
      </c>
      <c r="C1558" s="237">
        <v>154.66999999999999</v>
      </c>
    </row>
    <row r="1559" spans="1:3">
      <c r="A1559" s="237" t="s">
        <v>1641</v>
      </c>
      <c r="B1559" s="237" t="s">
        <v>422</v>
      </c>
      <c r="C1559" s="237">
        <v>173.57</v>
      </c>
    </row>
    <row r="1560" spans="1:3">
      <c r="A1560" s="237" t="s">
        <v>1643</v>
      </c>
      <c r="B1560" s="237" t="s">
        <v>395</v>
      </c>
      <c r="C1560" s="237">
        <v>291.45</v>
      </c>
    </row>
    <row r="1561" spans="1:3">
      <c r="A1561" s="237" t="s">
        <v>1642</v>
      </c>
      <c r="B1561" s="237" t="s">
        <v>395</v>
      </c>
      <c r="C1561" s="237">
        <v>291.45</v>
      </c>
    </row>
    <row r="1562" spans="1:3">
      <c r="A1562" s="237" t="s">
        <v>1644</v>
      </c>
      <c r="B1562" s="237" t="s">
        <v>422</v>
      </c>
      <c r="C1562" s="237">
        <v>173.57</v>
      </c>
    </row>
    <row r="1563" spans="1:3">
      <c r="A1563" s="237" t="s">
        <v>1646</v>
      </c>
      <c r="B1563" s="237" t="s">
        <v>422</v>
      </c>
      <c r="C1563" s="237">
        <v>173.57</v>
      </c>
    </row>
    <row r="1564" spans="1:3">
      <c r="A1564" s="237" t="s">
        <v>1647</v>
      </c>
      <c r="B1564" s="237" t="s">
        <v>422</v>
      </c>
      <c r="C1564" s="237">
        <v>173.57</v>
      </c>
    </row>
    <row r="1565" spans="1:3">
      <c r="A1565" s="237" t="s">
        <v>1651</v>
      </c>
      <c r="B1565" s="237" t="s">
        <v>395</v>
      </c>
      <c r="C1565" s="237">
        <v>310.88</v>
      </c>
    </row>
    <row r="1566" spans="1:3">
      <c r="A1566" s="237" t="s">
        <v>1653</v>
      </c>
      <c r="B1566" s="237" t="s">
        <v>412</v>
      </c>
      <c r="C1566" s="237">
        <v>185.14</v>
      </c>
    </row>
    <row r="1567" spans="1:3">
      <c r="A1567" s="237" t="s">
        <v>1409</v>
      </c>
      <c r="B1567" s="237" t="s">
        <v>549</v>
      </c>
      <c r="C1567" s="237">
        <v>394.7</v>
      </c>
    </row>
    <row r="1568" spans="1:3">
      <c r="A1568" s="237" t="s">
        <v>1410</v>
      </c>
      <c r="B1568" s="237" t="s">
        <v>395</v>
      </c>
      <c r="C1568" s="237">
        <v>454.72</v>
      </c>
    </row>
    <row r="1569" spans="1:3">
      <c r="A1569" s="237" t="s">
        <v>1411</v>
      </c>
      <c r="B1569" s="237" t="s">
        <v>395</v>
      </c>
      <c r="C1569" s="237">
        <v>454.72</v>
      </c>
    </row>
    <row r="1570" spans="1:3">
      <c r="A1570" s="237" t="s">
        <v>1188</v>
      </c>
      <c r="B1570" s="237" t="s">
        <v>473</v>
      </c>
      <c r="C1570" s="237">
        <v>2360</v>
      </c>
    </row>
    <row r="1571" spans="1:3">
      <c r="A1571" s="237" t="s">
        <v>1189</v>
      </c>
      <c r="B1571" s="237" t="s">
        <v>1123</v>
      </c>
      <c r="C1571" s="237">
        <v>2720</v>
      </c>
    </row>
    <row r="1572" spans="1:3">
      <c r="A1572" s="237" t="s">
        <v>1190</v>
      </c>
      <c r="B1572" s="237" t="s">
        <v>435</v>
      </c>
      <c r="C1572" s="237">
        <v>422.24</v>
      </c>
    </row>
    <row r="1573" spans="1:3">
      <c r="A1573" s="237" t="s">
        <v>1191</v>
      </c>
      <c r="B1573" s="237" t="s">
        <v>435</v>
      </c>
      <c r="C1573" s="237">
        <v>422.24</v>
      </c>
    </row>
    <row r="1574" spans="1:3">
      <c r="A1574" s="237" t="s">
        <v>1192</v>
      </c>
      <c r="B1574" s="237" t="s">
        <v>435</v>
      </c>
      <c r="C1574" s="237">
        <v>422.24</v>
      </c>
    </row>
    <row r="1575" spans="1:3">
      <c r="A1575" s="237" t="s">
        <v>1193</v>
      </c>
      <c r="B1575" s="237" t="s">
        <v>435</v>
      </c>
      <c r="C1575" s="237">
        <v>422.24</v>
      </c>
    </row>
    <row r="1576" spans="1:3">
      <c r="A1576" s="237" t="s">
        <v>1195</v>
      </c>
      <c r="B1576" s="237" t="s">
        <v>420</v>
      </c>
      <c r="C1576" s="237">
        <v>946.65</v>
      </c>
    </row>
    <row r="1577" spans="1:3">
      <c r="A1577" s="237" t="s">
        <v>1449</v>
      </c>
      <c r="B1577" s="237" t="s">
        <v>606</v>
      </c>
      <c r="C1577" s="237">
        <v>430.93</v>
      </c>
    </row>
    <row r="1578" spans="1:3">
      <c r="A1578" s="237" t="s">
        <v>1448</v>
      </c>
      <c r="B1578" s="237" t="s">
        <v>408</v>
      </c>
      <c r="C1578" s="237">
        <v>568.4</v>
      </c>
    </row>
    <row r="1579" spans="1:3">
      <c r="A1579" s="237" t="s">
        <v>1446</v>
      </c>
      <c r="B1579" s="237" t="s">
        <v>395</v>
      </c>
      <c r="C1579" s="237">
        <v>304.39999999999998</v>
      </c>
    </row>
    <row r="1580" spans="1:3">
      <c r="A1580" s="237" t="s">
        <v>1445</v>
      </c>
      <c r="B1580" s="237" t="s">
        <v>412</v>
      </c>
      <c r="C1580" s="237">
        <v>185.14</v>
      </c>
    </row>
    <row r="1581" spans="1:3">
      <c r="A1581" s="237" t="s">
        <v>1442</v>
      </c>
      <c r="B1581" s="237" t="s">
        <v>420</v>
      </c>
      <c r="C1581" s="237">
        <v>221.85</v>
      </c>
    </row>
    <row r="1582" spans="1:3">
      <c r="A1582" s="237" t="s">
        <v>1438</v>
      </c>
      <c r="B1582" s="237" t="s">
        <v>420</v>
      </c>
      <c r="C1582" s="237">
        <v>221.85</v>
      </c>
    </row>
    <row r="1583" spans="1:3">
      <c r="A1583" s="237" t="s">
        <v>1437</v>
      </c>
      <c r="B1583" s="237" t="s">
        <v>422</v>
      </c>
      <c r="C1583" s="237">
        <v>173.57</v>
      </c>
    </row>
    <row r="1584" spans="1:3">
      <c r="A1584" s="237" t="s">
        <v>1427</v>
      </c>
      <c r="B1584" s="237" t="s">
        <v>422</v>
      </c>
      <c r="C1584" s="237">
        <v>173.57</v>
      </c>
    </row>
    <row r="1585" spans="1:3">
      <c r="A1585" s="237" t="s">
        <v>1331</v>
      </c>
      <c r="B1585" s="237" t="s">
        <v>395</v>
      </c>
      <c r="C1585" s="237">
        <v>291.45</v>
      </c>
    </row>
    <row r="1586" spans="1:3">
      <c r="A1586" s="237" t="s">
        <v>1326</v>
      </c>
      <c r="B1586" s="237" t="s">
        <v>395</v>
      </c>
      <c r="C1586" s="237">
        <v>291.45</v>
      </c>
    </row>
    <row r="1587" spans="1:3">
      <c r="A1587" s="237" t="s">
        <v>1325</v>
      </c>
      <c r="B1587" s="237" t="s">
        <v>395</v>
      </c>
      <c r="C1587" s="237">
        <v>291.45</v>
      </c>
    </row>
    <row r="1588" spans="1:3">
      <c r="A1588" s="237" t="s">
        <v>1319</v>
      </c>
      <c r="B1588" s="237" t="s">
        <v>395</v>
      </c>
      <c r="C1588" s="237">
        <v>291.45</v>
      </c>
    </row>
    <row r="1589" spans="1:3">
      <c r="A1589" s="237" t="s">
        <v>1318</v>
      </c>
      <c r="B1589" s="237" t="s">
        <v>395</v>
      </c>
      <c r="C1589" s="237">
        <v>291.45</v>
      </c>
    </row>
    <row r="1590" spans="1:3">
      <c r="A1590" s="237" t="s">
        <v>1315</v>
      </c>
      <c r="B1590" s="237" t="s">
        <v>422</v>
      </c>
      <c r="C1590" s="237">
        <v>173.57</v>
      </c>
    </row>
    <row r="1591" spans="1:3">
      <c r="A1591" s="237" t="s">
        <v>1312</v>
      </c>
      <c r="B1591" s="237" t="s">
        <v>422</v>
      </c>
      <c r="C1591" s="237">
        <v>173.57</v>
      </c>
    </row>
    <row r="1592" spans="1:3">
      <c r="A1592" s="237" t="s">
        <v>1301</v>
      </c>
      <c r="B1592" s="237" t="s">
        <v>422</v>
      </c>
      <c r="C1592" s="237">
        <v>173.57</v>
      </c>
    </row>
    <row r="1593" spans="1:3">
      <c r="A1593" s="237" t="s">
        <v>1298</v>
      </c>
      <c r="B1593" s="237" t="s">
        <v>422</v>
      </c>
      <c r="C1593" s="237">
        <v>173.57</v>
      </c>
    </row>
    <row r="1594" spans="1:3">
      <c r="A1594" s="237" t="s">
        <v>1654</v>
      </c>
      <c r="B1594" s="237" t="s">
        <v>852</v>
      </c>
      <c r="C1594" s="237">
        <v>1398.16</v>
      </c>
    </row>
    <row r="1595" spans="1:3">
      <c r="A1595" s="237" t="s">
        <v>1700</v>
      </c>
      <c r="B1595" s="237" t="s">
        <v>1701</v>
      </c>
      <c r="C1595" s="237">
        <v>2450.0100000000002</v>
      </c>
    </row>
    <row r="1596" spans="1:3">
      <c r="A1596" s="237" t="s">
        <v>1710</v>
      </c>
      <c r="B1596" s="237" t="s">
        <v>1711</v>
      </c>
      <c r="C1596" s="237">
        <v>5730.4</v>
      </c>
    </row>
    <row r="1597" spans="1:3">
      <c r="A1597" s="237" t="s">
        <v>1128</v>
      </c>
      <c r="B1597" s="237" t="s">
        <v>451</v>
      </c>
      <c r="C1597" s="237">
        <v>154.66999999999999</v>
      </c>
    </row>
    <row r="1598" spans="1:3">
      <c r="A1598" s="237" t="s">
        <v>1713</v>
      </c>
      <c r="B1598" s="237" t="s">
        <v>606</v>
      </c>
      <c r="C1598" s="237">
        <v>430.93</v>
      </c>
    </row>
    <row r="1599" spans="1:3">
      <c r="A1599" s="237" t="s">
        <v>1714</v>
      </c>
      <c r="B1599" s="237" t="s">
        <v>412</v>
      </c>
      <c r="C1599" s="237">
        <v>185.14</v>
      </c>
    </row>
    <row r="1600" spans="1:3">
      <c r="A1600" s="237" t="s">
        <v>1715</v>
      </c>
      <c r="B1600" s="237" t="s">
        <v>412</v>
      </c>
      <c r="C1600" s="237">
        <v>185.14</v>
      </c>
    </row>
    <row r="1601" spans="1:3">
      <c r="A1601" s="237" t="s">
        <v>1603</v>
      </c>
      <c r="B1601" s="237" t="s">
        <v>465</v>
      </c>
      <c r="C1601" s="237">
        <v>83.64</v>
      </c>
    </row>
    <row r="1602" spans="1:3">
      <c r="A1602" s="237" t="s">
        <v>1604</v>
      </c>
      <c r="B1602" s="237" t="s">
        <v>460</v>
      </c>
      <c r="C1602" s="237">
        <v>49.83</v>
      </c>
    </row>
    <row r="1603" spans="1:3">
      <c r="A1603" s="237" t="s">
        <v>1605</v>
      </c>
      <c r="B1603" s="237" t="s">
        <v>460</v>
      </c>
      <c r="C1603" s="237">
        <v>49.83</v>
      </c>
    </row>
    <row r="1604" spans="1:3">
      <c r="A1604" s="237" t="s">
        <v>1606</v>
      </c>
      <c r="B1604" s="237" t="s">
        <v>661</v>
      </c>
      <c r="C1604" s="237">
        <v>263.54000000000002</v>
      </c>
    </row>
    <row r="1605" spans="1:3">
      <c r="A1605" s="237" t="s">
        <v>1607</v>
      </c>
      <c r="B1605" s="237" t="s">
        <v>395</v>
      </c>
      <c r="C1605" s="237">
        <v>157.44999999999999</v>
      </c>
    </row>
    <row r="1606" spans="1:3">
      <c r="A1606" s="237" t="s">
        <v>1608</v>
      </c>
      <c r="B1606" s="237" t="s">
        <v>453</v>
      </c>
      <c r="C1606" s="237">
        <v>88.79</v>
      </c>
    </row>
    <row r="1607" spans="1:3">
      <c r="A1607" s="237" t="s">
        <v>1716</v>
      </c>
      <c r="B1607" s="237" t="s">
        <v>412</v>
      </c>
      <c r="C1607" s="237">
        <v>185.14</v>
      </c>
    </row>
    <row r="1608" spans="1:3">
      <c r="A1608" s="237" t="s">
        <v>1753</v>
      </c>
      <c r="B1608" s="237" t="s">
        <v>412</v>
      </c>
      <c r="C1608" s="237">
        <v>185.14</v>
      </c>
    </row>
    <row r="1609" spans="1:3">
      <c r="A1609" s="237" t="s">
        <v>1754</v>
      </c>
      <c r="B1609" s="237" t="s">
        <v>395</v>
      </c>
      <c r="C1609" s="237">
        <v>310.88</v>
      </c>
    </row>
    <row r="1610" spans="1:3">
      <c r="A1610" s="237" t="s">
        <v>1759</v>
      </c>
      <c r="B1610" s="237" t="s">
        <v>395</v>
      </c>
      <c r="C1610" s="237">
        <v>310.88</v>
      </c>
    </row>
    <row r="1611" spans="1:3">
      <c r="A1611" s="237" t="s">
        <v>1760</v>
      </c>
      <c r="B1611" s="237" t="s">
        <v>395</v>
      </c>
      <c r="C1611" s="237">
        <v>310.88</v>
      </c>
    </row>
    <row r="1612" spans="1:3">
      <c r="A1612" s="237" t="s">
        <v>1761</v>
      </c>
      <c r="B1612" s="237" t="s">
        <v>395</v>
      </c>
      <c r="C1612" s="237">
        <v>310.88</v>
      </c>
    </row>
    <row r="1613" spans="1:3">
      <c r="A1613" s="237" t="s">
        <v>1766</v>
      </c>
      <c r="B1613" s="237" t="s">
        <v>412</v>
      </c>
      <c r="C1613" s="237">
        <v>185.14</v>
      </c>
    </row>
    <row r="1614" spans="1:3">
      <c r="A1614" s="237" t="s">
        <v>608</v>
      </c>
      <c r="B1614" s="237" t="s">
        <v>609</v>
      </c>
      <c r="C1614" s="237">
        <v>600.11</v>
      </c>
    </row>
    <row r="1615" spans="1:3">
      <c r="A1615" s="237" t="s">
        <v>610</v>
      </c>
      <c r="B1615" s="237" t="s">
        <v>611</v>
      </c>
      <c r="C1615" s="237">
        <v>322.95999999999998</v>
      </c>
    </row>
    <row r="1616" spans="1:3">
      <c r="A1616" s="237" t="s">
        <v>612</v>
      </c>
      <c r="B1616" s="237" t="s">
        <v>613</v>
      </c>
      <c r="C1616" s="237">
        <v>560.62</v>
      </c>
    </row>
    <row r="1617" spans="1:3">
      <c r="A1617" s="237" t="s">
        <v>615</v>
      </c>
      <c r="B1617" s="237" t="s">
        <v>395</v>
      </c>
      <c r="C1617" s="237">
        <v>157.44999999999999</v>
      </c>
    </row>
    <row r="1618" spans="1:3">
      <c r="A1618" s="237" t="s">
        <v>616</v>
      </c>
      <c r="B1618" s="237" t="s">
        <v>453</v>
      </c>
      <c r="C1618" s="237">
        <v>88.79</v>
      </c>
    </row>
    <row r="1619" spans="1:3">
      <c r="A1619" s="237" t="s">
        <v>1610</v>
      </c>
      <c r="B1619" s="237" t="s">
        <v>395</v>
      </c>
      <c r="C1619" s="237">
        <v>291.45</v>
      </c>
    </row>
    <row r="1620" spans="1:3">
      <c r="A1620" s="237" t="s">
        <v>1611</v>
      </c>
      <c r="B1620" s="237" t="s">
        <v>422</v>
      </c>
      <c r="C1620" s="237">
        <v>173.57</v>
      </c>
    </row>
    <row r="1621" spans="1:3">
      <c r="A1621" s="237" t="s">
        <v>1612</v>
      </c>
      <c r="B1621" s="237" t="s">
        <v>422</v>
      </c>
      <c r="C1621" s="237">
        <v>173.57</v>
      </c>
    </row>
    <row r="1622" spans="1:3">
      <c r="A1622" s="237" t="s">
        <v>1657</v>
      </c>
      <c r="B1622" s="237" t="s">
        <v>395</v>
      </c>
      <c r="C1622" s="237">
        <v>218.5</v>
      </c>
    </row>
    <row r="1623" spans="1:3">
      <c r="A1623" s="237" t="s">
        <v>1658</v>
      </c>
      <c r="B1623" s="237" t="s">
        <v>403</v>
      </c>
      <c r="C1623" s="237">
        <v>226.12</v>
      </c>
    </row>
    <row r="1624" spans="1:3">
      <c r="A1624" s="237" t="s">
        <v>1793</v>
      </c>
      <c r="B1624" s="237" t="s">
        <v>393</v>
      </c>
      <c r="C1624" s="237">
        <v>311.49</v>
      </c>
    </row>
    <row r="1625" spans="1:3">
      <c r="A1625" s="237" t="s">
        <v>1794</v>
      </c>
      <c r="B1625" s="237" t="s">
        <v>429</v>
      </c>
      <c r="C1625" s="237">
        <v>5148.88</v>
      </c>
    </row>
    <row r="1626" spans="1:3">
      <c r="A1626" s="237" t="s">
        <v>1795</v>
      </c>
      <c r="B1626" s="237" t="s">
        <v>549</v>
      </c>
      <c r="C1626" s="237">
        <v>394.7</v>
      </c>
    </row>
    <row r="1627" spans="1:3">
      <c r="A1627" s="237" t="s">
        <v>1796</v>
      </c>
      <c r="B1627" s="237" t="s">
        <v>395</v>
      </c>
      <c r="C1627" s="237">
        <v>454.72</v>
      </c>
    </row>
    <row r="1628" spans="1:3">
      <c r="A1628" s="237" t="s">
        <v>1797</v>
      </c>
      <c r="B1628" s="237" t="s">
        <v>395</v>
      </c>
      <c r="C1628" s="237">
        <v>454.72</v>
      </c>
    </row>
    <row r="1629" spans="1:3">
      <c r="A1629" s="237" t="s">
        <v>1798</v>
      </c>
      <c r="B1629" s="237" t="s">
        <v>399</v>
      </c>
      <c r="C1629" s="237">
        <v>1428.05</v>
      </c>
    </row>
    <row r="1630" spans="1:3">
      <c r="A1630" s="237" t="s">
        <v>1799</v>
      </c>
      <c r="B1630" s="237" t="s">
        <v>435</v>
      </c>
      <c r="C1630" s="237">
        <v>422.24</v>
      </c>
    </row>
    <row r="1631" spans="1:3">
      <c r="A1631" s="237" t="s">
        <v>1800</v>
      </c>
      <c r="B1631" s="237" t="s">
        <v>435</v>
      </c>
      <c r="C1631" s="237">
        <v>422.24</v>
      </c>
    </row>
    <row r="1632" spans="1:3">
      <c r="A1632" s="237" t="s">
        <v>1803</v>
      </c>
      <c r="B1632" s="237" t="s">
        <v>393</v>
      </c>
      <c r="C1632" s="237">
        <v>433.39</v>
      </c>
    </row>
    <row r="1633" spans="1:3">
      <c r="A1633" s="237" t="s">
        <v>1804</v>
      </c>
      <c r="B1633" s="237" t="s">
        <v>462</v>
      </c>
      <c r="C1633" s="237">
        <v>799.51</v>
      </c>
    </row>
    <row r="1634" spans="1:3">
      <c r="A1634" s="237" t="s">
        <v>1805</v>
      </c>
      <c r="B1634" s="237" t="s">
        <v>435</v>
      </c>
      <c r="C1634" s="237">
        <v>352.56</v>
      </c>
    </row>
    <row r="1635" spans="1:3">
      <c r="A1635" s="237" t="s">
        <v>1147</v>
      </c>
      <c r="B1635" s="237" t="s">
        <v>543</v>
      </c>
      <c r="C1635" s="237">
        <v>352.56</v>
      </c>
    </row>
    <row r="1636" spans="1:3">
      <c r="A1636" s="237" t="s">
        <v>1148</v>
      </c>
      <c r="B1636" s="237" t="s">
        <v>543</v>
      </c>
      <c r="C1636" s="237">
        <v>352.56</v>
      </c>
    </row>
    <row r="1637" spans="1:3">
      <c r="A1637" s="237" t="s">
        <v>1149</v>
      </c>
      <c r="B1637" s="237" t="s">
        <v>395</v>
      </c>
      <c r="C1637" s="237">
        <v>628.16999999999996</v>
      </c>
    </row>
    <row r="1638" spans="1:3">
      <c r="A1638" s="237" t="s">
        <v>1150</v>
      </c>
      <c r="B1638" s="237" t="s">
        <v>399</v>
      </c>
      <c r="C1638" s="237">
        <v>2093.25</v>
      </c>
    </row>
    <row r="1639" spans="1:3">
      <c r="A1639" s="237" t="s">
        <v>1153</v>
      </c>
      <c r="B1639" s="237" t="s">
        <v>435</v>
      </c>
      <c r="C1639" s="237">
        <v>422.24</v>
      </c>
    </row>
    <row r="1640" spans="1:3">
      <c r="A1640" s="237" t="s">
        <v>1154</v>
      </c>
      <c r="B1640" s="237" t="s">
        <v>435</v>
      </c>
      <c r="C1640" s="237">
        <v>422.24</v>
      </c>
    </row>
    <row r="1641" spans="1:3">
      <c r="A1641" s="237" t="s">
        <v>1155</v>
      </c>
      <c r="B1641" s="237" t="s">
        <v>435</v>
      </c>
      <c r="C1641" s="237">
        <v>422.24</v>
      </c>
    </row>
    <row r="1642" spans="1:3">
      <c r="A1642" s="237" t="s">
        <v>1156</v>
      </c>
      <c r="B1642" s="237" t="s">
        <v>435</v>
      </c>
      <c r="C1642" s="237">
        <v>422.24</v>
      </c>
    </row>
    <row r="1643" spans="1:3">
      <c r="A1643" s="237" t="s">
        <v>1157</v>
      </c>
      <c r="B1643" s="237" t="s">
        <v>435</v>
      </c>
      <c r="C1643" s="237">
        <v>422.24</v>
      </c>
    </row>
    <row r="1644" spans="1:3">
      <c r="A1644" s="237" t="s">
        <v>1158</v>
      </c>
      <c r="B1644" s="237" t="s">
        <v>597</v>
      </c>
      <c r="C1644" s="237">
        <v>1245.3800000000001</v>
      </c>
    </row>
    <row r="1645" spans="1:3">
      <c r="A1645" s="237" t="s">
        <v>1159</v>
      </c>
      <c r="B1645" s="237" t="s">
        <v>399</v>
      </c>
      <c r="C1645" s="237">
        <v>1428.05</v>
      </c>
    </row>
    <row r="1646" spans="1:3">
      <c r="A1646" s="237" t="s">
        <v>1160</v>
      </c>
      <c r="B1646" s="237" t="s">
        <v>473</v>
      </c>
      <c r="C1646" s="237">
        <v>2120</v>
      </c>
    </row>
    <row r="1647" spans="1:3">
      <c r="A1647" s="237" t="s">
        <v>1161</v>
      </c>
      <c r="B1647" s="237" t="s">
        <v>393</v>
      </c>
      <c r="C1647" s="237">
        <v>386.98</v>
      </c>
    </row>
    <row r="1648" spans="1:3">
      <c r="A1648" s="237" t="s">
        <v>1162</v>
      </c>
      <c r="B1648" s="237" t="s">
        <v>395</v>
      </c>
      <c r="C1648" s="237">
        <v>454.72</v>
      </c>
    </row>
    <row r="1649" spans="1:3">
      <c r="A1649" s="237" t="s">
        <v>1408</v>
      </c>
      <c r="B1649" s="237" t="s">
        <v>393</v>
      </c>
      <c r="C1649" s="237">
        <v>311.49</v>
      </c>
    </row>
    <row r="1650" spans="1:3">
      <c r="A1650" s="237" t="s">
        <v>1591</v>
      </c>
      <c r="B1650" s="237" t="s">
        <v>395</v>
      </c>
      <c r="C1650" s="237">
        <v>157.44999999999999</v>
      </c>
    </row>
    <row r="1651" spans="1:3">
      <c r="A1651" s="237" t="s">
        <v>1590</v>
      </c>
      <c r="B1651" s="237" t="s">
        <v>453</v>
      </c>
      <c r="C1651" s="237">
        <v>88.79</v>
      </c>
    </row>
    <row r="1652" spans="1:3">
      <c r="A1652" s="237" t="s">
        <v>1589</v>
      </c>
      <c r="B1652" s="237" t="s">
        <v>451</v>
      </c>
      <c r="C1652" s="237">
        <v>154.66999999999999</v>
      </c>
    </row>
    <row r="1653" spans="1:3">
      <c r="A1653" s="237" t="s">
        <v>1588</v>
      </c>
      <c r="B1653" s="237" t="s">
        <v>451</v>
      </c>
      <c r="C1653" s="237">
        <v>154.66999999999999</v>
      </c>
    </row>
    <row r="1654" spans="1:3">
      <c r="A1654" s="237" t="s">
        <v>1587</v>
      </c>
      <c r="B1654" s="237" t="s">
        <v>446</v>
      </c>
      <c r="C1654" s="237">
        <v>735.15</v>
      </c>
    </row>
    <row r="1655" spans="1:3">
      <c r="A1655" s="237" t="s">
        <v>1585</v>
      </c>
      <c r="B1655" s="237" t="s">
        <v>395</v>
      </c>
      <c r="C1655" s="237">
        <v>291.45</v>
      </c>
    </row>
    <row r="1656" spans="1:3">
      <c r="A1656" s="237" t="s">
        <v>1574</v>
      </c>
      <c r="B1656" s="237" t="s">
        <v>395</v>
      </c>
      <c r="C1656" s="237">
        <v>291.45</v>
      </c>
    </row>
    <row r="1657" spans="1:3">
      <c r="A1657" s="237" t="s">
        <v>1573</v>
      </c>
      <c r="B1657" s="237" t="s">
        <v>395</v>
      </c>
      <c r="C1657" s="237">
        <v>291.45</v>
      </c>
    </row>
    <row r="1658" spans="1:3">
      <c r="A1658" s="237" t="s">
        <v>1565</v>
      </c>
      <c r="B1658" s="237" t="s">
        <v>395</v>
      </c>
      <c r="C1658" s="237">
        <v>291.45</v>
      </c>
    </row>
    <row r="1659" spans="1:3">
      <c r="A1659" s="237" t="s">
        <v>1560</v>
      </c>
      <c r="B1659" s="237" t="s">
        <v>422</v>
      </c>
      <c r="C1659" s="237">
        <v>173.57</v>
      </c>
    </row>
    <row r="1660" spans="1:3">
      <c r="A1660" s="237" t="s">
        <v>1638</v>
      </c>
      <c r="B1660" s="237" t="s">
        <v>422</v>
      </c>
      <c r="C1660" s="237">
        <v>173.57</v>
      </c>
    </row>
    <row r="1661" spans="1:3">
      <c r="A1661" s="237" t="s">
        <v>1628</v>
      </c>
      <c r="B1661" s="237" t="s">
        <v>395</v>
      </c>
      <c r="C1661" s="237">
        <v>291.45</v>
      </c>
    </row>
    <row r="1662" spans="1:3">
      <c r="A1662" s="237" t="s">
        <v>1623</v>
      </c>
      <c r="B1662" s="237" t="s">
        <v>422</v>
      </c>
      <c r="C1662" s="237">
        <v>173.57</v>
      </c>
    </row>
    <row r="1663" spans="1:3">
      <c r="A1663" s="237" t="s">
        <v>1621</v>
      </c>
      <c r="B1663" s="237" t="s">
        <v>422</v>
      </c>
      <c r="C1663" s="237">
        <v>173.57</v>
      </c>
    </row>
    <row r="1664" spans="1:3">
      <c r="A1664" s="237" t="s">
        <v>1618</v>
      </c>
      <c r="B1664" s="237" t="s">
        <v>422</v>
      </c>
      <c r="C1664" s="237">
        <v>173.57</v>
      </c>
    </row>
    <row r="1665" spans="1:3">
      <c r="A1665" s="237" t="s">
        <v>1617</v>
      </c>
      <c r="B1665" s="237" t="s">
        <v>422</v>
      </c>
      <c r="C1665" s="237">
        <v>173.57</v>
      </c>
    </row>
    <row r="1666" spans="1:3">
      <c r="A1666" s="237" t="s">
        <v>1615</v>
      </c>
      <c r="B1666" s="237" t="s">
        <v>422</v>
      </c>
      <c r="C1666" s="237">
        <v>173.57</v>
      </c>
    </row>
    <row r="1667" spans="1:3">
      <c r="A1667" s="237" t="s">
        <v>1609</v>
      </c>
      <c r="B1667" s="237" t="s">
        <v>395</v>
      </c>
      <c r="C1667" s="237">
        <v>310.88</v>
      </c>
    </row>
    <row r="1668" spans="1:3">
      <c r="A1668" s="237" t="s">
        <v>1602</v>
      </c>
      <c r="B1668" s="237" t="s">
        <v>412</v>
      </c>
      <c r="C1668" s="237">
        <v>185.14</v>
      </c>
    </row>
    <row r="1669" spans="1:3">
      <c r="A1669" s="237" t="s">
        <v>1600</v>
      </c>
      <c r="B1669" s="237" t="s">
        <v>412</v>
      </c>
      <c r="C1669" s="237">
        <v>185.14</v>
      </c>
    </row>
    <row r="1670" spans="1:3">
      <c r="A1670" s="237" t="s">
        <v>1599</v>
      </c>
      <c r="B1670" s="237" t="s">
        <v>412</v>
      </c>
      <c r="C1670" s="237">
        <v>185.14</v>
      </c>
    </row>
    <row r="1671" spans="1:3">
      <c r="A1671" s="237" t="s">
        <v>1598</v>
      </c>
      <c r="B1671" s="237" t="s">
        <v>412</v>
      </c>
      <c r="C1671" s="237">
        <v>185.14</v>
      </c>
    </row>
    <row r="1672" spans="1:3">
      <c r="A1672" s="237" t="s">
        <v>1512</v>
      </c>
      <c r="B1672" s="237" t="s">
        <v>593</v>
      </c>
      <c r="C1672" s="237">
        <v>1013.5</v>
      </c>
    </row>
    <row r="1673" spans="1:3">
      <c r="A1673" s="237" t="s">
        <v>1511</v>
      </c>
      <c r="B1673" s="237" t="s">
        <v>593</v>
      </c>
      <c r="C1673" s="237">
        <v>1013.51</v>
      </c>
    </row>
    <row r="1674" spans="1:3">
      <c r="A1674" s="237" t="s">
        <v>1499</v>
      </c>
      <c r="B1674" s="237" t="s">
        <v>669</v>
      </c>
      <c r="C1674" s="237">
        <v>347.74</v>
      </c>
    </row>
    <row r="1675" spans="1:3">
      <c r="A1675" s="237" t="s">
        <v>1498</v>
      </c>
      <c r="B1675" s="237" t="s">
        <v>669</v>
      </c>
      <c r="C1675" s="237">
        <v>347.74</v>
      </c>
    </row>
    <row r="1676" spans="1:3">
      <c r="A1676" s="237" t="s">
        <v>1494</v>
      </c>
      <c r="B1676" s="237" t="s">
        <v>669</v>
      </c>
      <c r="C1676" s="237">
        <v>347.73</v>
      </c>
    </row>
    <row r="1677" spans="1:3">
      <c r="A1677" s="237" t="s">
        <v>2877</v>
      </c>
      <c r="B1677" s="237" t="s">
        <v>395</v>
      </c>
      <c r="C1677" s="237">
        <v>218.51</v>
      </c>
    </row>
    <row r="1678" spans="1:3">
      <c r="A1678" s="237" t="s">
        <v>2876</v>
      </c>
      <c r="B1678" s="237" t="s">
        <v>395</v>
      </c>
      <c r="C1678" s="237">
        <v>218.5</v>
      </c>
    </row>
    <row r="1679" spans="1:3">
      <c r="A1679" s="237" t="s">
        <v>778</v>
      </c>
      <c r="B1679" s="237" t="s">
        <v>593</v>
      </c>
      <c r="C1679" s="237">
        <v>1013.5</v>
      </c>
    </row>
    <row r="1680" spans="1:3">
      <c r="A1680" s="237" t="s">
        <v>777</v>
      </c>
      <c r="B1680" s="237" t="s">
        <v>397</v>
      </c>
      <c r="C1680" s="237">
        <v>379.36</v>
      </c>
    </row>
    <row r="1681" spans="1:3">
      <c r="A1681" s="237" t="s">
        <v>776</v>
      </c>
      <c r="B1681" s="237" t="s">
        <v>412</v>
      </c>
      <c r="C1681" s="237">
        <v>185.14</v>
      </c>
    </row>
    <row r="1682" spans="1:3">
      <c r="A1682" s="237" t="s">
        <v>775</v>
      </c>
      <c r="B1682" s="237" t="s">
        <v>412</v>
      </c>
      <c r="C1682" s="237">
        <v>185.14</v>
      </c>
    </row>
    <row r="1683" spans="1:3">
      <c r="A1683" s="237" t="s">
        <v>770</v>
      </c>
      <c r="B1683" s="237" t="s">
        <v>412</v>
      </c>
      <c r="C1683" s="237">
        <v>185.14</v>
      </c>
    </row>
    <row r="1684" spans="1:3">
      <c r="A1684" s="237" t="s">
        <v>772</v>
      </c>
      <c r="B1684" s="237" t="s">
        <v>420</v>
      </c>
      <c r="C1684" s="237">
        <v>221.85</v>
      </c>
    </row>
    <row r="1685" spans="1:3">
      <c r="A1685" s="237" t="s">
        <v>988</v>
      </c>
      <c r="B1685" s="237" t="s">
        <v>422</v>
      </c>
      <c r="C1685" s="237">
        <v>173.57</v>
      </c>
    </row>
    <row r="1686" spans="1:3">
      <c r="A1686" s="237" t="s">
        <v>971</v>
      </c>
      <c r="B1686" s="237" t="s">
        <v>422</v>
      </c>
      <c r="C1686" s="237">
        <v>173.57</v>
      </c>
    </row>
    <row r="1687" spans="1:3">
      <c r="A1687" s="237" t="s">
        <v>970</v>
      </c>
      <c r="B1687" s="237" t="s">
        <v>422</v>
      </c>
      <c r="C1687" s="237">
        <v>173.57</v>
      </c>
    </row>
    <row r="1688" spans="1:3">
      <c r="A1688" s="237" t="s">
        <v>949</v>
      </c>
      <c r="B1688" s="237" t="s">
        <v>422</v>
      </c>
      <c r="C1688" s="237">
        <v>173.57</v>
      </c>
    </row>
    <row r="1689" spans="1:3">
      <c r="A1689" s="237" t="s">
        <v>948</v>
      </c>
      <c r="B1689" s="237" t="s">
        <v>422</v>
      </c>
      <c r="C1689" s="237">
        <v>173.57</v>
      </c>
    </row>
    <row r="1690" spans="1:3">
      <c r="A1690" s="237" t="s">
        <v>1028</v>
      </c>
      <c r="B1690" s="237" t="s">
        <v>422</v>
      </c>
      <c r="C1690" s="237">
        <v>173.57</v>
      </c>
    </row>
    <row r="1691" spans="1:3">
      <c r="A1691" s="237" t="s">
        <v>1027</v>
      </c>
      <c r="B1691" s="237" t="s">
        <v>422</v>
      </c>
      <c r="C1691" s="237">
        <v>173.57</v>
      </c>
    </row>
    <row r="1692" spans="1:3">
      <c r="A1692" s="237" t="s">
        <v>1026</v>
      </c>
      <c r="B1692" s="237" t="s">
        <v>395</v>
      </c>
      <c r="C1692" s="237">
        <v>291.45</v>
      </c>
    </row>
    <row r="1693" spans="1:3">
      <c r="A1693" s="237" t="s">
        <v>1025</v>
      </c>
      <c r="B1693" s="237" t="s">
        <v>395</v>
      </c>
      <c r="C1693" s="237">
        <v>291.45</v>
      </c>
    </row>
    <row r="1694" spans="1:3">
      <c r="A1694" s="237" t="s">
        <v>1024</v>
      </c>
      <c r="B1694" s="237" t="s">
        <v>422</v>
      </c>
      <c r="C1694" s="237">
        <v>173.57</v>
      </c>
    </row>
    <row r="1695" spans="1:3">
      <c r="A1695" s="237" t="s">
        <v>1021</v>
      </c>
      <c r="B1695" s="237" t="s">
        <v>395</v>
      </c>
      <c r="C1695" s="237">
        <v>291.45</v>
      </c>
    </row>
    <row r="1696" spans="1:3">
      <c r="A1696" s="237" t="s">
        <v>1015</v>
      </c>
      <c r="B1696" s="237" t="s">
        <v>446</v>
      </c>
      <c r="C1696" s="237">
        <v>735.15</v>
      </c>
    </row>
    <row r="1697" spans="1:3">
      <c r="A1697" s="237" t="s">
        <v>1001</v>
      </c>
      <c r="B1697" s="237" t="s">
        <v>451</v>
      </c>
      <c r="C1697" s="237">
        <v>154.66999999999999</v>
      </c>
    </row>
    <row r="1698" spans="1:3">
      <c r="A1698" s="237" t="s">
        <v>1000</v>
      </c>
      <c r="B1698" s="237" t="s">
        <v>451</v>
      </c>
      <c r="C1698" s="237">
        <v>154.66999999999999</v>
      </c>
    </row>
    <row r="1699" spans="1:3">
      <c r="A1699" s="237" t="s">
        <v>560</v>
      </c>
      <c r="B1699" s="237" t="s">
        <v>451</v>
      </c>
      <c r="C1699" s="237">
        <v>154.66999999999999</v>
      </c>
    </row>
    <row r="1700" spans="1:3">
      <c r="A1700" s="237" t="s">
        <v>1596</v>
      </c>
      <c r="B1700" s="237" t="s">
        <v>460</v>
      </c>
      <c r="C1700" s="237">
        <v>49.83</v>
      </c>
    </row>
    <row r="1701" spans="1:3">
      <c r="A1701" s="237" t="s">
        <v>1595</v>
      </c>
      <c r="B1701" s="237" t="s">
        <v>395</v>
      </c>
      <c r="C1701" s="237">
        <v>157.44999999999999</v>
      </c>
    </row>
    <row r="1702" spans="1:3">
      <c r="A1702" s="237" t="s">
        <v>1593</v>
      </c>
      <c r="B1702" s="237" t="s">
        <v>395</v>
      </c>
      <c r="C1702" s="237">
        <v>157.44999999999999</v>
      </c>
    </row>
    <row r="1703" spans="1:3">
      <c r="A1703" s="237" t="s">
        <v>1592</v>
      </c>
      <c r="B1703" s="237" t="s">
        <v>395</v>
      </c>
      <c r="C1703" s="237">
        <v>157.44999999999999</v>
      </c>
    </row>
    <row r="1704" spans="1:3">
      <c r="A1704" s="237" t="s">
        <v>1554</v>
      </c>
      <c r="B1704" s="237" t="s">
        <v>399</v>
      </c>
      <c r="C1704" s="237">
        <v>1428.05</v>
      </c>
    </row>
    <row r="1705" spans="1:3">
      <c r="A1705" s="237" t="s">
        <v>1350</v>
      </c>
      <c r="B1705" s="237" t="s">
        <v>460</v>
      </c>
      <c r="C1705" s="237">
        <v>49.83</v>
      </c>
    </row>
    <row r="1706" spans="1:3">
      <c r="A1706" s="237" t="s">
        <v>1353</v>
      </c>
      <c r="B1706" s="237" t="s">
        <v>395</v>
      </c>
      <c r="C1706" s="237">
        <v>157.44999999999999</v>
      </c>
    </row>
    <row r="1707" spans="1:3">
      <c r="A1707" s="237" t="s">
        <v>1354</v>
      </c>
      <c r="B1707" s="237" t="s">
        <v>395</v>
      </c>
      <c r="C1707" s="237">
        <v>157.44999999999999</v>
      </c>
    </row>
    <row r="1708" spans="1:3">
      <c r="A1708" s="237" t="s">
        <v>1356</v>
      </c>
      <c r="B1708" s="237" t="s">
        <v>395</v>
      </c>
      <c r="C1708" s="237">
        <v>157.44999999999999</v>
      </c>
    </row>
    <row r="1709" spans="1:3">
      <c r="A1709" s="237" t="s">
        <v>1357</v>
      </c>
      <c r="B1709" s="237" t="s">
        <v>451</v>
      </c>
      <c r="C1709" s="237">
        <v>154.66999999999999</v>
      </c>
    </row>
    <row r="1710" spans="1:3">
      <c r="A1710" s="237" t="s">
        <v>1358</v>
      </c>
      <c r="B1710" s="237" t="s">
        <v>451</v>
      </c>
      <c r="C1710" s="237">
        <v>154.66999999999999</v>
      </c>
    </row>
    <row r="1711" spans="1:3">
      <c r="A1711" s="237" t="s">
        <v>1359</v>
      </c>
      <c r="B1711" s="237" t="s">
        <v>451</v>
      </c>
      <c r="C1711" s="237">
        <v>154.66999999999999</v>
      </c>
    </row>
    <row r="1712" spans="1:3">
      <c r="A1712" s="237" t="s">
        <v>1327</v>
      </c>
      <c r="B1712" s="237" t="s">
        <v>395</v>
      </c>
      <c r="C1712" s="237">
        <v>291.45</v>
      </c>
    </row>
    <row r="1713" spans="1:3">
      <c r="A1713" s="237" t="s">
        <v>1328</v>
      </c>
      <c r="B1713" s="237" t="s">
        <v>422</v>
      </c>
      <c r="C1713" s="237">
        <v>173.57</v>
      </c>
    </row>
    <row r="1714" spans="1:3">
      <c r="A1714" s="237" t="s">
        <v>1329</v>
      </c>
      <c r="B1714" s="237" t="s">
        <v>422</v>
      </c>
      <c r="C1714" s="237">
        <v>173.57</v>
      </c>
    </row>
    <row r="1715" spans="1:3">
      <c r="A1715" s="237" t="s">
        <v>1330</v>
      </c>
      <c r="B1715" s="237" t="s">
        <v>395</v>
      </c>
      <c r="C1715" s="237">
        <v>291.45</v>
      </c>
    </row>
    <row r="1716" spans="1:3">
      <c r="A1716" s="237" t="s">
        <v>1333</v>
      </c>
      <c r="B1716" s="237" t="s">
        <v>395</v>
      </c>
      <c r="C1716" s="237">
        <v>291.45</v>
      </c>
    </row>
    <row r="1717" spans="1:3">
      <c r="A1717" s="237" t="s">
        <v>1460</v>
      </c>
      <c r="B1717" s="237" t="s">
        <v>395</v>
      </c>
      <c r="C1717" s="237">
        <v>291.45</v>
      </c>
    </row>
    <row r="1718" spans="1:3">
      <c r="A1718" s="237" t="s">
        <v>1461</v>
      </c>
      <c r="B1718" s="237" t="s">
        <v>395</v>
      </c>
      <c r="C1718" s="237">
        <v>291.45</v>
      </c>
    </row>
    <row r="1719" spans="1:3">
      <c r="A1719" s="237" t="s">
        <v>1462</v>
      </c>
      <c r="B1719" s="237" t="s">
        <v>422</v>
      </c>
      <c r="C1719" s="237">
        <v>173.57</v>
      </c>
    </row>
    <row r="1720" spans="1:3">
      <c r="A1720" s="237" t="s">
        <v>1463</v>
      </c>
      <c r="B1720" s="237" t="s">
        <v>422</v>
      </c>
      <c r="C1720" s="237">
        <v>173.57</v>
      </c>
    </row>
    <row r="1721" spans="1:3">
      <c r="A1721" s="237" t="s">
        <v>1464</v>
      </c>
      <c r="B1721" s="237" t="s">
        <v>422</v>
      </c>
      <c r="C1721" s="237">
        <v>173.57</v>
      </c>
    </row>
    <row r="1722" spans="1:3">
      <c r="A1722" s="237" t="s">
        <v>1465</v>
      </c>
      <c r="B1722" s="237" t="s">
        <v>422</v>
      </c>
      <c r="C1722" s="237">
        <v>173.57</v>
      </c>
    </row>
    <row r="1723" spans="1:3">
      <c r="A1723" s="237" t="s">
        <v>1466</v>
      </c>
      <c r="B1723" s="237" t="s">
        <v>422</v>
      </c>
      <c r="C1723" s="237">
        <v>173.57</v>
      </c>
    </row>
    <row r="1724" spans="1:3">
      <c r="A1724" s="237" t="s">
        <v>1382</v>
      </c>
      <c r="B1724" s="237" t="s">
        <v>420</v>
      </c>
      <c r="C1724" s="237">
        <v>221.85</v>
      </c>
    </row>
    <row r="1725" spans="1:3">
      <c r="A1725" s="237" t="s">
        <v>1383</v>
      </c>
      <c r="B1725" s="237" t="s">
        <v>412</v>
      </c>
      <c r="C1725" s="237">
        <v>185.14</v>
      </c>
    </row>
    <row r="1726" spans="1:3">
      <c r="A1726" s="237" t="s">
        <v>1387</v>
      </c>
      <c r="B1726" s="237" t="s">
        <v>395</v>
      </c>
      <c r="C1726" s="237">
        <v>304.39999999999998</v>
      </c>
    </row>
    <row r="1727" spans="1:3">
      <c r="A1727" s="237" t="s">
        <v>1391</v>
      </c>
      <c r="B1727" s="237" t="s">
        <v>593</v>
      </c>
      <c r="C1727" s="237">
        <v>1013.5</v>
      </c>
    </row>
    <row r="1728" spans="1:3">
      <c r="A1728" s="237" t="s">
        <v>1392</v>
      </c>
      <c r="B1728" s="237" t="s">
        <v>395</v>
      </c>
      <c r="C1728" s="237">
        <v>218.5</v>
      </c>
    </row>
    <row r="1729" spans="1:3">
      <c r="A1729" s="237" t="s">
        <v>1201</v>
      </c>
      <c r="B1729" s="237" t="s">
        <v>395</v>
      </c>
      <c r="C1729" s="237">
        <v>218.5</v>
      </c>
    </row>
    <row r="1730" spans="1:3">
      <c r="A1730" s="237" t="s">
        <v>1393</v>
      </c>
      <c r="B1730" s="237" t="s">
        <v>395</v>
      </c>
      <c r="C1730" s="237">
        <v>218.51</v>
      </c>
    </row>
    <row r="1731" spans="1:3">
      <c r="A1731" s="237" t="s">
        <v>1394</v>
      </c>
      <c r="B1731" s="237" t="s">
        <v>403</v>
      </c>
      <c r="C1731" s="237">
        <v>226.12</v>
      </c>
    </row>
    <row r="1732" spans="1:3">
      <c r="A1732" s="237" t="s">
        <v>1553</v>
      </c>
      <c r="B1732" s="237" t="s">
        <v>435</v>
      </c>
      <c r="C1732" s="237">
        <v>422.24</v>
      </c>
    </row>
    <row r="1733" spans="1:3">
      <c r="A1733" s="237" t="s">
        <v>1152</v>
      </c>
      <c r="B1733" s="237" t="s">
        <v>393</v>
      </c>
      <c r="C1733" s="237">
        <v>433.39</v>
      </c>
    </row>
    <row r="1734" spans="1:3">
      <c r="A1734" s="237" t="s">
        <v>1151</v>
      </c>
      <c r="B1734" s="237" t="s">
        <v>393</v>
      </c>
      <c r="C1734" s="237">
        <v>433.39</v>
      </c>
    </row>
    <row r="1735" spans="1:3">
      <c r="A1735" s="237" t="s">
        <v>559</v>
      </c>
      <c r="B1735" s="237" t="s">
        <v>451</v>
      </c>
      <c r="C1735" s="237">
        <v>154.66999999999999</v>
      </c>
    </row>
    <row r="1736" spans="1:3">
      <c r="A1736" s="237" t="s">
        <v>558</v>
      </c>
      <c r="B1736" s="237" t="s">
        <v>453</v>
      </c>
      <c r="C1736" s="237">
        <v>88.79</v>
      </c>
    </row>
    <row r="1737" spans="1:3">
      <c r="A1737" s="237" t="s">
        <v>553</v>
      </c>
      <c r="B1737" s="237" t="s">
        <v>453</v>
      </c>
      <c r="C1737" s="237">
        <v>88.79</v>
      </c>
    </row>
    <row r="1738" spans="1:3">
      <c r="A1738" s="237" t="s">
        <v>442</v>
      </c>
      <c r="B1738" s="237" t="s">
        <v>395</v>
      </c>
      <c r="C1738" s="237">
        <v>157.44999999999999</v>
      </c>
    </row>
    <row r="1739" spans="1:3">
      <c r="A1739" s="237" t="s">
        <v>405</v>
      </c>
      <c r="B1739" s="237" t="s">
        <v>406</v>
      </c>
      <c r="C1739" s="237">
        <v>167.12</v>
      </c>
    </row>
    <row r="1740" spans="1:3">
      <c r="A1740" s="237" t="s">
        <v>1597</v>
      </c>
      <c r="B1740" s="237" t="s">
        <v>609</v>
      </c>
      <c r="C1740" s="237">
        <v>600.11</v>
      </c>
    </row>
    <row r="1741" spans="1:3">
      <c r="A1741" s="237" t="s">
        <v>1343</v>
      </c>
      <c r="B1741" s="237" t="s">
        <v>747</v>
      </c>
      <c r="C1741" s="237">
        <v>66.31</v>
      </c>
    </row>
    <row r="1742" spans="1:3">
      <c r="A1742" s="237" t="s">
        <v>1337</v>
      </c>
      <c r="B1742" s="237" t="s">
        <v>406</v>
      </c>
      <c r="C1742" s="237">
        <v>167.13</v>
      </c>
    </row>
    <row r="1743" spans="1:3">
      <c r="A1743" s="237" t="s">
        <v>1338</v>
      </c>
      <c r="B1743" s="237" t="s">
        <v>406</v>
      </c>
      <c r="C1743" s="237">
        <v>167.13</v>
      </c>
    </row>
    <row r="1744" spans="1:3">
      <c r="A1744" s="237" t="s">
        <v>1339</v>
      </c>
      <c r="B1744" s="237" t="s">
        <v>406</v>
      </c>
      <c r="C1744" s="237">
        <v>167.13</v>
      </c>
    </row>
    <row r="1745" spans="1:3">
      <c r="A1745" s="237" t="s">
        <v>1340</v>
      </c>
      <c r="B1745" s="237" t="s">
        <v>465</v>
      </c>
      <c r="C1745" s="237">
        <v>83.64</v>
      </c>
    </row>
    <row r="1746" spans="1:3">
      <c r="A1746" s="237" t="s">
        <v>1341</v>
      </c>
      <c r="B1746" s="237" t="s">
        <v>465</v>
      </c>
      <c r="C1746" s="237">
        <v>83.64</v>
      </c>
    </row>
    <row r="1747" spans="1:3">
      <c r="A1747" s="237" t="s">
        <v>1143</v>
      </c>
      <c r="B1747" s="237" t="s">
        <v>462</v>
      </c>
      <c r="C1747" s="237">
        <v>799.51</v>
      </c>
    </row>
    <row r="1748" spans="1:3">
      <c r="A1748" s="237" t="s">
        <v>1142</v>
      </c>
      <c r="B1748" s="237" t="s">
        <v>393</v>
      </c>
      <c r="C1748" s="237">
        <v>433.39</v>
      </c>
    </row>
    <row r="1749" spans="1:3">
      <c r="A1749" s="237" t="s">
        <v>1397</v>
      </c>
      <c r="B1749" s="237" t="s">
        <v>435</v>
      </c>
      <c r="C1749" s="237">
        <v>422.24</v>
      </c>
    </row>
    <row r="1750" spans="1:3">
      <c r="A1750" s="237" t="s">
        <v>1396</v>
      </c>
      <c r="B1750" s="237" t="s">
        <v>435</v>
      </c>
      <c r="C1750" s="237">
        <v>422.24</v>
      </c>
    </row>
    <row r="1751" spans="1:3">
      <c r="A1751" s="237" t="s">
        <v>1390</v>
      </c>
      <c r="B1751" s="237" t="s">
        <v>435</v>
      </c>
      <c r="C1751" s="237">
        <v>422.24</v>
      </c>
    </row>
    <row r="1752" spans="1:3">
      <c r="A1752" s="237" t="s">
        <v>1203</v>
      </c>
      <c r="B1752" s="237" t="s">
        <v>1204</v>
      </c>
      <c r="C1752" s="237">
        <v>2860</v>
      </c>
    </row>
    <row r="1753" spans="1:3">
      <c r="A1753" s="237" t="s">
        <v>1205</v>
      </c>
      <c r="B1753" s="237" t="s">
        <v>435</v>
      </c>
      <c r="C1753" s="237">
        <v>422.24</v>
      </c>
    </row>
    <row r="1754" spans="1:3">
      <c r="A1754" s="237" t="s">
        <v>1389</v>
      </c>
      <c r="B1754" s="237" t="s">
        <v>435</v>
      </c>
      <c r="C1754" s="237">
        <v>422.24</v>
      </c>
    </row>
    <row r="1755" spans="1:3">
      <c r="A1755" s="237" t="s">
        <v>1388</v>
      </c>
      <c r="B1755" s="237" t="s">
        <v>435</v>
      </c>
      <c r="C1755" s="237">
        <v>422.24</v>
      </c>
    </row>
    <row r="1756" spans="1:3">
      <c r="A1756" s="237" t="s">
        <v>1386</v>
      </c>
      <c r="B1756" s="237" t="s">
        <v>399</v>
      </c>
      <c r="C1756" s="237">
        <v>1428.05</v>
      </c>
    </row>
    <row r="1757" spans="1:3">
      <c r="A1757" s="237" t="s">
        <v>1385</v>
      </c>
      <c r="B1757" s="237" t="s">
        <v>395</v>
      </c>
      <c r="C1757" s="237">
        <v>454.72</v>
      </c>
    </row>
    <row r="1758" spans="1:3">
      <c r="A1758" s="237" t="s">
        <v>1384</v>
      </c>
      <c r="B1758" s="237" t="s">
        <v>399</v>
      </c>
      <c r="C1758" s="237">
        <v>2634.46</v>
      </c>
    </row>
    <row r="1759" spans="1:3">
      <c r="A1759" s="237" t="s">
        <v>1910</v>
      </c>
      <c r="B1759" s="237" t="s">
        <v>422</v>
      </c>
      <c r="C1759" s="237">
        <v>173.57</v>
      </c>
    </row>
    <row r="1760" spans="1:3">
      <c r="A1760" s="237" t="s">
        <v>1909</v>
      </c>
      <c r="B1760" s="237" t="s">
        <v>395</v>
      </c>
      <c r="C1760" s="237">
        <v>291.45</v>
      </c>
    </row>
    <row r="1761" spans="1:3">
      <c r="A1761" s="237" t="s">
        <v>1911</v>
      </c>
      <c r="B1761" s="237" t="s">
        <v>446</v>
      </c>
      <c r="C1761" s="237">
        <v>735.15</v>
      </c>
    </row>
    <row r="1762" spans="1:3">
      <c r="A1762" s="237" t="s">
        <v>1912</v>
      </c>
      <c r="B1762" s="237" t="s">
        <v>451</v>
      </c>
      <c r="C1762" s="237">
        <v>154.66999999999999</v>
      </c>
    </row>
    <row r="1763" spans="1:3">
      <c r="A1763" s="237" t="s">
        <v>1908</v>
      </c>
      <c r="B1763" s="237" t="s">
        <v>422</v>
      </c>
      <c r="C1763" s="237">
        <v>173.57</v>
      </c>
    </row>
    <row r="1764" spans="1:3">
      <c r="A1764" s="237" t="s">
        <v>1907</v>
      </c>
      <c r="B1764" s="237" t="s">
        <v>422</v>
      </c>
      <c r="C1764" s="237">
        <v>173.57</v>
      </c>
    </row>
    <row r="1765" spans="1:3">
      <c r="A1765" s="237" t="s">
        <v>1906</v>
      </c>
      <c r="B1765" s="237" t="s">
        <v>422</v>
      </c>
      <c r="C1765" s="237">
        <v>173.57</v>
      </c>
    </row>
    <row r="1766" spans="1:3">
      <c r="A1766" s="237" t="s">
        <v>1905</v>
      </c>
      <c r="B1766" s="237" t="s">
        <v>422</v>
      </c>
      <c r="C1766" s="237">
        <v>173.57</v>
      </c>
    </row>
    <row r="1767" spans="1:3">
      <c r="A1767" s="237" t="s">
        <v>1904</v>
      </c>
      <c r="B1767" s="237" t="s">
        <v>412</v>
      </c>
      <c r="C1767" s="237">
        <v>185.14</v>
      </c>
    </row>
    <row r="1768" spans="1:3">
      <c r="A1768" s="237" t="s">
        <v>1913</v>
      </c>
      <c r="B1768" s="237" t="s">
        <v>451</v>
      </c>
      <c r="C1768" s="237">
        <v>154.66999999999999</v>
      </c>
    </row>
    <row r="1769" spans="1:3">
      <c r="A1769" s="237" t="s">
        <v>1914</v>
      </c>
      <c r="B1769" s="237" t="s">
        <v>451</v>
      </c>
      <c r="C1769" s="237">
        <v>154.66999999999999</v>
      </c>
    </row>
    <row r="1770" spans="1:3">
      <c r="A1770" s="237" t="s">
        <v>1915</v>
      </c>
      <c r="B1770" s="237" t="s">
        <v>451</v>
      </c>
      <c r="C1770" s="237">
        <v>154.66999999999999</v>
      </c>
    </row>
    <row r="1771" spans="1:3">
      <c r="A1771" s="237" t="s">
        <v>1916</v>
      </c>
      <c r="B1771" s="237" t="s">
        <v>451</v>
      </c>
      <c r="C1771" s="237">
        <v>154.66999999999999</v>
      </c>
    </row>
    <row r="1772" spans="1:3">
      <c r="A1772" s="237" t="s">
        <v>1917</v>
      </c>
      <c r="B1772" s="237" t="s">
        <v>451</v>
      </c>
      <c r="C1772" s="237">
        <v>154.66999999999999</v>
      </c>
    </row>
    <row r="1773" spans="1:3">
      <c r="A1773" s="237" t="s">
        <v>1918</v>
      </c>
      <c r="B1773" s="237" t="s">
        <v>453</v>
      </c>
      <c r="C1773" s="237">
        <v>88.79</v>
      </c>
    </row>
    <row r="1774" spans="1:3">
      <c r="A1774" s="237" t="s">
        <v>1919</v>
      </c>
      <c r="B1774" s="237" t="s">
        <v>453</v>
      </c>
      <c r="C1774" s="237">
        <v>88.79</v>
      </c>
    </row>
    <row r="1775" spans="1:3">
      <c r="A1775" s="237" t="s">
        <v>1920</v>
      </c>
      <c r="B1775" s="237" t="s">
        <v>453</v>
      </c>
      <c r="C1775" s="237">
        <v>88.79</v>
      </c>
    </row>
    <row r="1776" spans="1:3">
      <c r="A1776" s="237" t="s">
        <v>1921</v>
      </c>
      <c r="B1776" s="237" t="s">
        <v>395</v>
      </c>
      <c r="C1776" s="237">
        <v>157.44999999999999</v>
      </c>
    </row>
    <row r="1777" spans="1:3">
      <c r="A1777" s="237" t="s">
        <v>1903</v>
      </c>
      <c r="B1777" s="237" t="s">
        <v>395</v>
      </c>
      <c r="C1777" s="237">
        <v>310.88</v>
      </c>
    </row>
    <row r="1778" spans="1:3">
      <c r="A1778" s="237" t="s">
        <v>2684</v>
      </c>
      <c r="B1778" s="237" t="s">
        <v>435</v>
      </c>
      <c r="C1778" s="237">
        <v>363.24</v>
      </c>
    </row>
    <row r="1779" spans="1:3">
      <c r="A1779" s="237" t="s">
        <v>1902</v>
      </c>
      <c r="B1779" s="237" t="s">
        <v>395</v>
      </c>
      <c r="C1779" s="237">
        <v>310.88</v>
      </c>
    </row>
    <row r="1780" spans="1:3">
      <c r="A1780" s="237" t="s">
        <v>2686</v>
      </c>
      <c r="B1780" s="237" t="s">
        <v>435</v>
      </c>
      <c r="C1780" s="237">
        <v>422.24</v>
      </c>
    </row>
    <row r="1781" spans="1:3">
      <c r="A1781" s="237" t="s">
        <v>2687</v>
      </c>
      <c r="B1781" s="237" t="s">
        <v>435</v>
      </c>
      <c r="C1781" s="237">
        <v>422.24</v>
      </c>
    </row>
    <row r="1782" spans="1:3">
      <c r="A1782" s="237" t="s">
        <v>2688</v>
      </c>
      <c r="B1782" s="237" t="s">
        <v>399</v>
      </c>
      <c r="C1782" s="237">
        <v>1428.05</v>
      </c>
    </row>
    <row r="1783" spans="1:3">
      <c r="A1783" s="237" t="s">
        <v>2689</v>
      </c>
      <c r="B1783" s="237" t="s">
        <v>473</v>
      </c>
      <c r="C1783" s="237">
        <v>2360</v>
      </c>
    </row>
    <row r="1784" spans="1:3">
      <c r="A1784" s="237" t="s">
        <v>2690</v>
      </c>
      <c r="B1784" s="237" t="s">
        <v>395</v>
      </c>
      <c r="C1784" s="237">
        <v>454.72</v>
      </c>
    </row>
    <row r="1785" spans="1:3">
      <c r="A1785" s="237" t="s">
        <v>2693</v>
      </c>
      <c r="B1785" s="237" t="s">
        <v>403</v>
      </c>
      <c r="C1785" s="237">
        <v>226.12</v>
      </c>
    </row>
    <row r="1786" spans="1:3">
      <c r="A1786" s="237" t="s">
        <v>2694</v>
      </c>
      <c r="B1786" s="237" t="s">
        <v>395</v>
      </c>
      <c r="C1786" s="237">
        <v>218.51</v>
      </c>
    </row>
    <row r="1787" spans="1:3">
      <c r="A1787" s="237" t="s">
        <v>2695</v>
      </c>
      <c r="B1787" s="237" t="s">
        <v>395</v>
      </c>
      <c r="C1787" s="237">
        <v>218.5</v>
      </c>
    </row>
    <row r="1788" spans="1:3">
      <c r="A1788" s="237" t="s">
        <v>2696</v>
      </c>
      <c r="B1788" s="237" t="s">
        <v>587</v>
      </c>
      <c r="C1788" s="237">
        <v>267.95999999999998</v>
      </c>
    </row>
    <row r="1789" spans="1:3">
      <c r="A1789" s="237" t="s">
        <v>2742</v>
      </c>
      <c r="B1789" s="237" t="s">
        <v>606</v>
      </c>
      <c r="C1789" s="237">
        <v>430.93</v>
      </c>
    </row>
    <row r="1790" spans="1:3">
      <c r="A1790" s="237" t="s">
        <v>2786</v>
      </c>
      <c r="B1790" s="237" t="s">
        <v>593</v>
      </c>
      <c r="C1790" s="237">
        <v>1013.5</v>
      </c>
    </row>
    <row r="1791" spans="1:3">
      <c r="A1791" s="237" t="s">
        <v>2789</v>
      </c>
      <c r="B1791" s="237" t="s">
        <v>935</v>
      </c>
      <c r="C1791" s="237">
        <v>426.3</v>
      </c>
    </row>
    <row r="1792" spans="1:3">
      <c r="A1792" s="237" t="s">
        <v>2790</v>
      </c>
      <c r="B1792" s="237" t="s">
        <v>935</v>
      </c>
      <c r="C1792" s="237">
        <v>426.3</v>
      </c>
    </row>
    <row r="1793" spans="1:3">
      <c r="A1793" s="237" t="s">
        <v>2791</v>
      </c>
      <c r="B1793" s="237" t="s">
        <v>412</v>
      </c>
      <c r="C1793" s="237">
        <v>185.14</v>
      </c>
    </row>
    <row r="1794" spans="1:3">
      <c r="A1794" s="237" t="s">
        <v>2792</v>
      </c>
      <c r="B1794" s="237" t="s">
        <v>412</v>
      </c>
      <c r="C1794" s="237">
        <v>185.14</v>
      </c>
    </row>
    <row r="1795" spans="1:3">
      <c r="A1795" s="237" t="s">
        <v>2793</v>
      </c>
      <c r="B1795" s="237" t="s">
        <v>412</v>
      </c>
      <c r="C1795" s="237">
        <v>185.14</v>
      </c>
    </row>
    <row r="1796" spans="1:3">
      <c r="A1796" s="237" t="s">
        <v>2316</v>
      </c>
      <c r="B1796" s="237" t="s">
        <v>395</v>
      </c>
      <c r="C1796" s="237">
        <v>304.39999999999998</v>
      </c>
    </row>
    <row r="1797" spans="1:3">
      <c r="A1797" s="237" t="s">
        <v>2357</v>
      </c>
      <c r="B1797" s="237" t="s">
        <v>412</v>
      </c>
      <c r="C1797" s="237">
        <v>185.14</v>
      </c>
    </row>
    <row r="1798" spans="1:3">
      <c r="A1798" s="237" t="s">
        <v>2700</v>
      </c>
      <c r="B1798" s="237" t="s">
        <v>465</v>
      </c>
      <c r="C1798" s="237">
        <v>83.64</v>
      </c>
    </row>
    <row r="1799" spans="1:3">
      <c r="A1799" s="237" t="s">
        <v>2717</v>
      </c>
      <c r="B1799" s="237" t="s">
        <v>2718</v>
      </c>
      <c r="C1799" s="237">
        <v>1326.27</v>
      </c>
    </row>
    <row r="1800" spans="1:3">
      <c r="A1800" s="237" t="s">
        <v>2719</v>
      </c>
      <c r="B1800" s="237" t="s">
        <v>672</v>
      </c>
      <c r="C1800" s="237">
        <v>3401.89</v>
      </c>
    </row>
    <row r="1801" spans="1:3">
      <c r="A1801" s="237" t="s">
        <v>941</v>
      </c>
      <c r="B1801" s="237" t="s">
        <v>397</v>
      </c>
      <c r="C1801" s="237">
        <v>379.36</v>
      </c>
    </row>
    <row r="1802" spans="1:3">
      <c r="A1802" s="237" t="s">
        <v>2655</v>
      </c>
      <c r="B1802" s="237" t="s">
        <v>473</v>
      </c>
      <c r="C1802" s="237">
        <v>2120</v>
      </c>
    </row>
    <row r="1803" spans="1:3">
      <c r="A1803" s="237" t="s">
        <v>2656</v>
      </c>
      <c r="B1803" s="237" t="s">
        <v>435</v>
      </c>
      <c r="C1803" s="237">
        <v>422.24</v>
      </c>
    </row>
    <row r="1804" spans="1:3">
      <c r="A1804" s="237" t="s">
        <v>2657</v>
      </c>
      <c r="B1804" s="237" t="s">
        <v>462</v>
      </c>
      <c r="C1804" s="237">
        <v>799.51</v>
      </c>
    </row>
    <row r="1805" spans="1:3">
      <c r="A1805" s="237" t="s">
        <v>2398</v>
      </c>
      <c r="B1805" s="237" t="s">
        <v>412</v>
      </c>
      <c r="C1805" s="237">
        <v>185.14</v>
      </c>
    </row>
    <row r="1806" spans="1:3">
      <c r="A1806" s="237" t="s">
        <v>2397</v>
      </c>
      <c r="B1806" s="237" t="s">
        <v>422</v>
      </c>
      <c r="C1806" s="237">
        <v>173.57</v>
      </c>
    </row>
    <row r="1807" spans="1:3">
      <c r="A1807" s="237" t="s">
        <v>2396</v>
      </c>
      <c r="B1807" s="237" t="s">
        <v>422</v>
      </c>
      <c r="C1807" s="237">
        <v>173.57</v>
      </c>
    </row>
    <row r="1808" spans="1:3">
      <c r="A1808" s="237" t="s">
        <v>2395</v>
      </c>
      <c r="B1808" s="237" t="s">
        <v>422</v>
      </c>
      <c r="C1808" s="237">
        <v>173.57</v>
      </c>
    </row>
    <row r="1809" spans="1:3">
      <c r="A1809" s="237" t="s">
        <v>2394</v>
      </c>
      <c r="B1809" s="237" t="s">
        <v>395</v>
      </c>
      <c r="C1809" s="237">
        <v>291.45</v>
      </c>
    </row>
    <row r="1810" spans="1:3">
      <c r="A1810" s="237" t="s">
        <v>2393</v>
      </c>
      <c r="B1810" s="237" t="s">
        <v>395</v>
      </c>
      <c r="C1810" s="237">
        <v>291.45</v>
      </c>
    </row>
    <row r="1811" spans="1:3">
      <c r="A1811" s="237" t="s">
        <v>2392</v>
      </c>
      <c r="B1811" s="237" t="s">
        <v>395</v>
      </c>
      <c r="C1811" s="237">
        <v>291.45</v>
      </c>
    </row>
    <row r="1812" spans="1:3">
      <c r="A1812" s="237" t="s">
        <v>2391</v>
      </c>
      <c r="B1812" s="237" t="s">
        <v>451</v>
      </c>
      <c r="C1812" s="237">
        <v>154.66999999999999</v>
      </c>
    </row>
    <row r="1813" spans="1:3">
      <c r="A1813" s="237" t="s">
        <v>2390</v>
      </c>
      <c r="B1813" s="237" t="s">
        <v>451</v>
      </c>
      <c r="C1813" s="237">
        <v>154.66999999999999</v>
      </c>
    </row>
    <row r="1814" spans="1:3">
      <c r="A1814" s="237" t="s">
        <v>2389</v>
      </c>
      <c r="B1814" s="237" t="s">
        <v>453</v>
      </c>
      <c r="C1814" s="237">
        <v>88.79</v>
      </c>
    </row>
    <row r="1815" spans="1:3">
      <c r="A1815" s="237" t="s">
        <v>2388</v>
      </c>
      <c r="B1815" s="237" t="s">
        <v>453</v>
      </c>
      <c r="C1815" s="237">
        <v>88.79</v>
      </c>
    </row>
    <row r="1816" spans="1:3">
      <c r="A1816" s="237" t="s">
        <v>2387</v>
      </c>
      <c r="B1816" s="237" t="s">
        <v>395</v>
      </c>
      <c r="C1816" s="237">
        <v>157.44999999999999</v>
      </c>
    </row>
    <row r="1817" spans="1:3">
      <c r="A1817" s="237" t="s">
        <v>2386</v>
      </c>
      <c r="B1817" s="237" t="s">
        <v>395</v>
      </c>
      <c r="C1817" s="237">
        <v>157.44999999999999</v>
      </c>
    </row>
    <row r="1818" spans="1:3">
      <c r="A1818" s="237" t="s">
        <v>2385</v>
      </c>
      <c r="B1818" s="237" t="s">
        <v>540</v>
      </c>
      <c r="C1818" s="237">
        <v>676.05</v>
      </c>
    </row>
    <row r="1819" spans="1:3">
      <c r="A1819" s="237" t="s">
        <v>2384</v>
      </c>
      <c r="B1819" s="237" t="s">
        <v>1336</v>
      </c>
      <c r="C1819" s="237">
        <v>480.89</v>
      </c>
    </row>
    <row r="1820" spans="1:3">
      <c r="A1820" s="237" t="s">
        <v>2383</v>
      </c>
      <c r="B1820" s="237" t="s">
        <v>458</v>
      </c>
      <c r="C1820" s="237">
        <v>234.55</v>
      </c>
    </row>
    <row r="1821" spans="1:3">
      <c r="A1821" s="237" t="s">
        <v>2382</v>
      </c>
      <c r="B1821" s="237" t="s">
        <v>504</v>
      </c>
      <c r="C1821" s="237">
        <v>113.08</v>
      </c>
    </row>
    <row r="1822" spans="1:3">
      <c r="A1822" s="237" t="s">
        <v>2380</v>
      </c>
      <c r="B1822" s="237" t="s">
        <v>406</v>
      </c>
      <c r="C1822" s="237">
        <v>167.13</v>
      </c>
    </row>
    <row r="1823" spans="1:3">
      <c r="A1823" s="237" t="s">
        <v>2379</v>
      </c>
      <c r="B1823" s="237" t="s">
        <v>406</v>
      </c>
      <c r="C1823" s="237">
        <v>167.12</v>
      </c>
    </row>
    <row r="1824" spans="1:3">
      <c r="A1824" s="237" t="s">
        <v>1931</v>
      </c>
      <c r="B1824" s="237" t="s">
        <v>406</v>
      </c>
      <c r="C1824" s="237">
        <v>167.12</v>
      </c>
    </row>
    <row r="1825" spans="1:3">
      <c r="A1825" s="237" t="s">
        <v>1930</v>
      </c>
      <c r="B1825" s="237" t="s">
        <v>629</v>
      </c>
      <c r="C1825" s="237">
        <v>383.33</v>
      </c>
    </row>
    <row r="1826" spans="1:3">
      <c r="A1826" s="237" t="s">
        <v>1929</v>
      </c>
      <c r="B1826" s="237" t="s">
        <v>460</v>
      </c>
      <c r="C1826" s="237">
        <v>49.83</v>
      </c>
    </row>
    <row r="1827" spans="1:3">
      <c r="A1827" s="237" t="s">
        <v>1928</v>
      </c>
      <c r="B1827" s="237" t="s">
        <v>460</v>
      </c>
      <c r="C1827" s="237">
        <v>49.83</v>
      </c>
    </row>
    <row r="1828" spans="1:3">
      <c r="A1828" s="237" t="s">
        <v>1927</v>
      </c>
      <c r="B1828" s="237" t="s">
        <v>460</v>
      </c>
      <c r="C1828" s="237">
        <v>49.83</v>
      </c>
    </row>
    <row r="1829" spans="1:3">
      <c r="A1829" s="237" t="s">
        <v>1926</v>
      </c>
      <c r="B1829" s="237" t="s">
        <v>611</v>
      </c>
      <c r="C1829" s="237">
        <v>322.95999999999998</v>
      </c>
    </row>
    <row r="1830" spans="1:3">
      <c r="A1830" s="237" t="s">
        <v>1925</v>
      </c>
      <c r="B1830" s="237" t="s">
        <v>504</v>
      </c>
      <c r="C1830" s="237">
        <v>113.08</v>
      </c>
    </row>
    <row r="1831" spans="1:3">
      <c r="A1831" s="237" t="s">
        <v>1923</v>
      </c>
      <c r="B1831" s="237" t="s">
        <v>1924</v>
      </c>
      <c r="C1831" s="237">
        <v>1341.67</v>
      </c>
    </row>
    <row r="1832" spans="1:3">
      <c r="A1832" s="237" t="s">
        <v>1922</v>
      </c>
      <c r="B1832" s="237" t="s">
        <v>1336</v>
      </c>
      <c r="C1832" s="237">
        <v>480.89</v>
      </c>
    </row>
    <row r="1833" spans="1:3">
      <c r="A1833" s="237" t="s">
        <v>2818</v>
      </c>
      <c r="B1833" s="237" t="s">
        <v>395</v>
      </c>
      <c r="C1833" s="237">
        <v>157.44999999999999</v>
      </c>
    </row>
    <row r="1834" spans="1:3">
      <c r="A1834" s="237" t="s">
        <v>2819</v>
      </c>
      <c r="B1834" s="237" t="s">
        <v>395</v>
      </c>
      <c r="C1834" s="237">
        <v>157.44999999999999</v>
      </c>
    </row>
    <row r="1835" spans="1:3">
      <c r="A1835" s="237" t="s">
        <v>2821</v>
      </c>
      <c r="B1835" s="237" t="s">
        <v>540</v>
      </c>
      <c r="C1835" s="237">
        <v>676.05</v>
      </c>
    </row>
    <row r="1836" spans="1:3">
      <c r="A1836" s="237" t="s">
        <v>2822</v>
      </c>
      <c r="B1836" s="237" t="s">
        <v>458</v>
      </c>
      <c r="C1836" s="237">
        <v>234.55</v>
      </c>
    </row>
    <row r="1837" spans="1:3">
      <c r="A1837" s="237" t="s">
        <v>2823</v>
      </c>
      <c r="B1837" s="237" t="s">
        <v>504</v>
      </c>
      <c r="C1837" s="237">
        <v>113.08</v>
      </c>
    </row>
    <row r="1838" spans="1:3">
      <c r="A1838" s="237" t="s">
        <v>2825</v>
      </c>
      <c r="B1838" s="237" t="s">
        <v>465</v>
      </c>
      <c r="C1838" s="237">
        <v>83.64</v>
      </c>
    </row>
    <row r="1839" spans="1:3">
      <c r="A1839" s="237" t="s">
        <v>2374</v>
      </c>
      <c r="B1839" s="237" t="s">
        <v>1502</v>
      </c>
      <c r="C1839" s="237">
        <v>81.2</v>
      </c>
    </row>
    <row r="1840" spans="1:3">
      <c r="A1840" s="237" t="s">
        <v>2778</v>
      </c>
      <c r="B1840" s="237" t="s">
        <v>465</v>
      </c>
      <c r="C1840" s="237">
        <v>83.64</v>
      </c>
    </row>
    <row r="1841" spans="1:3">
      <c r="A1841" s="237" t="s">
        <v>2781</v>
      </c>
      <c r="B1841" s="237" t="s">
        <v>504</v>
      </c>
      <c r="C1841" s="237">
        <v>113.08</v>
      </c>
    </row>
    <row r="1842" spans="1:3">
      <c r="A1842" s="237" t="s">
        <v>2782</v>
      </c>
      <c r="B1842" s="237" t="s">
        <v>540</v>
      </c>
      <c r="C1842" s="237">
        <v>676.05</v>
      </c>
    </row>
    <row r="1843" spans="1:3">
      <c r="A1843" s="237" t="s">
        <v>2783</v>
      </c>
      <c r="B1843" s="237" t="s">
        <v>395</v>
      </c>
      <c r="C1843" s="237">
        <v>157.44999999999999</v>
      </c>
    </row>
    <row r="1844" spans="1:3">
      <c r="A1844" s="237" t="s">
        <v>2784</v>
      </c>
      <c r="B1844" s="237" t="s">
        <v>395</v>
      </c>
      <c r="C1844" s="237">
        <v>157.44999999999999</v>
      </c>
    </row>
    <row r="1845" spans="1:3">
      <c r="A1845" s="237" t="s">
        <v>2526</v>
      </c>
      <c r="B1845" s="237" t="s">
        <v>453</v>
      </c>
      <c r="C1845" s="237">
        <v>88.79</v>
      </c>
    </row>
    <row r="1846" spans="1:3">
      <c r="A1846" s="237" t="s">
        <v>2527</v>
      </c>
      <c r="B1846" s="237" t="s">
        <v>451</v>
      </c>
      <c r="C1846" s="237">
        <v>154.66999999999999</v>
      </c>
    </row>
    <row r="1847" spans="1:3">
      <c r="A1847" s="237" t="s">
        <v>2530</v>
      </c>
      <c r="B1847" s="237" t="s">
        <v>422</v>
      </c>
      <c r="C1847" s="237">
        <v>173.57</v>
      </c>
    </row>
    <row r="1848" spans="1:3">
      <c r="A1848" s="237" t="s">
        <v>2531</v>
      </c>
      <c r="B1848" s="237" t="s">
        <v>395</v>
      </c>
      <c r="C1848" s="237">
        <v>291.45</v>
      </c>
    </row>
    <row r="1849" spans="1:3">
      <c r="A1849" s="237" t="s">
        <v>2532</v>
      </c>
      <c r="B1849" s="237" t="s">
        <v>422</v>
      </c>
      <c r="C1849" s="237">
        <v>173.57</v>
      </c>
    </row>
    <row r="1850" spans="1:3">
      <c r="A1850" s="237" t="s">
        <v>2533</v>
      </c>
      <c r="B1850" s="237" t="s">
        <v>422</v>
      </c>
      <c r="C1850" s="237">
        <v>173.57</v>
      </c>
    </row>
    <row r="1851" spans="1:3">
      <c r="A1851" s="237" t="s">
        <v>2535</v>
      </c>
      <c r="B1851" s="237" t="s">
        <v>422</v>
      </c>
      <c r="C1851" s="237">
        <v>173.57</v>
      </c>
    </row>
    <row r="1852" spans="1:3">
      <c r="A1852" s="237" t="s">
        <v>2537</v>
      </c>
      <c r="B1852" s="237" t="s">
        <v>395</v>
      </c>
      <c r="C1852" s="237">
        <v>310.88</v>
      </c>
    </row>
    <row r="1853" spans="1:3">
      <c r="A1853" s="237" t="s">
        <v>2538</v>
      </c>
      <c r="B1853" s="237" t="s">
        <v>412</v>
      </c>
      <c r="C1853" s="237">
        <v>185.14</v>
      </c>
    </row>
    <row r="1854" spans="1:3">
      <c r="A1854" s="237" t="s">
        <v>1842</v>
      </c>
      <c r="B1854" s="237" t="s">
        <v>399</v>
      </c>
      <c r="C1854" s="237">
        <v>2205.4499999999998</v>
      </c>
    </row>
    <row r="1855" spans="1:3">
      <c r="A1855" s="237" t="s">
        <v>1841</v>
      </c>
      <c r="B1855" s="237" t="s">
        <v>393</v>
      </c>
      <c r="C1855" s="237">
        <v>433.39</v>
      </c>
    </row>
    <row r="1856" spans="1:3">
      <c r="A1856" s="237" t="s">
        <v>1839</v>
      </c>
      <c r="B1856" s="237" t="s">
        <v>435</v>
      </c>
      <c r="C1856" s="237">
        <v>422.24</v>
      </c>
    </row>
    <row r="1857" spans="1:3">
      <c r="A1857" s="237" t="s">
        <v>2566</v>
      </c>
      <c r="B1857" s="237" t="s">
        <v>453</v>
      </c>
      <c r="C1857" s="237">
        <v>88.79</v>
      </c>
    </row>
    <row r="1858" spans="1:3">
      <c r="A1858" s="237" t="s">
        <v>1838</v>
      </c>
      <c r="B1858" s="237" t="s">
        <v>473</v>
      </c>
      <c r="C1858" s="237">
        <v>2360</v>
      </c>
    </row>
    <row r="1859" spans="1:3">
      <c r="A1859" s="237" t="s">
        <v>1836</v>
      </c>
      <c r="B1859" s="237" t="s">
        <v>395</v>
      </c>
      <c r="C1859" s="237">
        <v>454.72</v>
      </c>
    </row>
    <row r="1860" spans="1:3">
      <c r="A1860" s="237" t="s">
        <v>1834</v>
      </c>
      <c r="B1860" s="237" t="s">
        <v>429</v>
      </c>
      <c r="C1860" s="237">
        <v>5148.88</v>
      </c>
    </row>
    <row r="1861" spans="1:3">
      <c r="A1861" s="237" t="s">
        <v>1833</v>
      </c>
      <c r="B1861" s="237" t="s">
        <v>429</v>
      </c>
      <c r="C1861" s="237">
        <v>5148.88</v>
      </c>
    </row>
    <row r="1862" spans="1:3">
      <c r="A1862" s="237" t="s">
        <v>1832</v>
      </c>
      <c r="B1862" s="237" t="s">
        <v>512</v>
      </c>
      <c r="C1862" s="237">
        <v>1252.44</v>
      </c>
    </row>
    <row r="1863" spans="1:3">
      <c r="A1863" s="237" t="s">
        <v>1821</v>
      </c>
      <c r="B1863" s="237" t="s">
        <v>403</v>
      </c>
      <c r="C1863" s="237">
        <v>226.12</v>
      </c>
    </row>
    <row r="1864" spans="1:3">
      <c r="A1864" s="237" t="s">
        <v>2568</v>
      </c>
      <c r="B1864" s="237" t="s">
        <v>395</v>
      </c>
      <c r="C1864" s="237">
        <v>291.45</v>
      </c>
    </row>
    <row r="1865" spans="1:3">
      <c r="A1865" s="237" t="s">
        <v>2613</v>
      </c>
      <c r="B1865" s="237" t="s">
        <v>422</v>
      </c>
      <c r="C1865" s="237">
        <v>173.57</v>
      </c>
    </row>
    <row r="1866" spans="1:3">
      <c r="A1866" s="237" t="s">
        <v>2536</v>
      </c>
      <c r="B1866" s="237" t="s">
        <v>420</v>
      </c>
      <c r="C1866" s="237">
        <v>221.85</v>
      </c>
    </row>
    <row r="1867" spans="1:3">
      <c r="A1867" s="237" t="s">
        <v>2614</v>
      </c>
      <c r="B1867" s="237" t="s">
        <v>412</v>
      </c>
      <c r="C1867" s="237">
        <v>185.14</v>
      </c>
    </row>
    <row r="1868" spans="1:3">
      <c r="A1868" s="237" t="s">
        <v>2539</v>
      </c>
      <c r="B1868" s="237" t="s">
        <v>412</v>
      </c>
      <c r="C1868" s="237">
        <v>185.14</v>
      </c>
    </row>
    <row r="1869" spans="1:3">
      <c r="A1869" s="237" t="s">
        <v>2540</v>
      </c>
      <c r="B1869" s="237" t="s">
        <v>397</v>
      </c>
      <c r="C1869" s="237">
        <v>379.36</v>
      </c>
    </row>
    <row r="1870" spans="1:3">
      <c r="A1870" s="237" t="s">
        <v>2796</v>
      </c>
      <c r="B1870" s="237" t="s">
        <v>422</v>
      </c>
      <c r="C1870" s="237">
        <v>173.57</v>
      </c>
    </row>
    <row r="1871" spans="1:3">
      <c r="A1871" s="237" t="s">
        <v>2797</v>
      </c>
      <c r="B1871" s="237" t="s">
        <v>422</v>
      </c>
      <c r="C1871" s="237">
        <v>173.57</v>
      </c>
    </row>
    <row r="1872" spans="1:3">
      <c r="A1872" s="237" t="s">
        <v>2798</v>
      </c>
      <c r="B1872" s="237" t="s">
        <v>422</v>
      </c>
      <c r="C1872" s="237">
        <v>173.57</v>
      </c>
    </row>
    <row r="1873" spans="1:3">
      <c r="A1873" s="237" t="s">
        <v>2799</v>
      </c>
      <c r="B1873" s="237" t="s">
        <v>422</v>
      </c>
      <c r="C1873" s="237">
        <v>173.57</v>
      </c>
    </row>
    <row r="1874" spans="1:3">
      <c r="A1874" s="237" t="s">
        <v>2800</v>
      </c>
      <c r="B1874" s="237" t="s">
        <v>422</v>
      </c>
      <c r="C1874" s="237">
        <v>173.57</v>
      </c>
    </row>
    <row r="1875" spans="1:3">
      <c r="A1875" s="237" t="s">
        <v>2801</v>
      </c>
      <c r="B1875" s="237" t="s">
        <v>422</v>
      </c>
      <c r="C1875" s="237">
        <v>173.57</v>
      </c>
    </row>
    <row r="1876" spans="1:3">
      <c r="A1876" s="237" t="s">
        <v>2802</v>
      </c>
      <c r="B1876" s="237" t="s">
        <v>395</v>
      </c>
      <c r="C1876" s="237">
        <v>291.45</v>
      </c>
    </row>
    <row r="1877" spans="1:3">
      <c r="A1877" s="237" t="s">
        <v>2803</v>
      </c>
      <c r="B1877" s="237" t="s">
        <v>395</v>
      </c>
      <c r="C1877" s="237">
        <v>291.45</v>
      </c>
    </row>
    <row r="1878" spans="1:3">
      <c r="A1878" s="237" t="s">
        <v>1966</v>
      </c>
      <c r="B1878" s="237" t="s">
        <v>395</v>
      </c>
      <c r="C1878" s="237">
        <v>291.45</v>
      </c>
    </row>
    <row r="1879" spans="1:3">
      <c r="A1879" s="237" t="s">
        <v>1900</v>
      </c>
      <c r="B1879" s="237" t="s">
        <v>395</v>
      </c>
      <c r="C1879" s="237">
        <v>304.39999999999998</v>
      </c>
    </row>
    <row r="1880" spans="1:3">
      <c r="A1880" s="237" t="s">
        <v>1897</v>
      </c>
      <c r="B1880" s="237" t="s">
        <v>669</v>
      </c>
      <c r="C1880" s="237">
        <v>347.74</v>
      </c>
    </row>
    <row r="1881" spans="1:3">
      <c r="A1881" s="237" t="s">
        <v>1895</v>
      </c>
      <c r="B1881" s="237" t="s">
        <v>403</v>
      </c>
      <c r="C1881" s="237">
        <v>226.12</v>
      </c>
    </row>
    <row r="1882" spans="1:3">
      <c r="A1882" s="237" t="s">
        <v>1894</v>
      </c>
      <c r="B1882" s="237" t="s">
        <v>403</v>
      </c>
      <c r="C1882" s="237">
        <v>226.12</v>
      </c>
    </row>
    <row r="1883" spans="1:3">
      <c r="A1883" s="237" t="s">
        <v>1936</v>
      </c>
      <c r="B1883" s="237" t="s">
        <v>1937</v>
      </c>
      <c r="C1883" s="237">
        <v>1948.8</v>
      </c>
    </row>
    <row r="1884" spans="1:3">
      <c r="A1884" s="237" t="s">
        <v>1980</v>
      </c>
      <c r="B1884" s="237" t="s">
        <v>512</v>
      </c>
      <c r="C1884" s="237">
        <v>1252.44</v>
      </c>
    </row>
    <row r="1885" spans="1:3">
      <c r="A1885" s="237" t="s">
        <v>2804</v>
      </c>
      <c r="B1885" s="237" t="s">
        <v>395</v>
      </c>
      <c r="C1885" s="237">
        <v>291.45</v>
      </c>
    </row>
    <row r="1886" spans="1:3">
      <c r="A1886" s="237" t="s">
        <v>2805</v>
      </c>
      <c r="B1886" s="237" t="s">
        <v>422</v>
      </c>
      <c r="C1886" s="237">
        <v>173.57</v>
      </c>
    </row>
    <row r="1887" spans="1:3">
      <c r="A1887" s="237" t="s">
        <v>2806</v>
      </c>
      <c r="B1887" s="237" t="s">
        <v>395</v>
      </c>
      <c r="C1887" s="237">
        <v>291.45</v>
      </c>
    </row>
    <row r="1888" spans="1:3">
      <c r="A1888" s="237" t="s">
        <v>1979</v>
      </c>
      <c r="B1888" s="237" t="s">
        <v>393</v>
      </c>
      <c r="C1888" s="237">
        <v>311.49</v>
      </c>
    </row>
    <row r="1889" spans="1:3">
      <c r="A1889" s="237" t="s">
        <v>1978</v>
      </c>
      <c r="B1889" s="237" t="s">
        <v>395</v>
      </c>
      <c r="C1889" s="237">
        <v>454.72</v>
      </c>
    </row>
    <row r="1890" spans="1:3">
      <c r="A1890" s="237" t="s">
        <v>1977</v>
      </c>
      <c r="B1890" s="237" t="s">
        <v>395</v>
      </c>
      <c r="C1890" s="237">
        <v>454.72</v>
      </c>
    </row>
    <row r="1891" spans="1:3">
      <c r="A1891" s="237" t="s">
        <v>1976</v>
      </c>
      <c r="B1891" s="237" t="s">
        <v>395</v>
      </c>
      <c r="C1891" s="237">
        <v>454.72</v>
      </c>
    </row>
    <row r="1892" spans="1:3">
      <c r="A1892" s="237" t="s">
        <v>1974</v>
      </c>
      <c r="B1892" s="237" t="s">
        <v>393</v>
      </c>
      <c r="C1892" s="237">
        <v>433.39</v>
      </c>
    </row>
    <row r="1893" spans="1:3">
      <c r="A1893" s="237" t="s">
        <v>1973</v>
      </c>
      <c r="B1893" s="237" t="s">
        <v>462</v>
      </c>
      <c r="C1893" s="237">
        <v>799.51</v>
      </c>
    </row>
    <row r="1894" spans="1:3">
      <c r="A1894" s="237" t="s">
        <v>1901</v>
      </c>
      <c r="B1894" s="237" t="s">
        <v>412</v>
      </c>
      <c r="C1894" s="237">
        <v>185.14</v>
      </c>
    </row>
    <row r="1895" spans="1:3">
      <c r="A1895" s="237" t="s">
        <v>1965</v>
      </c>
      <c r="B1895" s="237" t="s">
        <v>410</v>
      </c>
      <c r="C1895" s="237">
        <v>241.59</v>
      </c>
    </row>
    <row r="1896" spans="1:3">
      <c r="A1896" s="237" t="s">
        <v>1964</v>
      </c>
      <c r="B1896" s="237" t="s">
        <v>395</v>
      </c>
      <c r="C1896" s="237">
        <v>218.51</v>
      </c>
    </row>
    <row r="1897" spans="1:3">
      <c r="A1897" s="237" t="s">
        <v>1961</v>
      </c>
      <c r="B1897" s="237" t="s">
        <v>399</v>
      </c>
      <c r="C1897" s="237">
        <v>2093.25</v>
      </c>
    </row>
    <row r="1898" spans="1:3">
      <c r="A1898" s="237" t="s">
        <v>1960</v>
      </c>
      <c r="B1898" s="237" t="s">
        <v>393</v>
      </c>
      <c r="C1898" s="237">
        <v>433.39</v>
      </c>
    </row>
    <row r="1899" spans="1:3">
      <c r="A1899" s="237" t="s">
        <v>1958</v>
      </c>
      <c r="B1899" s="237" t="s">
        <v>435</v>
      </c>
      <c r="C1899" s="237">
        <v>128.19999999999999</v>
      </c>
    </row>
    <row r="1900" spans="1:3">
      <c r="A1900" s="237" t="s">
        <v>1957</v>
      </c>
      <c r="B1900" s="237" t="s">
        <v>435</v>
      </c>
      <c r="C1900" s="237">
        <v>373.92</v>
      </c>
    </row>
    <row r="1901" spans="1:3">
      <c r="A1901" s="237" t="s">
        <v>2811</v>
      </c>
      <c r="B1901" s="237" t="s">
        <v>740</v>
      </c>
      <c r="C1901" s="237">
        <v>334.95</v>
      </c>
    </row>
    <row r="1902" spans="1:3">
      <c r="A1902" s="237" t="s">
        <v>2813</v>
      </c>
      <c r="B1902" s="237" t="s">
        <v>451</v>
      </c>
      <c r="C1902" s="237">
        <v>154.66999999999999</v>
      </c>
    </row>
    <row r="1903" spans="1:3">
      <c r="A1903" s="237" t="s">
        <v>2814</v>
      </c>
      <c r="B1903" s="237" t="s">
        <v>451</v>
      </c>
      <c r="C1903" s="237">
        <v>154.66999999999999</v>
      </c>
    </row>
    <row r="1904" spans="1:3">
      <c r="A1904" s="237" t="s">
        <v>2815</v>
      </c>
      <c r="B1904" s="237" t="s">
        <v>453</v>
      </c>
      <c r="C1904" s="237">
        <v>88.79</v>
      </c>
    </row>
    <row r="1905" spans="1:3">
      <c r="A1905" s="237" t="s">
        <v>2816</v>
      </c>
      <c r="B1905" s="237" t="s">
        <v>453</v>
      </c>
      <c r="C1905" s="237">
        <v>88.79</v>
      </c>
    </row>
    <row r="1906" spans="1:3">
      <c r="A1906" s="237" t="s">
        <v>2817</v>
      </c>
      <c r="B1906" s="237" t="s">
        <v>453</v>
      </c>
      <c r="C1906" s="237">
        <v>88.79</v>
      </c>
    </row>
    <row r="1907" spans="1:3">
      <c r="A1907" s="237" t="s">
        <v>2474</v>
      </c>
      <c r="B1907" s="237" t="s">
        <v>422</v>
      </c>
      <c r="C1907" s="237">
        <v>173.57</v>
      </c>
    </row>
    <row r="1908" spans="1:3">
      <c r="A1908" s="237" t="s">
        <v>2473</v>
      </c>
      <c r="B1908" s="237" t="s">
        <v>422</v>
      </c>
      <c r="C1908" s="237">
        <v>173.57</v>
      </c>
    </row>
    <row r="1909" spans="1:3">
      <c r="A1909" s="237" t="s">
        <v>2405</v>
      </c>
      <c r="B1909" s="237" t="s">
        <v>422</v>
      </c>
      <c r="C1909" s="237">
        <v>173.57</v>
      </c>
    </row>
    <row r="1910" spans="1:3">
      <c r="A1910" s="237" t="s">
        <v>2404</v>
      </c>
      <c r="B1910" s="237" t="s">
        <v>420</v>
      </c>
      <c r="C1910" s="237">
        <v>221.85</v>
      </c>
    </row>
    <row r="1911" spans="1:3">
      <c r="A1911" s="237" t="s">
        <v>2403</v>
      </c>
      <c r="B1911" s="237" t="s">
        <v>420</v>
      </c>
      <c r="C1911" s="237">
        <v>221.85</v>
      </c>
    </row>
    <row r="1912" spans="1:3">
      <c r="A1912" s="237" t="s">
        <v>2402</v>
      </c>
      <c r="B1912" s="237" t="s">
        <v>395</v>
      </c>
      <c r="C1912" s="237">
        <v>310.88</v>
      </c>
    </row>
    <row r="1913" spans="1:3">
      <c r="A1913" s="237" t="s">
        <v>2462</v>
      </c>
      <c r="B1913" s="237" t="s">
        <v>587</v>
      </c>
      <c r="C1913" s="237">
        <v>267.95999999999998</v>
      </c>
    </row>
    <row r="1914" spans="1:3">
      <c r="A1914" s="237" t="s">
        <v>2461</v>
      </c>
      <c r="B1914" s="237" t="s">
        <v>549</v>
      </c>
      <c r="C1914" s="237">
        <v>394.7</v>
      </c>
    </row>
    <row r="1915" spans="1:3">
      <c r="A1915" s="237" t="s">
        <v>2460</v>
      </c>
      <c r="B1915" s="237" t="s">
        <v>395</v>
      </c>
      <c r="C1915" s="237">
        <v>454.72</v>
      </c>
    </row>
    <row r="1916" spans="1:3">
      <c r="A1916" s="237" t="s">
        <v>2459</v>
      </c>
      <c r="B1916" s="237" t="s">
        <v>473</v>
      </c>
      <c r="C1916" s="237">
        <v>2360</v>
      </c>
    </row>
    <row r="1917" spans="1:3">
      <c r="A1917" s="237" t="s">
        <v>2458</v>
      </c>
      <c r="B1917" s="237" t="s">
        <v>399</v>
      </c>
      <c r="C1917" s="237">
        <v>1428.05</v>
      </c>
    </row>
    <row r="1918" spans="1:3">
      <c r="A1918" s="237" t="s">
        <v>2457</v>
      </c>
      <c r="B1918" s="237" t="s">
        <v>435</v>
      </c>
      <c r="C1918" s="237">
        <v>422.24</v>
      </c>
    </row>
    <row r="1919" spans="1:3">
      <c r="A1919" s="237" t="s">
        <v>2456</v>
      </c>
      <c r="B1919" s="237" t="s">
        <v>435</v>
      </c>
      <c r="C1919" s="237">
        <v>422.24</v>
      </c>
    </row>
    <row r="1920" spans="1:3">
      <c r="A1920" s="237" t="s">
        <v>2455</v>
      </c>
      <c r="B1920" s="237" t="s">
        <v>395</v>
      </c>
      <c r="C1920" s="237">
        <v>628.16999999999996</v>
      </c>
    </row>
    <row r="1921" spans="1:3">
      <c r="A1921" s="237" t="s">
        <v>2454</v>
      </c>
      <c r="B1921" s="237" t="s">
        <v>395</v>
      </c>
      <c r="C1921" s="237">
        <v>628.16999999999996</v>
      </c>
    </row>
    <row r="1922" spans="1:3">
      <c r="A1922" s="237" t="s">
        <v>2453</v>
      </c>
      <c r="B1922" s="237" t="s">
        <v>435</v>
      </c>
      <c r="C1922" s="237">
        <v>352.56</v>
      </c>
    </row>
    <row r="1923" spans="1:3">
      <c r="A1923" s="237" t="s">
        <v>2701</v>
      </c>
      <c r="B1923" s="237" t="s">
        <v>504</v>
      </c>
      <c r="C1923" s="237">
        <v>113.08</v>
      </c>
    </row>
    <row r="1924" spans="1:3">
      <c r="A1924" s="237" t="s">
        <v>2704</v>
      </c>
      <c r="B1924" s="237" t="s">
        <v>395</v>
      </c>
      <c r="C1924" s="237">
        <v>157.44999999999999</v>
      </c>
    </row>
    <row r="1925" spans="1:3">
      <c r="A1925" s="237" t="s">
        <v>2472</v>
      </c>
      <c r="B1925" s="237" t="s">
        <v>422</v>
      </c>
      <c r="C1925" s="237">
        <v>173.57</v>
      </c>
    </row>
    <row r="1926" spans="1:3">
      <c r="A1926" s="237" t="s">
        <v>2471</v>
      </c>
      <c r="B1926" s="237" t="s">
        <v>420</v>
      </c>
      <c r="C1926" s="237">
        <v>221.85</v>
      </c>
    </row>
    <row r="1927" spans="1:3">
      <c r="A1927" s="237" t="s">
        <v>2468</v>
      </c>
      <c r="B1927" s="237" t="s">
        <v>395</v>
      </c>
      <c r="C1927" s="237">
        <v>310.88</v>
      </c>
    </row>
    <row r="1928" spans="1:3">
      <c r="A1928" s="237" t="s">
        <v>2705</v>
      </c>
      <c r="B1928" s="237" t="s">
        <v>453</v>
      </c>
      <c r="C1928" s="237">
        <v>88.79</v>
      </c>
    </row>
    <row r="1929" spans="1:3">
      <c r="A1929" s="237" t="s">
        <v>921</v>
      </c>
      <c r="B1929" s="237" t="s">
        <v>395</v>
      </c>
      <c r="C1929" s="237">
        <v>291.45</v>
      </c>
    </row>
    <row r="1930" spans="1:3">
      <c r="A1930" s="237" t="s">
        <v>925</v>
      </c>
      <c r="B1930" s="237" t="s">
        <v>395</v>
      </c>
      <c r="C1930" s="237">
        <v>291.45</v>
      </c>
    </row>
    <row r="1931" spans="1:3">
      <c r="A1931" s="237" t="s">
        <v>926</v>
      </c>
      <c r="B1931" s="237" t="s">
        <v>422</v>
      </c>
      <c r="C1931" s="237">
        <v>173.57</v>
      </c>
    </row>
    <row r="1932" spans="1:3">
      <c r="A1932" s="237" t="s">
        <v>927</v>
      </c>
      <c r="B1932" s="237" t="s">
        <v>422</v>
      </c>
      <c r="C1932" s="237">
        <v>173.57</v>
      </c>
    </row>
    <row r="1933" spans="1:3">
      <c r="A1933" s="237" t="s">
        <v>928</v>
      </c>
      <c r="B1933" s="237" t="s">
        <v>422</v>
      </c>
      <c r="C1933" s="237">
        <v>173.57</v>
      </c>
    </row>
    <row r="1934" spans="1:3">
      <c r="A1934" s="237" t="s">
        <v>2708</v>
      </c>
      <c r="B1934" s="237" t="s">
        <v>395</v>
      </c>
      <c r="C1934" s="237">
        <v>291.45</v>
      </c>
    </row>
    <row r="1935" spans="1:3">
      <c r="A1935" s="237" t="s">
        <v>2709</v>
      </c>
      <c r="B1935" s="237" t="s">
        <v>422</v>
      </c>
      <c r="C1935" s="237">
        <v>173.57</v>
      </c>
    </row>
    <row r="1936" spans="1:3">
      <c r="A1936" s="237" t="s">
        <v>2710</v>
      </c>
      <c r="B1936" s="237" t="s">
        <v>422</v>
      </c>
      <c r="C1936" s="237">
        <v>173.57</v>
      </c>
    </row>
    <row r="1937" spans="1:3">
      <c r="A1937" s="237" t="s">
        <v>2711</v>
      </c>
      <c r="B1937" s="237" t="s">
        <v>422</v>
      </c>
      <c r="C1937" s="237">
        <v>173.57</v>
      </c>
    </row>
    <row r="1938" spans="1:3">
      <c r="A1938" s="237" t="s">
        <v>2712</v>
      </c>
      <c r="B1938" s="237" t="s">
        <v>422</v>
      </c>
      <c r="C1938" s="237">
        <v>173.57</v>
      </c>
    </row>
    <row r="1939" spans="1:3">
      <c r="A1939" s="237" t="s">
        <v>929</v>
      </c>
      <c r="B1939" s="237" t="s">
        <v>420</v>
      </c>
      <c r="C1939" s="237">
        <v>221.85</v>
      </c>
    </row>
    <row r="1940" spans="1:3">
      <c r="A1940" s="237" t="s">
        <v>931</v>
      </c>
      <c r="B1940" s="237" t="s">
        <v>410</v>
      </c>
      <c r="C1940" s="237">
        <v>241.59</v>
      </c>
    </row>
    <row r="1941" spans="1:3">
      <c r="A1941" s="237" t="s">
        <v>2724</v>
      </c>
      <c r="B1941" s="237" t="s">
        <v>403</v>
      </c>
      <c r="C1941" s="237">
        <v>226.12</v>
      </c>
    </row>
    <row r="1942" spans="1:3">
      <c r="A1942" s="237" t="s">
        <v>2725</v>
      </c>
      <c r="B1942" s="237" t="s">
        <v>512</v>
      </c>
      <c r="C1942" s="237">
        <v>1252.44</v>
      </c>
    </row>
    <row r="1943" spans="1:3">
      <c r="A1943" s="237" t="s">
        <v>2726</v>
      </c>
      <c r="B1943" s="237" t="s">
        <v>512</v>
      </c>
      <c r="C1943" s="237">
        <v>1252.44</v>
      </c>
    </row>
    <row r="1944" spans="1:3">
      <c r="A1944" s="237" t="s">
        <v>857</v>
      </c>
      <c r="B1944" s="237" t="s">
        <v>412</v>
      </c>
      <c r="C1944" s="237">
        <v>185.14</v>
      </c>
    </row>
    <row r="1945" spans="1:3">
      <c r="A1945" s="237" t="s">
        <v>814</v>
      </c>
      <c r="B1945" s="237" t="s">
        <v>395</v>
      </c>
      <c r="C1945" s="237">
        <v>310.88</v>
      </c>
    </row>
    <row r="1946" spans="1:3">
      <c r="A1946" s="237" t="s">
        <v>791</v>
      </c>
      <c r="B1946" s="237" t="s">
        <v>420</v>
      </c>
      <c r="C1946" s="237">
        <v>221.85</v>
      </c>
    </row>
    <row r="1947" spans="1:3">
      <c r="A1947" s="237" t="s">
        <v>790</v>
      </c>
      <c r="B1947" s="237" t="s">
        <v>420</v>
      </c>
      <c r="C1947" s="237">
        <v>221.85</v>
      </c>
    </row>
    <row r="1948" spans="1:3">
      <c r="A1948" s="237" t="s">
        <v>789</v>
      </c>
      <c r="B1948" s="237" t="s">
        <v>422</v>
      </c>
      <c r="C1948" s="237">
        <v>173.57</v>
      </c>
    </row>
    <row r="1949" spans="1:3">
      <c r="A1949" s="237" t="s">
        <v>788</v>
      </c>
      <c r="B1949" s="237" t="s">
        <v>422</v>
      </c>
      <c r="C1949" s="237">
        <v>173.57</v>
      </c>
    </row>
    <row r="1950" spans="1:3">
      <c r="A1950" s="237" t="s">
        <v>787</v>
      </c>
      <c r="B1950" s="237" t="s">
        <v>422</v>
      </c>
      <c r="C1950" s="237">
        <v>173.57</v>
      </c>
    </row>
    <row r="1951" spans="1:3">
      <c r="A1951" s="237" t="s">
        <v>786</v>
      </c>
      <c r="B1951" s="237" t="s">
        <v>395</v>
      </c>
      <c r="C1951" s="237">
        <v>291.45</v>
      </c>
    </row>
    <row r="1952" spans="1:3">
      <c r="A1952" s="237" t="s">
        <v>785</v>
      </c>
      <c r="B1952" s="237" t="s">
        <v>395</v>
      </c>
      <c r="C1952" s="237">
        <v>291.45</v>
      </c>
    </row>
    <row r="1953" spans="1:3">
      <c r="A1953" s="237" t="s">
        <v>784</v>
      </c>
      <c r="B1953" s="237" t="s">
        <v>451</v>
      </c>
      <c r="C1953" s="237">
        <v>154.66999999999999</v>
      </c>
    </row>
    <row r="1954" spans="1:3">
      <c r="A1954" s="237" t="s">
        <v>783</v>
      </c>
      <c r="B1954" s="237" t="s">
        <v>453</v>
      </c>
      <c r="C1954" s="237">
        <v>88.79</v>
      </c>
    </row>
    <row r="1955" spans="1:3">
      <c r="A1955" s="237" t="s">
        <v>781</v>
      </c>
      <c r="B1955" s="237" t="s">
        <v>782</v>
      </c>
      <c r="C1955" s="237">
        <v>545.20000000000005</v>
      </c>
    </row>
    <row r="1956" spans="1:3">
      <c r="A1956" s="237" t="s">
        <v>780</v>
      </c>
      <c r="B1956" s="237" t="s">
        <v>540</v>
      </c>
      <c r="C1956" s="237">
        <v>676.05</v>
      </c>
    </row>
    <row r="1957" spans="1:3">
      <c r="A1957" s="237" t="s">
        <v>774</v>
      </c>
      <c r="B1957" s="237" t="s">
        <v>458</v>
      </c>
      <c r="C1957" s="237">
        <v>234.55</v>
      </c>
    </row>
    <row r="1958" spans="1:3">
      <c r="A1958" s="237" t="s">
        <v>773</v>
      </c>
      <c r="B1958" s="237" t="s">
        <v>458</v>
      </c>
      <c r="C1958" s="237">
        <v>234.55</v>
      </c>
    </row>
    <row r="1959" spans="1:3">
      <c r="A1959" s="237" t="s">
        <v>771</v>
      </c>
      <c r="B1959" s="237" t="s">
        <v>465</v>
      </c>
      <c r="C1959" s="237">
        <v>83.64</v>
      </c>
    </row>
    <row r="1960" spans="1:3">
      <c r="A1960" s="237" t="s">
        <v>912</v>
      </c>
      <c r="B1960" s="237" t="s">
        <v>747</v>
      </c>
      <c r="C1960" s="237">
        <v>66.31</v>
      </c>
    </row>
    <row r="1961" spans="1:3">
      <c r="A1961" s="237" t="s">
        <v>915</v>
      </c>
      <c r="B1961" s="237" t="s">
        <v>460</v>
      </c>
      <c r="C1961" s="237">
        <v>49.83</v>
      </c>
    </row>
    <row r="1962" spans="1:3">
      <c r="A1962" s="237" t="s">
        <v>918</v>
      </c>
      <c r="B1962" s="237" t="s">
        <v>540</v>
      </c>
      <c r="C1962" s="237">
        <v>676.05</v>
      </c>
    </row>
    <row r="1963" spans="1:3">
      <c r="A1963" s="237" t="s">
        <v>919</v>
      </c>
      <c r="B1963" s="237" t="s">
        <v>453</v>
      </c>
      <c r="C1963" s="237">
        <v>88.79</v>
      </c>
    </row>
    <row r="1964" spans="1:3">
      <c r="A1964" s="237" t="s">
        <v>920</v>
      </c>
      <c r="B1964" s="237" t="s">
        <v>453</v>
      </c>
      <c r="C1964" s="237">
        <v>88.79</v>
      </c>
    </row>
    <row r="1965" spans="1:3">
      <c r="A1965" s="237" t="s">
        <v>2415</v>
      </c>
      <c r="B1965" s="237" t="s">
        <v>460</v>
      </c>
      <c r="C1965" s="237">
        <v>49.83</v>
      </c>
    </row>
    <row r="1966" spans="1:3">
      <c r="A1966" s="237" t="s">
        <v>2414</v>
      </c>
      <c r="B1966" s="237" t="s">
        <v>540</v>
      </c>
      <c r="C1966" s="237">
        <v>676.05</v>
      </c>
    </row>
    <row r="1967" spans="1:3">
      <c r="A1967" s="237" t="s">
        <v>2413</v>
      </c>
      <c r="B1967" s="237" t="s">
        <v>395</v>
      </c>
      <c r="C1967" s="237">
        <v>157.44999999999999</v>
      </c>
    </row>
    <row r="1968" spans="1:3">
      <c r="A1968" s="237" t="s">
        <v>913</v>
      </c>
      <c r="B1968" s="237" t="s">
        <v>465</v>
      </c>
      <c r="C1968" s="237">
        <v>83.64</v>
      </c>
    </row>
    <row r="1969" spans="1:3">
      <c r="A1969" s="237" t="s">
        <v>2412</v>
      </c>
      <c r="B1969" s="237" t="s">
        <v>395</v>
      </c>
      <c r="C1969" s="237">
        <v>157.44999999999999</v>
      </c>
    </row>
    <row r="1970" spans="1:3">
      <c r="A1970" s="237" t="s">
        <v>2411</v>
      </c>
      <c r="B1970" s="237" t="s">
        <v>453</v>
      </c>
      <c r="C1970" s="237">
        <v>88.79</v>
      </c>
    </row>
    <row r="1971" spans="1:3">
      <c r="A1971" s="237" t="s">
        <v>2410</v>
      </c>
      <c r="B1971" s="237" t="s">
        <v>453</v>
      </c>
      <c r="C1971" s="237">
        <v>88.79</v>
      </c>
    </row>
    <row r="1972" spans="1:3">
      <c r="A1972" s="237" t="s">
        <v>2409</v>
      </c>
      <c r="B1972" s="237" t="s">
        <v>453</v>
      </c>
      <c r="C1972" s="237">
        <v>88.79</v>
      </c>
    </row>
    <row r="1973" spans="1:3">
      <c r="A1973" s="237" t="s">
        <v>2480</v>
      </c>
      <c r="B1973" s="237" t="s">
        <v>458</v>
      </c>
      <c r="C1973" s="237">
        <v>234.55</v>
      </c>
    </row>
    <row r="1974" spans="1:3">
      <c r="A1974" s="237" t="s">
        <v>2479</v>
      </c>
      <c r="B1974" s="237" t="s">
        <v>451</v>
      </c>
      <c r="C1974" s="237">
        <v>154.66999999999999</v>
      </c>
    </row>
    <row r="1975" spans="1:3">
      <c r="A1975" s="237" t="s">
        <v>2408</v>
      </c>
      <c r="B1975" s="237" t="s">
        <v>395</v>
      </c>
      <c r="C1975" s="237">
        <v>291.45</v>
      </c>
    </row>
    <row r="1976" spans="1:3">
      <c r="A1976" s="237" t="s">
        <v>2407</v>
      </c>
      <c r="B1976" s="237" t="s">
        <v>395</v>
      </c>
      <c r="C1976" s="237">
        <v>291.45</v>
      </c>
    </row>
    <row r="1977" spans="1:3">
      <c r="A1977" s="237" t="s">
        <v>2406</v>
      </c>
      <c r="B1977" s="237" t="s">
        <v>422</v>
      </c>
      <c r="C1977" s="237">
        <v>173.57</v>
      </c>
    </row>
    <row r="1978" spans="1:3">
      <c r="A1978" s="237" t="s">
        <v>2477</v>
      </c>
      <c r="B1978" s="237" t="s">
        <v>422</v>
      </c>
      <c r="C1978" s="237">
        <v>173.57</v>
      </c>
    </row>
    <row r="1979" spans="1:3">
      <c r="A1979" s="237" t="s">
        <v>2476</v>
      </c>
      <c r="B1979" s="237" t="s">
        <v>422</v>
      </c>
      <c r="C1979" s="237">
        <v>173.57</v>
      </c>
    </row>
    <row r="1980" spans="1:3">
      <c r="A1980" s="237" t="s">
        <v>2475</v>
      </c>
      <c r="B1980" s="237" t="s">
        <v>422</v>
      </c>
      <c r="C1980" s="237">
        <v>173.57</v>
      </c>
    </row>
    <row r="1981" spans="1:3">
      <c r="A1981" s="237" t="s">
        <v>874</v>
      </c>
      <c r="B1981" s="237" t="s">
        <v>453</v>
      </c>
      <c r="C1981" s="237">
        <v>88.79</v>
      </c>
    </row>
    <row r="1982" spans="1:3">
      <c r="A1982" s="237" t="s">
        <v>875</v>
      </c>
      <c r="B1982" s="237" t="s">
        <v>453</v>
      </c>
      <c r="C1982" s="237">
        <v>88.79</v>
      </c>
    </row>
    <row r="1983" spans="1:3">
      <c r="A1983" s="237" t="s">
        <v>876</v>
      </c>
      <c r="B1983" s="237" t="s">
        <v>395</v>
      </c>
      <c r="C1983" s="237">
        <v>157.44999999999999</v>
      </c>
    </row>
    <row r="1984" spans="1:3">
      <c r="A1984" s="237" t="s">
        <v>899</v>
      </c>
      <c r="B1984" s="237" t="s">
        <v>900</v>
      </c>
      <c r="C1984" s="237">
        <v>685.78</v>
      </c>
    </row>
    <row r="1985" spans="1:3">
      <c r="A1985" s="237" t="s">
        <v>879</v>
      </c>
      <c r="B1985" s="237" t="s">
        <v>406</v>
      </c>
      <c r="C1985" s="237">
        <v>167.13</v>
      </c>
    </row>
    <row r="1986" spans="1:3">
      <c r="A1986" s="237" t="s">
        <v>2730</v>
      </c>
      <c r="B1986" s="237" t="s">
        <v>435</v>
      </c>
      <c r="C1986" s="237">
        <v>422.24</v>
      </c>
    </row>
    <row r="1987" spans="1:3">
      <c r="A1987" s="237" t="s">
        <v>2731</v>
      </c>
      <c r="B1987" s="237" t="s">
        <v>435</v>
      </c>
      <c r="C1987" s="237">
        <v>422.24</v>
      </c>
    </row>
    <row r="1988" spans="1:3">
      <c r="A1988" s="237" t="s">
        <v>2732</v>
      </c>
      <c r="B1988" s="237" t="s">
        <v>399</v>
      </c>
      <c r="C1988" s="237">
        <v>2093.25</v>
      </c>
    </row>
    <row r="1989" spans="1:3">
      <c r="A1989" s="237" t="s">
        <v>2733</v>
      </c>
      <c r="B1989" s="237" t="s">
        <v>393</v>
      </c>
      <c r="C1989" s="237">
        <v>433.39</v>
      </c>
    </row>
    <row r="1990" spans="1:3">
      <c r="A1990" s="237" t="s">
        <v>2734</v>
      </c>
      <c r="B1990" s="237" t="s">
        <v>393</v>
      </c>
      <c r="C1990" s="237">
        <v>433.39</v>
      </c>
    </row>
    <row r="1991" spans="1:3">
      <c r="A1991" s="237" t="s">
        <v>2735</v>
      </c>
      <c r="B1991" s="237" t="s">
        <v>395</v>
      </c>
      <c r="C1991" s="237">
        <v>628.16999999999996</v>
      </c>
    </row>
    <row r="1992" spans="1:3">
      <c r="A1992" s="237" t="s">
        <v>2713</v>
      </c>
      <c r="B1992" s="237" t="s">
        <v>422</v>
      </c>
      <c r="C1992" s="237">
        <v>173.57</v>
      </c>
    </row>
    <row r="1993" spans="1:3">
      <c r="A1993" s="237" t="s">
        <v>2714</v>
      </c>
      <c r="B1993" s="237" t="s">
        <v>420</v>
      </c>
      <c r="C1993" s="237">
        <v>221.85</v>
      </c>
    </row>
    <row r="1994" spans="1:3">
      <c r="A1994" s="237" t="s">
        <v>2715</v>
      </c>
      <c r="B1994" s="237" t="s">
        <v>412</v>
      </c>
      <c r="C1994" s="237">
        <v>185.14</v>
      </c>
    </row>
    <row r="1995" spans="1:3">
      <c r="A1995" s="237" t="s">
        <v>2716</v>
      </c>
      <c r="B1995" s="237" t="s">
        <v>395</v>
      </c>
      <c r="C1995" s="237">
        <v>310.88</v>
      </c>
    </row>
    <row r="1996" spans="1:3">
      <c r="A1996" s="237" t="s">
        <v>897</v>
      </c>
      <c r="B1996" s="237" t="s">
        <v>453</v>
      </c>
      <c r="C1996" s="237">
        <v>88.79</v>
      </c>
    </row>
    <row r="1997" spans="1:3">
      <c r="A1997" s="237" t="s">
        <v>898</v>
      </c>
      <c r="B1997" s="237" t="s">
        <v>453</v>
      </c>
      <c r="C1997" s="237">
        <v>88.79</v>
      </c>
    </row>
    <row r="1998" spans="1:3">
      <c r="A1998" s="237" t="s">
        <v>901</v>
      </c>
      <c r="B1998" s="237" t="s">
        <v>661</v>
      </c>
      <c r="C1998" s="237">
        <v>263.54000000000002</v>
      </c>
    </row>
    <row r="1999" spans="1:3">
      <c r="A1999" s="237" t="s">
        <v>902</v>
      </c>
      <c r="B1999" s="237" t="s">
        <v>661</v>
      </c>
      <c r="C1999" s="237">
        <v>263.54000000000002</v>
      </c>
    </row>
    <row r="2000" spans="1:3">
      <c r="A2000" s="237" t="s">
        <v>903</v>
      </c>
      <c r="B2000" s="237" t="s">
        <v>504</v>
      </c>
      <c r="C2000" s="237">
        <v>113.08</v>
      </c>
    </row>
    <row r="2001" spans="1:3">
      <c r="A2001" s="237" t="s">
        <v>1811</v>
      </c>
      <c r="B2001" s="237" t="s">
        <v>611</v>
      </c>
      <c r="C2001" s="237">
        <v>322.95999999999998</v>
      </c>
    </row>
    <row r="2002" spans="1:3">
      <c r="A2002" s="237" t="s">
        <v>2698</v>
      </c>
      <c r="B2002" s="237" t="s">
        <v>460</v>
      </c>
      <c r="C2002" s="237">
        <v>49.83</v>
      </c>
    </row>
    <row r="2003" spans="1:3">
      <c r="A2003" s="237" t="s">
        <v>2699</v>
      </c>
      <c r="B2003" s="237" t="s">
        <v>465</v>
      </c>
      <c r="C2003" s="237">
        <v>83.64</v>
      </c>
    </row>
    <row r="2004" spans="1:3">
      <c r="A2004" s="237" t="s">
        <v>2347</v>
      </c>
      <c r="B2004" s="237" t="s">
        <v>543</v>
      </c>
      <c r="C2004" s="237">
        <v>363.24</v>
      </c>
    </row>
    <row r="2005" spans="1:3">
      <c r="A2005" s="237" t="s">
        <v>2346</v>
      </c>
      <c r="B2005" s="237" t="s">
        <v>543</v>
      </c>
      <c r="C2005" s="237">
        <v>363.24</v>
      </c>
    </row>
    <row r="2006" spans="1:3">
      <c r="A2006" s="237" t="s">
        <v>2345</v>
      </c>
      <c r="B2006" s="237" t="s">
        <v>462</v>
      </c>
      <c r="C2006" s="237">
        <v>799.51</v>
      </c>
    </row>
    <row r="2007" spans="1:3">
      <c r="A2007" s="237" t="s">
        <v>2342</v>
      </c>
      <c r="B2007" s="237" t="s">
        <v>399</v>
      </c>
      <c r="C2007" s="237">
        <v>2205.4499999999998</v>
      </c>
    </row>
    <row r="2008" spans="1:3">
      <c r="A2008" s="237" t="s">
        <v>2337</v>
      </c>
      <c r="B2008" s="237" t="s">
        <v>435</v>
      </c>
      <c r="C2008" s="237">
        <v>422.24</v>
      </c>
    </row>
    <row r="2009" spans="1:3">
      <c r="A2009" s="237" t="s">
        <v>2336</v>
      </c>
      <c r="B2009" s="237" t="s">
        <v>435</v>
      </c>
      <c r="C2009" s="237">
        <v>422.24</v>
      </c>
    </row>
    <row r="2010" spans="1:3">
      <c r="A2010" s="237" t="s">
        <v>2335</v>
      </c>
      <c r="B2010" s="237" t="s">
        <v>435</v>
      </c>
      <c r="C2010" s="237">
        <v>422.24</v>
      </c>
    </row>
    <row r="2011" spans="1:3">
      <c r="A2011" s="237" t="s">
        <v>2334</v>
      </c>
      <c r="B2011" s="237" t="s">
        <v>399</v>
      </c>
      <c r="C2011" s="237">
        <v>1428.05</v>
      </c>
    </row>
    <row r="2012" spans="1:3">
      <c r="A2012" s="237" t="s">
        <v>2332</v>
      </c>
      <c r="B2012" s="237" t="s">
        <v>395</v>
      </c>
      <c r="C2012" s="237">
        <v>454.72</v>
      </c>
    </row>
    <row r="2013" spans="1:3">
      <c r="A2013" s="237" t="s">
        <v>2331</v>
      </c>
      <c r="B2013" s="237" t="s">
        <v>395</v>
      </c>
      <c r="C2013" s="237">
        <v>454.72</v>
      </c>
    </row>
    <row r="2014" spans="1:3">
      <c r="A2014" s="237" t="s">
        <v>2329</v>
      </c>
      <c r="B2014" s="237" t="s">
        <v>429</v>
      </c>
      <c r="C2014" s="237">
        <v>5148.88</v>
      </c>
    </row>
    <row r="2015" spans="1:3">
      <c r="A2015" s="237" t="s">
        <v>2327</v>
      </c>
      <c r="B2015" s="237" t="s">
        <v>512</v>
      </c>
      <c r="C2015" s="237">
        <v>1252.44</v>
      </c>
    </row>
    <row r="2016" spans="1:3">
      <c r="A2016" s="237" t="s">
        <v>2320</v>
      </c>
      <c r="B2016" s="237" t="s">
        <v>669</v>
      </c>
      <c r="C2016" s="237">
        <v>347.73</v>
      </c>
    </row>
    <row r="2017" spans="1:3">
      <c r="A2017" s="237" t="s">
        <v>2317</v>
      </c>
      <c r="B2017" s="237" t="s">
        <v>410</v>
      </c>
      <c r="C2017" s="237">
        <v>241.59</v>
      </c>
    </row>
    <row r="2018" spans="1:3">
      <c r="A2018" s="237" t="s">
        <v>2727</v>
      </c>
      <c r="B2018" s="237" t="s">
        <v>2466</v>
      </c>
      <c r="C2018" s="237">
        <v>6360</v>
      </c>
    </row>
    <row r="2019" spans="1:3">
      <c r="A2019" s="237" t="s">
        <v>932</v>
      </c>
      <c r="B2019" s="237" t="s">
        <v>543</v>
      </c>
      <c r="C2019" s="237">
        <v>352.56</v>
      </c>
    </row>
    <row r="2020" spans="1:3">
      <c r="A2020" s="237" t="s">
        <v>936</v>
      </c>
      <c r="B2020" s="237" t="s">
        <v>435</v>
      </c>
      <c r="C2020" s="237">
        <v>422.24</v>
      </c>
    </row>
    <row r="2021" spans="1:3">
      <c r="A2021" s="237" t="s">
        <v>937</v>
      </c>
      <c r="B2021" s="237" t="s">
        <v>429</v>
      </c>
      <c r="C2021" s="237">
        <v>5148.88</v>
      </c>
    </row>
    <row r="2022" spans="1:3">
      <c r="A2022" s="237" t="s">
        <v>938</v>
      </c>
      <c r="B2022" s="237" t="s">
        <v>429</v>
      </c>
      <c r="C2022" s="237">
        <v>5148.88</v>
      </c>
    </row>
    <row r="2023" spans="1:3">
      <c r="A2023" s="237" t="s">
        <v>862</v>
      </c>
      <c r="B2023" s="237" t="s">
        <v>669</v>
      </c>
      <c r="C2023" s="237">
        <v>347.74</v>
      </c>
    </row>
    <row r="2024" spans="1:3">
      <c r="A2024" s="237" t="s">
        <v>863</v>
      </c>
      <c r="B2024" s="237" t="s">
        <v>408</v>
      </c>
      <c r="C2024" s="237">
        <v>568.4</v>
      </c>
    </row>
    <row r="2025" spans="1:3">
      <c r="A2025" s="237" t="s">
        <v>864</v>
      </c>
      <c r="B2025" s="237" t="s">
        <v>395</v>
      </c>
      <c r="C2025" s="237">
        <v>310.88</v>
      </c>
    </row>
    <row r="2026" spans="1:3">
      <c r="A2026" s="237" t="s">
        <v>866</v>
      </c>
      <c r="B2026" s="237" t="s">
        <v>422</v>
      </c>
      <c r="C2026" s="237">
        <v>173.57</v>
      </c>
    </row>
    <row r="2027" spans="1:3">
      <c r="A2027" s="237" t="s">
        <v>2467</v>
      </c>
      <c r="B2027" s="237" t="s">
        <v>395</v>
      </c>
      <c r="C2027" s="237">
        <v>310.88</v>
      </c>
    </row>
    <row r="2028" spans="1:3">
      <c r="A2028" s="237" t="s">
        <v>2464</v>
      </c>
      <c r="B2028" s="237" t="s">
        <v>606</v>
      </c>
      <c r="C2028" s="237">
        <v>430.93</v>
      </c>
    </row>
    <row r="2029" spans="1:3">
      <c r="A2029" s="237" t="s">
        <v>2728</v>
      </c>
      <c r="B2029" s="237" t="s">
        <v>1123</v>
      </c>
      <c r="C2029" s="237">
        <v>2720</v>
      </c>
    </row>
    <row r="2030" spans="1:3">
      <c r="A2030" s="237" t="s">
        <v>2442</v>
      </c>
      <c r="B2030" s="237" t="s">
        <v>403</v>
      </c>
      <c r="C2030" s="237">
        <v>226.12</v>
      </c>
    </row>
    <row r="2031" spans="1:3">
      <c r="A2031" s="237" t="s">
        <v>2441</v>
      </c>
      <c r="B2031" s="237" t="s">
        <v>403</v>
      </c>
      <c r="C2031" s="237">
        <v>226.12</v>
      </c>
    </row>
    <row r="2032" spans="1:3">
      <c r="A2032" s="237" t="s">
        <v>943</v>
      </c>
      <c r="B2032" s="237" t="s">
        <v>435</v>
      </c>
      <c r="C2032" s="237">
        <v>422.24</v>
      </c>
    </row>
    <row r="2033" spans="1:3">
      <c r="A2033" s="237" t="s">
        <v>944</v>
      </c>
      <c r="B2033" s="237" t="s">
        <v>393</v>
      </c>
      <c r="C2033" s="237">
        <v>311.49</v>
      </c>
    </row>
    <row r="2034" spans="1:3">
      <c r="A2034" s="237" t="s">
        <v>945</v>
      </c>
      <c r="B2034" s="237" t="s">
        <v>403</v>
      </c>
      <c r="C2034" s="237">
        <v>226.12</v>
      </c>
    </row>
    <row r="2035" spans="1:3">
      <c r="A2035" s="237" t="s">
        <v>946</v>
      </c>
      <c r="B2035" s="237" t="s">
        <v>403</v>
      </c>
      <c r="C2035" s="237">
        <v>226.12</v>
      </c>
    </row>
    <row r="2036" spans="1:3">
      <c r="A2036" s="237" t="s">
        <v>947</v>
      </c>
      <c r="B2036" s="237" t="s">
        <v>403</v>
      </c>
      <c r="C2036" s="237">
        <v>226.12</v>
      </c>
    </row>
    <row r="2037" spans="1:3">
      <c r="A2037" s="237" t="s">
        <v>887</v>
      </c>
      <c r="B2037" s="237" t="s">
        <v>462</v>
      </c>
      <c r="C2037" s="237">
        <v>442.93</v>
      </c>
    </row>
    <row r="2038" spans="1:3">
      <c r="A2038" s="237" t="s">
        <v>888</v>
      </c>
      <c r="B2038" s="237" t="s">
        <v>397</v>
      </c>
      <c r="C2038" s="237">
        <v>379.36</v>
      </c>
    </row>
    <row r="2039" spans="1:3">
      <c r="A2039" s="237" t="s">
        <v>890</v>
      </c>
      <c r="B2039" s="237" t="s">
        <v>412</v>
      </c>
      <c r="C2039" s="237">
        <v>185.14</v>
      </c>
    </row>
    <row r="2040" spans="1:3">
      <c r="A2040" s="237" t="s">
        <v>891</v>
      </c>
      <c r="B2040" s="237" t="s">
        <v>395</v>
      </c>
      <c r="C2040" s="237">
        <v>310.88</v>
      </c>
    </row>
    <row r="2041" spans="1:3">
      <c r="A2041" s="237" t="s">
        <v>892</v>
      </c>
      <c r="B2041" s="237" t="s">
        <v>395</v>
      </c>
      <c r="C2041" s="237">
        <v>310.88</v>
      </c>
    </row>
    <row r="2042" spans="1:3">
      <c r="A2042" s="237" t="s">
        <v>867</v>
      </c>
      <c r="B2042" s="237" t="s">
        <v>422</v>
      </c>
      <c r="C2042" s="237">
        <v>173.57</v>
      </c>
    </row>
    <row r="2043" spans="1:3">
      <c r="A2043" s="237" t="s">
        <v>868</v>
      </c>
      <c r="B2043" s="237" t="s">
        <v>395</v>
      </c>
      <c r="C2043" s="237">
        <v>291.45</v>
      </c>
    </row>
    <row r="2044" spans="1:3">
      <c r="A2044" s="237" t="s">
        <v>869</v>
      </c>
      <c r="B2044" s="237" t="s">
        <v>395</v>
      </c>
      <c r="C2044" s="237">
        <v>291.45</v>
      </c>
    </row>
    <row r="2045" spans="1:3">
      <c r="A2045" s="237" t="s">
        <v>2353</v>
      </c>
      <c r="B2045" s="237" t="s">
        <v>395</v>
      </c>
      <c r="C2045" s="237">
        <v>454.72</v>
      </c>
    </row>
    <row r="2046" spans="1:3">
      <c r="A2046" s="237" t="s">
        <v>2352</v>
      </c>
      <c r="B2046" s="237" t="s">
        <v>435</v>
      </c>
      <c r="C2046" s="237">
        <v>422.24</v>
      </c>
    </row>
    <row r="2047" spans="1:3">
      <c r="A2047" s="237" t="s">
        <v>2351</v>
      </c>
      <c r="B2047" s="237" t="s">
        <v>435</v>
      </c>
      <c r="C2047" s="237">
        <v>422.24</v>
      </c>
    </row>
    <row r="2048" spans="1:3">
      <c r="A2048" s="237" t="s">
        <v>2350</v>
      </c>
      <c r="B2048" s="237" t="s">
        <v>543</v>
      </c>
      <c r="C2048" s="237">
        <v>352.56</v>
      </c>
    </row>
    <row r="2049" spans="1:3">
      <c r="A2049" s="237" t="s">
        <v>893</v>
      </c>
      <c r="B2049" s="237" t="s">
        <v>422</v>
      </c>
      <c r="C2049" s="237">
        <v>173.57</v>
      </c>
    </row>
    <row r="2050" spans="1:3">
      <c r="A2050" s="237" t="s">
        <v>894</v>
      </c>
      <c r="B2050" s="237" t="s">
        <v>422</v>
      </c>
      <c r="C2050" s="237">
        <v>173.57</v>
      </c>
    </row>
    <row r="2051" spans="1:3">
      <c r="A2051" s="237" t="s">
        <v>895</v>
      </c>
      <c r="B2051" s="237" t="s">
        <v>395</v>
      </c>
      <c r="C2051" s="237">
        <v>291.45</v>
      </c>
    </row>
    <row r="2052" spans="1:3">
      <c r="A2052" s="237" t="s">
        <v>870</v>
      </c>
      <c r="B2052" s="237" t="s">
        <v>446</v>
      </c>
      <c r="C2052" s="237">
        <v>735.15</v>
      </c>
    </row>
    <row r="2053" spans="1:3">
      <c r="A2053" s="237" t="s">
        <v>872</v>
      </c>
      <c r="B2053" s="237" t="s">
        <v>451</v>
      </c>
      <c r="C2053" s="237">
        <v>154.66999999999999</v>
      </c>
    </row>
    <row r="2054" spans="1:3">
      <c r="A2054" s="237" t="s">
        <v>873</v>
      </c>
      <c r="B2054" s="237" t="s">
        <v>451</v>
      </c>
      <c r="C2054" s="237">
        <v>154.66999999999999</v>
      </c>
    </row>
    <row r="2055" spans="1:3">
      <c r="A2055" s="237" t="s">
        <v>2009</v>
      </c>
      <c r="B2055" s="237" t="s">
        <v>451</v>
      </c>
      <c r="C2055" s="237">
        <v>154.66999999999999</v>
      </c>
    </row>
    <row r="2056" spans="1:3">
      <c r="A2056" s="237" t="s">
        <v>2008</v>
      </c>
      <c r="B2056" s="237" t="s">
        <v>486</v>
      </c>
      <c r="C2056" s="237">
        <v>180.52</v>
      </c>
    </row>
    <row r="2057" spans="1:3">
      <c r="A2057" s="237" t="s">
        <v>2010</v>
      </c>
      <c r="B2057" s="237" t="s">
        <v>453</v>
      </c>
      <c r="C2057" s="237">
        <v>88.79</v>
      </c>
    </row>
    <row r="2058" spans="1:3">
      <c r="A2058" s="237" t="s">
        <v>2011</v>
      </c>
      <c r="B2058" s="237" t="s">
        <v>453</v>
      </c>
      <c r="C2058" s="237">
        <v>88.79</v>
      </c>
    </row>
    <row r="2059" spans="1:3">
      <c r="A2059" s="237" t="s">
        <v>2007</v>
      </c>
      <c r="B2059" s="237" t="s">
        <v>422</v>
      </c>
      <c r="C2059" s="237">
        <v>173.57</v>
      </c>
    </row>
    <row r="2060" spans="1:3">
      <c r="A2060" s="237" t="s">
        <v>2006</v>
      </c>
      <c r="B2060" s="237" t="s">
        <v>395</v>
      </c>
      <c r="C2060" s="237">
        <v>291.45</v>
      </c>
    </row>
    <row r="2061" spans="1:3">
      <c r="A2061" s="237" t="s">
        <v>2005</v>
      </c>
      <c r="B2061" s="237" t="s">
        <v>422</v>
      </c>
      <c r="C2061" s="237">
        <v>173.57</v>
      </c>
    </row>
    <row r="2062" spans="1:3">
      <c r="A2062" s="237" t="s">
        <v>2004</v>
      </c>
      <c r="B2062" s="237" t="s">
        <v>422</v>
      </c>
      <c r="C2062" s="237">
        <v>173.57</v>
      </c>
    </row>
    <row r="2063" spans="1:3">
      <c r="A2063" s="237" t="s">
        <v>2003</v>
      </c>
      <c r="B2063" s="237" t="s">
        <v>422</v>
      </c>
      <c r="C2063" s="237">
        <v>173.57</v>
      </c>
    </row>
    <row r="2064" spans="1:3">
      <c r="A2064" s="237" t="s">
        <v>2012</v>
      </c>
      <c r="B2064" s="237" t="s">
        <v>782</v>
      </c>
      <c r="C2064" s="237">
        <v>545.20000000000005</v>
      </c>
    </row>
    <row r="2065" spans="1:3">
      <c r="A2065" s="237" t="s">
        <v>2014</v>
      </c>
      <c r="B2065" s="237" t="s">
        <v>460</v>
      </c>
      <c r="C2065" s="237">
        <v>49.83</v>
      </c>
    </row>
    <row r="2066" spans="1:3">
      <c r="A2066" s="237" t="s">
        <v>2915</v>
      </c>
      <c r="B2066" s="237" t="s">
        <v>435</v>
      </c>
      <c r="C2066" s="237">
        <v>363.24</v>
      </c>
    </row>
    <row r="2067" spans="1:3">
      <c r="A2067" s="237" t="s">
        <v>2849</v>
      </c>
      <c r="B2067" s="237" t="s">
        <v>543</v>
      </c>
      <c r="C2067" s="237">
        <v>352.56</v>
      </c>
    </row>
    <row r="2068" spans="1:3">
      <c r="A2068" s="237" t="s">
        <v>2848</v>
      </c>
      <c r="B2068" s="237" t="s">
        <v>1371</v>
      </c>
      <c r="C2068" s="237">
        <v>3700.4</v>
      </c>
    </row>
    <row r="2069" spans="1:3">
      <c r="A2069" s="237" t="s">
        <v>2847</v>
      </c>
      <c r="B2069" s="237" t="s">
        <v>393</v>
      </c>
      <c r="C2069" s="237">
        <v>433.39</v>
      </c>
    </row>
    <row r="2070" spans="1:3">
      <c r="A2070" s="237" t="s">
        <v>2846</v>
      </c>
      <c r="B2070" s="237" t="s">
        <v>393</v>
      </c>
      <c r="C2070" s="237">
        <v>433.39</v>
      </c>
    </row>
    <row r="2071" spans="1:3">
      <c r="A2071" s="237" t="s">
        <v>2845</v>
      </c>
      <c r="B2071" s="237" t="s">
        <v>435</v>
      </c>
      <c r="C2071" s="237">
        <v>422.24</v>
      </c>
    </row>
    <row r="2072" spans="1:3">
      <c r="A2072" s="237" t="s">
        <v>2843</v>
      </c>
      <c r="B2072" s="237" t="s">
        <v>435</v>
      </c>
      <c r="C2072" s="237">
        <v>422.24</v>
      </c>
    </row>
    <row r="2073" spans="1:3">
      <c r="A2073" s="237" t="s">
        <v>2002</v>
      </c>
      <c r="B2073" s="237" t="s">
        <v>422</v>
      </c>
      <c r="C2073" s="237">
        <v>173.57</v>
      </c>
    </row>
    <row r="2074" spans="1:3">
      <c r="A2074" s="237" t="s">
        <v>2001</v>
      </c>
      <c r="B2074" s="237" t="s">
        <v>420</v>
      </c>
      <c r="C2074" s="237">
        <v>221.85</v>
      </c>
    </row>
    <row r="2075" spans="1:3">
      <c r="A2075" s="237" t="s">
        <v>2000</v>
      </c>
      <c r="B2075" s="237" t="s">
        <v>420</v>
      </c>
      <c r="C2075" s="237">
        <v>221.85</v>
      </c>
    </row>
    <row r="2076" spans="1:3">
      <c r="A2076" s="237" t="s">
        <v>1997</v>
      </c>
      <c r="B2076" s="237" t="s">
        <v>412</v>
      </c>
      <c r="C2076" s="237">
        <v>185.14</v>
      </c>
    </row>
    <row r="2077" spans="1:3">
      <c r="A2077" s="237" t="s">
        <v>1996</v>
      </c>
      <c r="B2077" s="237" t="s">
        <v>395</v>
      </c>
      <c r="C2077" s="237">
        <v>310.88</v>
      </c>
    </row>
    <row r="2078" spans="1:3">
      <c r="A2078" s="237" t="s">
        <v>1995</v>
      </c>
      <c r="B2078" s="237" t="s">
        <v>412</v>
      </c>
      <c r="C2078" s="237">
        <v>185.14</v>
      </c>
    </row>
    <row r="2079" spans="1:3">
      <c r="A2079" s="237" t="s">
        <v>1994</v>
      </c>
      <c r="B2079" s="237" t="s">
        <v>412</v>
      </c>
      <c r="C2079" s="237">
        <v>185.14</v>
      </c>
    </row>
    <row r="2080" spans="1:3">
      <c r="A2080" s="237" t="s">
        <v>1993</v>
      </c>
      <c r="B2080" s="237" t="s">
        <v>412</v>
      </c>
      <c r="C2080" s="237">
        <v>185.14</v>
      </c>
    </row>
    <row r="2081" spans="1:3">
      <c r="A2081" s="237" t="s">
        <v>1991</v>
      </c>
      <c r="B2081" s="237" t="s">
        <v>410</v>
      </c>
      <c r="C2081" s="237">
        <v>241.59</v>
      </c>
    </row>
    <row r="2082" spans="1:3">
      <c r="A2082" s="237" t="s">
        <v>1989</v>
      </c>
      <c r="B2082" s="237" t="s">
        <v>1287</v>
      </c>
      <c r="C2082" s="237">
        <v>833.72</v>
      </c>
    </row>
    <row r="2083" spans="1:3">
      <c r="A2083" s="237" t="s">
        <v>1987</v>
      </c>
      <c r="B2083" s="237" t="s">
        <v>403</v>
      </c>
      <c r="C2083" s="237">
        <v>226.12</v>
      </c>
    </row>
    <row r="2084" spans="1:3">
      <c r="A2084" s="237" t="s">
        <v>1986</v>
      </c>
      <c r="B2084" s="237" t="s">
        <v>403</v>
      </c>
      <c r="C2084" s="237">
        <v>226.12</v>
      </c>
    </row>
    <row r="2085" spans="1:3">
      <c r="A2085" s="237" t="s">
        <v>1983</v>
      </c>
      <c r="B2085" s="237" t="s">
        <v>1135</v>
      </c>
      <c r="C2085" s="237">
        <v>3220</v>
      </c>
    </row>
    <row r="2086" spans="1:3">
      <c r="A2086" s="237" t="s">
        <v>1982</v>
      </c>
      <c r="B2086" s="237" t="s">
        <v>399</v>
      </c>
      <c r="C2086" s="237">
        <v>1428.05</v>
      </c>
    </row>
    <row r="2087" spans="1:3">
      <c r="A2087" s="237" t="s">
        <v>3005</v>
      </c>
      <c r="B2087" s="237" t="s">
        <v>3006</v>
      </c>
      <c r="C2087" s="237">
        <v>628.86</v>
      </c>
    </row>
    <row r="2088" spans="1:3">
      <c r="A2088" s="237" t="s">
        <v>2023</v>
      </c>
      <c r="B2088" s="237" t="s">
        <v>435</v>
      </c>
      <c r="C2088" s="237">
        <v>422.24</v>
      </c>
    </row>
    <row r="2089" spans="1:3">
      <c r="A2089" s="237" t="s">
        <v>2064</v>
      </c>
      <c r="B2089" s="237" t="s">
        <v>435</v>
      </c>
      <c r="C2089" s="237">
        <v>422.24</v>
      </c>
    </row>
    <row r="2090" spans="1:3">
      <c r="A2090" s="237" t="s">
        <v>2063</v>
      </c>
      <c r="B2090" s="237" t="s">
        <v>435</v>
      </c>
      <c r="C2090" s="237">
        <v>422.24</v>
      </c>
    </row>
    <row r="2091" spans="1:3">
      <c r="A2091" s="237" t="s">
        <v>2062</v>
      </c>
      <c r="B2091" s="237" t="s">
        <v>435</v>
      </c>
      <c r="C2091" s="237">
        <v>422.24</v>
      </c>
    </row>
    <row r="2092" spans="1:3">
      <c r="A2092" s="237" t="s">
        <v>2983</v>
      </c>
      <c r="B2092" s="237" t="s">
        <v>395</v>
      </c>
      <c r="C2092" s="237">
        <v>291.45</v>
      </c>
    </row>
    <row r="2093" spans="1:3">
      <c r="A2093" s="237" t="s">
        <v>2984</v>
      </c>
      <c r="B2093" s="237" t="s">
        <v>422</v>
      </c>
      <c r="C2093" s="237">
        <v>173.57</v>
      </c>
    </row>
    <row r="2094" spans="1:3">
      <c r="A2094" s="237" t="s">
        <v>2985</v>
      </c>
      <c r="B2094" s="237" t="s">
        <v>395</v>
      </c>
      <c r="C2094" s="237">
        <v>291.45</v>
      </c>
    </row>
    <row r="2095" spans="1:3">
      <c r="A2095" s="237" t="s">
        <v>2986</v>
      </c>
      <c r="B2095" s="237" t="s">
        <v>395</v>
      </c>
      <c r="C2095" s="237">
        <v>291.45</v>
      </c>
    </row>
    <row r="2096" spans="1:3">
      <c r="A2096" s="237" t="s">
        <v>2991</v>
      </c>
      <c r="B2096" s="237" t="s">
        <v>453</v>
      </c>
      <c r="C2096" s="237">
        <v>88.79</v>
      </c>
    </row>
    <row r="2097" spans="1:3">
      <c r="A2097" s="237" t="s">
        <v>2992</v>
      </c>
      <c r="B2097" s="237" t="s">
        <v>453</v>
      </c>
      <c r="C2097" s="237">
        <v>88.79</v>
      </c>
    </row>
    <row r="2098" spans="1:3">
      <c r="A2098" s="237" t="s">
        <v>2993</v>
      </c>
      <c r="B2098" s="237" t="s">
        <v>453</v>
      </c>
      <c r="C2098" s="237">
        <v>88.79</v>
      </c>
    </row>
    <row r="2099" spans="1:3">
      <c r="A2099" s="237" t="s">
        <v>2996</v>
      </c>
      <c r="B2099" s="237" t="s">
        <v>504</v>
      </c>
      <c r="C2099" s="237">
        <v>113.08</v>
      </c>
    </row>
    <row r="2100" spans="1:3">
      <c r="A2100" s="237" t="s">
        <v>2997</v>
      </c>
      <c r="B2100" s="237" t="s">
        <v>504</v>
      </c>
      <c r="C2100" s="237">
        <v>113.08</v>
      </c>
    </row>
    <row r="2101" spans="1:3">
      <c r="A2101" s="237" t="s">
        <v>2998</v>
      </c>
      <c r="B2101" s="237" t="s">
        <v>504</v>
      </c>
      <c r="C2101" s="237">
        <v>113.08</v>
      </c>
    </row>
    <row r="2102" spans="1:3">
      <c r="A2102" s="237" t="s">
        <v>2999</v>
      </c>
      <c r="B2102" s="237" t="s">
        <v>460</v>
      </c>
      <c r="C2102" s="237">
        <v>49.83</v>
      </c>
    </row>
    <row r="2103" spans="1:3">
      <c r="A2103" s="237" t="s">
        <v>2971</v>
      </c>
      <c r="B2103" s="237" t="s">
        <v>629</v>
      </c>
      <c r="C2103" s="237">
        <v>383.33</v>
      </c>
    </row>
    <row r="2104" spans="1:3">
      <c r="A2104" s="237" t="s">
        <v>2946</v>
      </c>
      <c r="B2104" s="237" t="s">
        <v>465</v>
      </c>
      <c r="C2104" s="237">
        <v>83.64</v>
      </c>
    </row>
    <row r="2105" spans="1:3">
      <c r="A2105" s="237" t="s">
        <v>2950</v>
      </c>
      <c r="B2105" s="237" t="s">
        <v>747</v>
      </c>
      <c r="C2105" s="237">
        <v>66.31</v>
      </c>
    </row>
    <row r="2106" spans="1:3">
      <c r="A2106" s="237" t="s">
        <v>2123</v>
      </c>
      <c r="B2106" s="237" t="s">
        <v>435</v>
      </c>
      <c r="C2106" s="237">
        <v>422.24</v>
      </c>
    </row>
    <row r="2107" spans="1:3">
      <c r="A2107" s="237" t="s">
        <v>2122</v>
      </c>
      <c r="B2107" s="237" t="s">
        <v>435</v>
      </c>
      <c r="C2107" s="237">
        <v>422.24</v>
      </c>
    </row>
    <row r="2108" spans="1:3">
      <c r="A2108" s="237" t="s">
        <v>2121</v>
      </c>
      <c r="B2108" s="237" t="s">
        <v>435</v>
      </c>
      <c r="C2108" s="237">
        <v>422.24</v>
      </c>
    </row>
    <row r="2109" spans="1:3">
      <c r="A2109" s="237" t="s">
        <v>2120</v>
      </c>
      <c r="B2109" s="237" t="s">
        <v>435</v>
      </c>
      <c r="C2109" s="237">
        <v>422.24</v>
      </c>
    </row>
    <row r="2110" spans="1:3">
      <c r="A2110" s="237" t="s">
        <v>2119</v>
      </c>
      <c r="B2110" s="237" t="s">
        <v>435</v>
      </c>
      <c r="C2110" s="237">
        <v>422.24</v>
      </c>
    </row>
    <row r="2111" spans="1:3">
      <c r="A2111" s="237" t="s">
        <v>2923</v>
      </c>
      <c r="B2111" s="237" t="s">
        <v>460</v>
      </c>
      <c r="C2111" s="237">
        <v>49.83</v>
      </c>
    </row>
    <row r="2112" spans="1:3">
      <c r="A2112" s="237" t="s">
        <v>2931</v>
      </c>
      <c r="B2112" s="237" t="s">
        <v>395</v>
      </c>
      <c r="C2112" s="237">
        <v>304.39999999999998</v>
      </c>
    </row>
    <row r="2113" spans="1:3">
      <c r="A2113" s="237" t="s">
        <v>2118</v>
      </c>
      <c r="B2113" s="237" t="s">
        <v>399</v>
      </c>
      <c r="C2113" s="237">
        <v>1428.05</v>
      </c>
    </row>
    <row r="2114" spans="1:3">
      <c r="A2114" s="237" t="s">
        <v>2117</v>
      </c>
      <c r="B2114" s="237" t="s">
        <v>395</v>
      </c>
      <c r="C2114" s="237">
        <v>454.72</v>
      </c>
    </row>
    <row r="2115" spans="1:3">
      <c r="A2115" s="237" t="s">
        <v>2022</v>
      </c>
      <c r="B2115" s="237" t="s">
        <v>747</v>
      </c>
      <c r="C2115" s="237">
        <v>66.31</v>
      </c>
    </row>
    <row r="2116" spans="1:3">
      <c r="A2116" s="237" t="s">
        <v>2021</v>
      </c>
      <c r="B2116" s="237" t="s">
        <v>406</v>
      </c>
      <c r="C2116" s="237">
        <v>167.13</v>
      </c>
    </row>
    <row r="2117" spans="1:3">
      <c r="A2117" s="237" t="s">
        <v>2017</v>
      </c>
      <c r="B2117" s="237" t="s">
        <v>823</v>
      </c>
      <c r="C2117" s="237">
        <v>732.43</v>
      </c>
    </row>
    <row r="2118" spans="1:3">
      <c r="A2118" s="237" t="s">
        <v>2016</v>
      </c>
      <c r="B2118" s="237" t="s">
        <v>1061</v>
      </c>
      <c r="C2118" s="237">
        <v>1392</v>
      </c>
    </row>
    <row r="2119" spans="1:3">
      <c r="A2119" s="237" t="s">
        <v>2015</v>
      </c>
      <c r="B2119" s="237" t="s">
        <v>460</v>
      </c>
      <c r="C2119" s="237">
        <v>49.83</v>
      </c>
    </row>
    <row r="2120" spans="1:3">
      <c r="A2120" s="237" t="s">
        <v>2913</v>
      </c>
      <c r="B2120" s="237" t="s">
        <v>2914</v>
      </c>
      <c r="C2120" s="237">
        <v>886.95</v>
      </c>
    </row>
    <row r="2121" spans="1:3">
      <c r="A2121" s="237" t="s">
        <v>2866</v>
      </c>
      <c r="B2121" s="237" t="s">
        <v>395</v>
      </c>
      <c r="C2121" s="237">
        <v>218.51</v>
      </c>
    </row>
    <row r="2122" spans="1:3">
      <c r="A2122" s="237" t="s">
        <v>2867</v>
      </c>
      <c r="B2122" s="237" t="s">
        <v>403</v>
      </c>
      <c r="C2122" s="237">
        <v>226.12</v>
      </c>
    </row>
    <row r="2123" spans="1:3">
      <c r="A2123" s="237" t="s">
        <v>2881</v>
      </c>
      <c r="B2123" s="237" t="s">
        <v>429</v>
      </c>
      <c r="C2123" s="237">
        <v>5148.88</v>
      </c>
    </row>
    <row r="2124" spans="1:3">
      <c r="A2124" s="237" t="s">
        <v>2882</v>
      </c>
      <c r="B2124" s="237" t="s">
        <v>429</v>
      </c>
      <c r="C2124" s="237">
        <v>5148.88</v>
      </c>
    </row>
    <row r="2125" spans="1:3">
      <c r="A2125" s="237" t="s">
        <v>2829</v>
      </c>
      <c r="B2125" s="237" t="s">
        <v>395</v>
      </c>
      <c r="C2125" s="237">
        <v>454.72</v>
      </c>
    </row>
    <row r="2126" spans="1:3">
      <c r="A2126" s="237" t="s">
        <v>2832</v>
      </c>
      <c r="B2126" s="237" t="s">
        <v>399</v>
      </c>
      <c r="C2126" s="237">
        <v>1428.05</v>
      </c>
    </row>
    <row r="2127" spans="1:3">
      <c r="A2127" s="237" t="s">
        <v>2837</v>
      </c>
      <c r="B2127" s="237" t="s">
        <v>462</v>
      </c>
      <c r="C2127" s="237">
        <v>749.82</v>
      </c>
    </row>
    <row r="2128" spans="1:3">
      <c r="A2128" s="237" t="s">
        <v>2838</v>
      </c>
      <c r="B2128" s="237" t="s">
        <v>435</v>
      </c>
      <c r="C2128" s="237">
        <v>422.24</v>
      </c>
    </row>
    <row r="2129" spans="1:3">
      <c r="A2129" s="237" t="s">
        <v>2973</v>
      </c>
      <c r="B2129" s="237" t="s">
        <v>1488</v>
      </c>
      <c r="C2129" s="237">
        <v>316.08</v>
      </c>
    </row>
    <row r="2130" spans="1:3">
      <c r="A2130" s="237" t="s">
        <v>2988</v>
      </c>
      <c r="B2130" s="237" t="s">
        <v>473</v>
      </c>
      <c r="C2130" s="237">
        <v>2120</v>
      </c>
    </row>
    <row r="2131" spans="1:3">
      <c r="A2131" s="237" t="s">
        <v>2040</v>
      </c>
      <c r="B2131" s="237" t="s">
        <v>420</v>
      </c>
      <c r="C2131" s="237">
        <v>221.85</v>
      </c>
    </row>
    <row r="2132" spans="1:3">
      <c r="A2132" s="237" t="s">
        <v>2969</v>
      </c>
      <c r="B2132" s="237" t="s">
        <v>420</v>
      </c>
      <c r="C2132" s="237">
        <v>221.85</v>
      </c>
    </row>
    <row r="2133" spans="1:3">
      <c r="A2133" s="237" t="s">
        <v>2965</v>
      </c>
      <c r="B2133" s="237" t="s">
        <v>422</v>
      </c>
      <c r="C2133" s="237">
        <v>173.57</v>
      </c>
    </row>
    <row r="2134" spans="1:3">
      <c r="A2134" s="237" t="s">
        <v>2964</v>
      </c>
      <c r="B2134" s="237" t="s">
        <v>395</v>
      </c>
      <c r="C2134" s="237">
        <v>291.45</v>
      </c>
    </row>
    <row r="2135" spans="1:3">
      <c r="A2135" s="237" t="s">
        <v>2963</v>
      </c>
      <c r="B2135" s="237" t="s">
        <v>395</v>
      </c>
      <c r="C2135" s="237">
        <v>291.45</v>
      </c>
    </row>
    <row r="2136" spans="1:3">
      <c r="A2136" s="237" t="s">
        <v>2955</v>
      </c>
      <c r="B2136" s="237" t="s">
        <v>422</v>
      </c>
      <c r="C2136" s="237">
        <v>173.57</v>
      </c>
    </row>
    <row r="2137" spans="1:3">
      <c r="A2137" s="237" t="s">
        <v>2954</v>
      </c>
      <c r="B2137" s="237" t="s">
        <v>422</v>
      </c>
      <c r="C2137" s="237">
        <v>173.57</v>
      </c>
    </row>
    <row r="2138" spans="1:3">
      <c r="A2138" s="237" t="s">
        <v>2953</v>
      </c>
      <c r="B2138" s="237" t="s">
        <v>422</v>
      </c>
      <c r="C2138" s="237">
        <v>173.57</v>
      </c>
    </row>
    <row r="2139" spans="1:3">
      <c r="A2139" s="237" t="s">
        <v>2994</v>
      </c>
      <c r="B2139" s="237" t="s">
        <v>422</v>
      </c>
      <c r="C2139" s="237">
        <v>173.57</v>
      </c>
    </row>
    <row r="2140" spans="1:3">
      <c r="A2140" s="237" t="s">
        <v>2989</v>
      </c>
      <c r="B2140" s="237" t="s">
        <v>395</v>
      </c>
      <c r="C2140" s="237">
        <v>291.45</v>
      </c>
    </row>
    <row r="2141" spans="1:3">
      <c r="A2141" s="237" t="s">
        <v>2039</v>
      </c>
      <c r="B2141" s="237" t="s">
        <v>422</v>
      </c>
      <c r="C2141" s="237">
        <v>173.57</v>
      </c>
    </row>
    <row r="2142" spans="1:3">
      <c r="A2142" s="237" t="s">
        <v>2038</v>
      </c>
      <c r="B2142" s="237" t="s">
        <v>422</v>
      </c>
      <c r="C2142" s="237">
        <v>173.57</v>
      </c>
    </row>
    <row r="2143" spans="1:3">
      <c r="A2143" s="237" t="s">
        <v>2037</v>
      </c>
      <c r="B2143" s="237" t="s">
        <v>422</v>
      </c>
      <c r="C2143" s="237">
        <v>173.57</v>
      </c>
    </row>
    <row r="2144" spans="1:3">
      <c r="A2144" s="237" t="s">
        <v>2036</v>
      </c>
      <c r="B2144" s="237" t="s">
        <v>422</v>
      </c>
      <c r="C2144" s="237">
        <v>173.57</v>
      </c>
    </row>
    <row r="2145" spans="1:3">
      <c r="A2145" s="237" t="s">
        <v>2035</v>
      </c>
      <c r="B2145" s="237" t="s">
        <v>422</v>
      </c>
      <c r="C2145" s="237">
        <v>173.57</v>
      </c>
    </row>
    <row r="2146" spans="1:3">
      <c r="A2146" s="237" t="s">
        <v>2034</v>
      </c>
      <c r="B2146" s="237" t="s">
        <v>395</v>
      </c>
      <c r="C2146" s="237">
        <v>291.45</v>
      </c>
    </row>
    <row r="2147" spans="1:3">
      <c r="A2147" s="237" t="s">
        <v>2033</v>
      </c>
      <c r="B2147" s="237" t="s">
        <v>422</v>
      </c>
      <c r="C2147" s="237">
        <v>173.57</v>
      </c>
    </row>
    <row r="2148" spans="1:3">
      <c r="A2148" s="237" t="s">
        <v>2032</v>
      </c>
      <c r="B2148" s="237" t="s">
        <v>395</v>
      </c>
      <c r="C2148" s="237">
        <v>291.45</v>
      </c>
    </row>
    <row r="2149" spans="1:3">
      <c r="A2149" s="237" t="s">
        <v>2031</v>
      </c>
      <c r="B2149" s="237" t="s">
        <v>395</v>
      </c>
      <c r="C2149" s="237">
        <v>291.45</v>
      </c>
    </row>
    <row r="2150" spans="1:3">
      <c r="A2150" s="237" t="s">
        <v>2027</v>
      </c>
      <c r="B2150" s="237" t="s">
        <v>395</v>
      </c>
      <c r="C2150" s="237">
        <v>291.45</v>
      </c>
    </row>
    <row r="2151" spans="1:3">
      <c r="A2151" s="237" t="s">
        <v>2026</v>
      </c>
      <c r="B2151" s="237" t="s">
        <v>446</v>
      </c>
      <c r="C2151" s="237">
        <v>735.15</v>
      </c>
    </row>
    <row r="2152" spans="1:3">
      <c r="A2152" s="237" t="s">
        <v>2944</v>
      </c>
      <c r="B2152" s="237" t="s">
        <v>451</v>
      </c>
      <c r="C2152" s="237">
        <v>154.66999999999999</v>
      </c>
    </row>
    <row r="2153" spans="1:3">
      <c r="A2153" s="237" t="s">
        <v>2947</v>
      </c>
      <c r="B2153" s="237" t="s">
        <v>451</v>
      </c>
      <c r="C2153" s="237">
        <v>154.66999999999999</v>
      </c>
    </row>
    <row r="2154" spans="1:3">
      <c r="A2154" s="237" t="s">
        <v>2948</v>
      </c>
      <c r="B2154" s="237" t="s">
        <v>451</v>
      </c>
      <c r="C2154" s="237">
        <v>154.66999999999999</v>
      </c>
    </row>
    <row r="2155" spans="1:3">
      <c r="A2155" s="237" t="s">
        <v>2873</v>
      </c>
      <c r="B2155" s="237" t="s">
        <v>453</v>
      </c>
      <c r="C2155" s="237">
        <v>88.79</v>
      </c>
    </row>
    <row r="2156" spans="1:3">
      <c r="A2156" s="237" t="s">
        <v>2883</v>
      </c>
      <c r="B2156" s="237" t="s">
        <v>460</v>
      </c>
      <c r="C2156" s="237">
        <v>49.83</v>
      </c>
    </row>
    <row r="2157" spans="1:3">
      <c r="A2157" s="237" t="s">
        <v>2842</v>
      </c>
      <c r="B2157" s="237" t="s">
        <v>465</v>
      </c>
      <c r="C2157" s="237">
        <v>83.64</v>
      </c>
    </row>
    <row r="2158" spans="1:3">
      <c r="A2158" s="237" t="s">
        <v>2920</v>
      </c>
      <c r="B2158" s="237" t="s">
        <v>747</v>
      </c>
      <c r="C2158" s="237">
        <v>66.31</v>
      </c>
    </row>
    <row r="2159" spans="1:3">
      <c r="A2159" s="237" t="s">
        <v>2949</v>
      </c>
      <c r="B2159" s="237" t="s">
        <v>453</v>
      </c>
      <c r="C2159" s="237">
        <v>88.79</v>
      </c>
    </row>
    <row r="2160" spans="1:3">
      <c r="A2160" s="237" t="s">
        <v>2958</v>
      </c>
      <c r="B2160" s="237" t="s">
        <v>613</v>
      </c>
      <c r="C2160" s="237">
        <v>560.62</v>
      </c>
    </row>
    <row r="2161" spans="1:3">
      <c r="A2161" s="237" t="s">
        <v>2959</v>
      </c>
      <c r="B2161" s="237" t="s">
        <v>613</v>
      </c>
      <c r="C2161" s="237">
        <v>560.62</v>
      </c>
    </row>
    <row r="2162" spans="1:3">
      <c r="A2162" s="237" t="s">
        <v>2962</v>
      </c>
      <c r="B2162" s="237" t="s">
        <v>611</v>
      </c>
      <c r="C2162" s="237">
        <v>322.95999999999998</v>
      </c>
    </row>
    <row r="2163" spans="1:3">
      <c r="A2163" s="237" t="s">
        <v>2966</v>
      </c>
      <c r="B2163" s="237" t="s">
        <v>460</v>
      </c>
      <c r="C2163" s="237">
        <v>49.83</v>
      </c>
    </row>
    <row r="2164" spans="1:3">
      <c r="A2164" s="237" t="s">
        <v>2967</v>
      </c>
      <c r="B2164" s="237" t="s">
        <v>460</v>
      </c>
      <c r="C2164" s="237">
        <v>49.83</v>
      </c>
    </row>
    <row r="2165" spans="1:3">
      <c r="A2165" s="237" t="s">
        <v>3003</v>
      </c>
      <c r="B2165" s="237" t="s">
        <v>465</v>
      </c>
      <c r="C2165" s="237">
        <v>83.64</v>
      </c>
    </row>
    <row r="2166" spans="1:3">
      <c r="A2166" s="237" t="s">
        <v>2060</v>
      </c>
      <c r="B2166" s="237" t="s">
        <v>399</v>
      </c>
      <c r="C2166" s="237">
        <v>2093.25</v>
      </c>
    </row>
    <row r="2167" spans="1:3">
      <c r="A2167" s="237" t="s">
        <v>2059</v>
      </c>
      <c r="B2167" s="237" t="s">
        <v>393</v>
      </c>
      <c r="C2167" s="237">
        <v>433.39</v>
      </c>
    </row>
    <row r="2168" spans="1:3">
      <c r="A2168" s="237" t="s">
        <v>2058</v>
      </c>
      <c r="B2168" s="237" t="s">
        <v>393</v>
      </c>
      <c r="C2168" s="237">
        <v>433.39</v>
      </c>
    </row>
    <row r="2169" spans="1:3">
      <c r="A2169" s="237" t="s">
        <v>2057</v>
      </c>
      <c r="B2169" s="237" t="s">
        <v>399</v>
      </c>
      <c r="C2169" s="237">
        <v>2205.4499999999998</v>
      </c>
    </row>
    <row r="2170" spans="1:3">
      <c r="A2170" s="237" t="s">
        <v>2055</v>
      </c>
      <c r="B2170" s="237" t="s">
        <v>543</v>
      </c>
      <c r="C2170" s="237">
        <v>363.24</v>
      </c>
    </row>
    <row r="2171" spans="1:3">
      <c r="A2171" s="237" t="s">
        <v>2054</v>
      </c>
      <c r="B2171" s="237" t="s">
        <v>435</v>
      </c>
      <c r="C2171" s="237">
        <v>363.24</v>
      </c>
    </row>
    <row r="2172" spans="1:3">
      <c r="A2172" s="237" t="s">
        <v>2941</v>
      </c>
      <c r="B2172" s="237" t="s">
        <v>435</v>
      </c>
      <c r="C2172" s="237">
        <v>422.24</v>
      </c>
    </row>
    <row r="2173" spans="1:3">
      <c r="A2173" s="237" t="s">
        <v>2935</v>
      </c>
      <c r="B2173" s="237" t="s">
        <v>606</v>
      </c>
      <c r="C2173" s="237">
        <v>6902</v>
      </c>
    </row>
    <row r="2174" spans="1:3">
      <c r="A2174" s="237" t="s">
        <v>2919</v>
      </c>
      <c r="B2174" s="237" t="s">
        <v>543</v>
      </c>
      <c r="C2174" s="237">
        <v>363.24</v>
      </c>
    </row>
    <row r="2175" spans="1:3">
      <c r="A2175" s="237" t="s">
        <v>2916</v>
      </c>
      <c r="B2175" s="237" t="s">
        <v>393</v>
      </c>
      <c r="C2175" s="237">
        <v>433.39</v>
      </c>
    </row>
    <row r="2176" spans="1:3">
      <c r="A2176" s="237" t="s">
        <v>2884</v>
      </c>
      <c r="B2176" s="237" t="s">
        <v>393</v>
      </c>
      <c r="C2176" s="237">
        <v>433.39</v>
      </c>
    </row>
    <row r="2177" spans="1:3">
      <c r="A2177" s="237" t="s">
        <v>2854</v>
      </c>
      <c r="B2177" s="237" t="s">
        <v>393</v>
      </c>
      <c r="C2177" s="237">
        <v>433.39</v>
      </c>
    </row>
    <row r="2178" spans="1:3">
      <c r="A2178" s="237" t="s">
        <v>2852</v>
      </c>
      <c r="B2178" s="237" t="s">
        <v>393</v>
      </c>
      <c r="C2178" s="237">
        <v>433.39</v>
      </c>
    </row>
    <row r="2179" spans="1:3">
      <c r="A2179" s="237" t="s">
        <v>2851</v>
      </c>
      <c r="B2179" s="237" t="s">
        <v>393</v>
      </c>
      <c r="C2179" s="237">
        <v>433.39</v>
      </c>
    </row>
    <row r="2180" spans="1:3">
      <c r="A2180" s="237" t="s">
        <v>2111</v>
      </c>
      <c r="B2180" s="237" t="s">
        <v>512</v>
      </c>
      <c r="C2180" s="237">
        <v>1252.44</v>
      </c>
    </row>
    <row r="2181" spans="1:3">
      <c r="A2181" s="237" t="s">
        <v>2109</v>
      </c>
      <c r="B2181" s="237" t="s">
        <v>395</v>
      </c>
      <c r="C2181" s="237">
        <v>218.5</v>
      </c>
    </row>
    <row r="2182" spans="1:3">
      <c r="A2182" s="237" t="s">
        <v>2051</v>
      </c>
      <c r="B2182" s="237" t="s">
        <v>1287</v>
      </c>
      <c r="C2182" s="237">
        <v>833.72</v>
      </c>
    </row>
    <row r="2183" spans="1:3">
      <c r="A2183" s="237" t="s">
        <v>2048</v>
      </c>
      <c r="B2183" s="237" t="s">
        <v>395</v>
      </c>
      <c r="C2183" s="237">
        <v>304.39999999999998</v>
      </c>
    </row>
    <row r="2184" spans="1:3">
      <c r="A2184" s="237" t="s">
        <v>2047</v>
      </c>
      <c r="B2184" s="237" t="s">
        <v>412</v>
      </c>
      <c r="C2184" s="237">
        <v>185.14</v>
      </c>
    </row>
    <row r="2185" spans="1:3">
      <c r="A2185" s="237" t="s">
        <v>2835</v>
      </c>
      <c r="B2185" s="237" t="s">
        <v>435</v>
      </c>
      <c r="C2185" s="237">
        <v>422.24</v>
      </c>
    </row>
    <row r="2186" spans="1:3">
      <c r="A2186" s="237" t="s">
        <v>2834</v>
      </c>
      <c r="B2186" s="237" t="s">
        <v>435</v>
      </c>
      <c r="C2186" s="237">
        <v>422.24</v>
      </c>
    </row>
    <row r="2187" spans="1:3">
      <c r="A2187" s="237" t="s">
        <v>2833</v>
      </c>
      <c r="B2187" s="237" t="s">
        <v>435</v>
      </c>
      <c r="C2187" s="237">
        <v>422.24</v>
      </c>
    </row>
    <row r="2188" spans="1:3">
      <c r="A2188" s="237" t="s">
        <v>2828</v>
      </c>
      <c r="B2188" s="237" t="s">
        <v>393</v>
      </c>
      <c r="C2188" s="237">
        <v>386.98</v>
      </c>
    </row>
    <row r="2189" spans="1:3">
      <c r="A2189" s="237" t="s">
        <v>2872</v>
      </c>
      <c r="B2189" s="237" t="s">
        <v>549</v>
      </c>
      <c r="C2189" s="237">
        <v>394.7</v>
      </c>
    </row>
    <row r="2190" spans="1:3">
      <c r="A2190" s="237" t="s">
        <v>2860</v>
      </c>
      <c r="B2190" s="237" t="s">
        <v>512</v>
      </c>
      <c r="C2190" s="237">
        <v>1252.44</v>
      </c>
    </row>
    <row r="2191" spans="1:3">
      <c r="A2191" s="237" t="s">
        <v>2859</v>
      </c>
      <c r="B2191" s="237" t="s">
        <v>1937</v>
      </c>
      <c r="C2191" s="237">
        <v>1948.8</v>
      </c>
    </row>
    <row r="2192" spans="1:3">
      <c r="A2192" s="237" t="s">
        <v>3024</v>
      </c>
      <c r="B2192" s="237" t="s">
        <v>1287</v>
      </c>
      <c r="C2192" s="237">
        <v>833.72</v>
      </c>
    </row>
    <row r="2193" spans="1:3">
      <c r="A2193" s="237" t="s">
        <v>3012</v>
      </c>
      <c r="B2193" s="237" t="s">
        <v>462</v>
      </c>
      <c r="C2193" s="237">
        <v>442.93</v>
      </c>
    </row>
    <row r="2194" spans="1:3">
      <c r="A2194" s="237" t="s">
        <v>3009</v>
      </c>
      <c r="B2194" s="237" t="s">
        <v>462</v>
      </c>
      <c r="C2194" s="237">
        <v>442.93</v>
      </c>
    </row>
    <row r="2195" spans="1:3">
      <c r="A2195" s="237" t="s">
        <v>3002</v>
      </c>
      <c r="B2195" s="237" t="s">
        <v>669</v>
      </c>
      <c r="C2195" s="237">
        <v>347.73</v>
      </c>
    </row>
    <row r="2196" spans="1:3">
      <c r="A2196" s="237" t="s">
        <v>3001</v>
      </c>
      <c r="B2196" s="237" t="s">
        <v>669</v>
      </c>
      <c r="C2196" s="237">
        <v>347.74</v>
      </c>
    </row>
    <row r="2197" spans="1:3">
      <c r="A2197" s="237" t="s">
        <v>3043</v>
      </c>
      <c r="B2197" s="237" t="s">
        <v>412</v>
      </c>
      <c r="C2197" s="237">
        <v>185.14</v>
      </c>
    </row>
    <row r="2198" spans="1:3">
      <c r="A2198" s="237" t="s">
        <v>3004</v>
      </c>
      <c r="B2198" s="237" t="s">
        <v>395</v>
      </c>
      <c r="C2198" s="237">
        <v>310.88</v>
      </c>
    </row>
    <row r="2199" spans="1:3">
      <c r="A2199" s="237" t="s">
        <v>3034</v>
      </c>
      <c r="B2199" s="237" t="s">
        <v>412</v>
      </c>
      <c r="C2199" s="237">
        <v>185.14</v>
      </c>
    </row>
    <row r="2200" spans="1:3">
      <c r="A2200" s="237" t="s">
        <v>2970</v>
      </c>
      <c r="B2200" s="237" t="s">
        <v>420</v>
      </c>
      <c r="C2200" s="237">
        <v>221.85</v>
      </c>
    </row>
    <row r="2201" spans="1:3">
      <c r="A2201" s="237" t="s">
        <v>2044</v>
      </c>
      <c r="B2201" s="237" t="s">
        <v>420</v>
      </c>
      <c r="C2201" s="237">
        <v>221.85</v>
      </c>
    </row>
    <row r="2202" spans="1:3">
      <c r="A2202" s="237" t="s">
        <v>2043</v>
      </c>
      <c r="B2202" s="237" t="s">
        <v>420</v>
      </c>
      <c r="C2202" s="237">
        <v>221.85</v>
      </c>
    </row>
    <row r="2203" spans="1:3">
      <c r="A2203" s="237" t="s">
        <v>1874</v>
      </c>
      <c r="B2203" s="237" t="s">
        <v>395</v>
      </c>
      <c r="C2203" s="237">
        <v>157.44999999999999</v>
      </c>
    </row>
    <row r="2204" spans="1:3">
      <c r="A2204" s="237" t="s">
        <v>1873</v>
      </c>
      <c r="B2204" s="237" t="s">
        <v>451</v>
      </c>
      <c r="C2204" s="237">
        <v>154.66999999999999</v>
      </c>
    </row>
    <row r="2205" spans="1:3">
      <c r="A2205" s="237" t="s">
        <v>1872</v>
      </c>
      <c r="B2205" s="237" t="s">
        <v>395</v>
      </c>
      <c r="C2205" s="237">
        <v>291.45</v>
      </c>
    </row>
    <row r="2206" spans="1:3">
      <c r="A2206" s="237" t="s">
        <v>1871</v>
      </c>
      <c r="B2206" s="237" t="s">
        <v>422</v>
      </c>
      <c r="C2206" s="237">
        <v>173.57</v>
      </c>
    </row>
    <row r="2207" spans="1:3">
      <c r="A2207" s="237" t="s">
        <v>1870</v>
      </c>
      <c r="B2207" s="237" t="s">
        <v>422</v>
      </c>
      <c r="C2207" s="237">
        <v>173.57</v>
      </c>
    </row>
    <row r="2208" spans="1:3">
      <c r="A2208" s="237" t="s">
        <v>1869</v>
      </c>
      <c r="B2208" s="237" t="s">
        <v>422</v>
      </c>
      <c r="C2208" s="237">
        <v>173.57</v>
      </c>
    </row>
    <row r="2209" spans="1:3">
      <c r="A2209" s="237" t="s">
        <v>1868</v>
      </c>
      <c r="B2209" s="237" t="s">
        <v>422</v>
      </c>
      <c r="C2209" s="237">
        <v>173.57</v>
      </c>
    </row>
    <row r="2210" spans="1:3">
      <c r="A2210" s="237" t="s">
        <v>1867</v>
      </c>
      <c r="B2210" s="237" t="s">
        <v>422</v>
      </c>
      <c r="C2210" s="237">
        <v>173.57</v>
      </c>
    </row>
    <row r="2211" spans="1:3">
      <c r="A2211" s="237" t="s">
        <v>1866</v>
      </c>
      <c r="B2211" s="237" t="s">
        <v>422</v>
      </c>
      <c r="C2211" s="237">
        <v>173.57</v>
      </c>
    </row>
    <row r="2212" spans="1:3">
      <c r="A2212" s="237" t="s">
        <v>1865</v>
      </c>
      <c r="B2212" s="237" t="s">
        <v>395</v>
      </c>
      <c r="C2212" s="237">
        <v>310.88</v>
      </c>
    </row>
    <row r="2213" spans="1:3">
      <c r="A2213" s="237" t="s">
        <v>1864</v>
      </c>
      <c r="B2213" s="237" t="s">
        <v>412</v>
      </c>
      <c r="C2213" s="237">
        <v>185.14</v>
      </c>
    </row>
    <row r="2214" spans="1:3">
      <c r="A2214" s="237" t="s">
        <v>1823</v>
      </c>
      <c r="B2214" s="237" t="s">
        <v>412</v>
      </c>
      <c r="C2214" s="237">
        <v>185.14</v>
      </c>
    </row>
    <row r="2215" spans="1:3">
      <c r="A2215" s="237" t="s">
        <v>1826</v>
      </c>
      <c r="B2215" s="237" t="s">
        <v>420</v>
      </c>
      <c r="C2215" s="237">
        <v>221.85</v>
      </c>
    </row>
    <row r="2216" spans="1:3">
      <c r="A2216" s="237" t="s">
        <v>1827</v>
      </c>
      <c r="B2216" s="237" t="s">
        <v>422</v>
      </c>
      <c r="C2216" s="237">
        <v>173.57</v>
      </c>
    </row>
    <row r="2217" spans="1:3">
      <c r="A2217" s="237" t="s">
        <v>1829</v>
      </c>
      <c r="B2217" s="237" t="s">
        <v>422</v>
      </c>
      <c r="C2217" s="237">
        <v>173.57</v>
      </c>
    </row>
    <row r="2218" spans="1:3">
      <c r="A2218" s="237" t="s">
        <v>2492</v>
      </c>
      <c r="B2218" s="237" t="s">
        <v>412</v>
      </c>
      <c r="C2218" s="237">
        <v>185.14</v>
      </c>
    </row>
    <row r="2219" spans="1:3">
      <c r="A2219" s="237" t="s">
        <v>2504</v>
      </c>
      <c r="B2219" s="237" t="s">
        <v>420</v>
      </c>
      <c r="C2219" s="237">
        <v>221.85</v>
      </c>
    </row>
    <row r="2220" spans="1:3">
      <c r="A2220" s="237" t="s">
        <v>2505</v>
      </c>
      <c r="B2220" s="237" t="s">
        <v>422</v>
      </c>
      <c r="C2220" s="237">
        <v>173.57</v>
      </c>
    </row>
    <row r="2221" spans="1:3">
      <c r="A2221" s="237" t="s">
        <v>2506</v>
      </c>
      <c r="B2221" s="237" t="s">
        <v>395</v>
      </c>
      <c r="C2221" s="237">
        <v>291.45</v>
      </c>
    </row>
    <row r="2222" spans="1:3">
      <c r="A2222" s="237" t="s">
        <v>2507</v>
      </c>
      <c r="B2222" s="237" t="s">
        <v>395</v>
      </c>
      <c r="C2222" s="237">
        <v>291.45</v>
      </c>
    </row>
    <row r="2223" spans="1:3">
      <c r="A2223" s="237" t="s">
        <v>2509</v>
      </c>
      <c r="B2223" s="237" t="s">
        <v>453</v>
      </c>
      <c r="C2223" s="237">
        <v>88.79</v>
      </c>
    </row>
    <row r="2224" spans="1:3">
      <c r="A2224" s="237" t="s">
        <v>2510</v>
      </c>
      <c r="B2224" s="237" t="s">
        <v>453</v>
      </c>
      <c r="C2224" s="237">
        <v>88.79</v>
      </c>
    </row>
    <row r="2225" spans="1:3">
      <c r="A2225" s="237" t="s">
        <v>2511</v>
      </c>
      <c r="B2225" s="237" t="s">
        <v>453</v>
      </c>
      <c r="C2225" s="237">
        <v>88.79</v>
      </c>
    </row>
    <row r="2226" spans="1:3">
      <c r="A2226" s="237" t="s">
        <v>2512</v>
      </c>
      <c r="B2226" s="237" t="s">
        <v>395</v>
      </c>
      <c r="C2226" s="237">
        <v>157.44999999999999</v>
      </c>
    </row>
    <row r="2227" spans="1:3">
      <c r="A2227" s="237" t="s">
        <v>2515</v>
      </c>
      <c r="B2227" s="237" t="s">
        <v>782</v>
      </c>
      <c r="C2227" s="237">
        <v>545.20000000000005</v>
      </c>
    </row>
    <row r="2228" spans="1:3">
      <c r="A2228" s="237" t="s">
        <v>2516</v>
      </c>
      <c r="B2228" s="237" t="s">
        <v>458</v>
      </c>
      <c r="C2228" s="237">
        <v>234.55</v>
      </c>
    </row>
    <row r="2229" spans="1:3">
      <c r="A2229" s="237" t="s">
        <v>2517</v>
      </c>
      <c r="B2229" s="237" t="s">
        <v>504</v>
      </c>
      <c r="C2229" s="237">
        <v>113.08</v>
      </c>
    </row>
    <row r="2230" spans="1:3">
      <c r="A2230" s="237" t="s">
        <v>2518</v>
      </c>
      <c r="B2230" s="237" t="s">
        <v>611</v>
      </c>
      <c r="C2230" s="237">
        <v>322.95999999999998</v>
      </c>
    </row>
    <row r="2231" spans="1:3">
      <c r="A2231" s="237" t="s">
        <v>2618</v>
      </c>
      <c r="B2231" s="237" t="s">
        <v>1135</v>
      </c>
      <c r="C2231" s="237">
        <v>3220</v>
      </c>
    </row>
    <row r="2232" spans="1:3">
      <c r="A2232" s="237" t="s">
        <v>2619</v>
      </c>
      <c r="B2232" s="237" t="s">
        <v>393</v>
      </c>
      <c r="C2232" s="237">
        <v>433.39</v>
      </c>
    </row>
    <row r="2233" spans="1:3">
      <c r="A2233" s="237" t="s">
        <v>2620</v>
      </c>
      <c r="B2233" s="237" t="s">
        <v>435</v>
      </c>
      <c r="C2233" s="237">
        <v>373.92</v>
      </c>
    </row>
    <row r="2234" spans="1:3">
      <c r="A2234" s="237" t="s">
        <v>5641</v>
      </c>
      <c r="B2234" s="237" t="s">
        <v>5642</v>
      </c>
      <c r="C2234" s="237">
        <v>24346.89</v>
      </c>
    </row>
    <row r="2235" spans="1:3">
      <c r="A2235" s="237" t="s">
        <v>2543</v>
      </c>
      <c r="B2235" s="237" t="s">
        <v>435</v>
      </c>
      <c r="C2235" s="237">
        <v>422.24</v>
      </c>
    </row>
    <row r="2236" spans="1:3">
      <c r="A2236" s="237" t="s">
        <v>2544</v>
      </c>
      <c r="B2236" s="237" t="s">
        <v>611</v>
      </c>
      <c r="C2236" s="237">
        <v>322.95999999999998</v>
      </c>
    </row>
    <row r="2237" spans="1:3">
      <c r="A2237" s="237" t="s">
        <v>1830</v>
      </c>
      <c r="B2237" s="237" t="s">
        <v>422</v>
      </c>
      <c r="C2237" s="237">
        <v>173.57</v>
      </c>
    </row>
    <row r="2238" spans="1:3">
      <c r="A2238" s="237" t="s">
        <v>1892</v>
      </c>
      <c r="B2238" s="237" t="s">
        <v>422</v>
      </c>
      <c r="C2238" s="237">
        <v>173.57</v>
      </c>
    </row>
    <row r="2239" spans="1:3">
      <c r="A2239" s="237" t="s">
        <v>1891</v>
      </c>
      <c r="B2239" s="237" t="s">
        <v>422</v>
      </c>
      <c r="C2239" s="237">
        <v>173.57</v>
      </c>
    </row>
    <row r="2240" spans="1:3">
      <c r="A2240" s="237" t="s">
        <v>2541</v>
      </c>
      <c r="B2240" s="237" t="s">
        <v>669</v>
      </c>
      <c r="C2240" s="237">
        <v>347.74</v>
      </c>
    </row>
    <row r="2241" spans="1:3">
      <c r="A2241" s="237" t="s">
        <v>2552</v>
      </c>
      <c r="B2241" s="237" t="s">
        <v>462</v>
      </c>
      <c r="C2241" s="237">
        <v>442.93</v>
      </c>
    </row>
    <row r="2242" spans="1:3">
      <c r="A2242" s="237" t="s">
        <v>1820</v>
      </c>
      <c r="B2242" s="237" t="s">
        <v>403</v>
      </c>
      <c r="C2242" s="237">
        <v>226.12</v>
      </c>
    </row>
    <row r="2243" spans="1:3">
      <c r="A2243" s="237" t="s">
        <v>2554</v>
      </c>
      <c r="B2243" s="237" t="s">
        <v>549</v>
      </c>
      <c r="C2243" s="237">
        <v>394.7</v>
      </c>
    </row>
    <row r="2244" spans="1:3">
      <c r="A2244" s="237" t="s">
        <v>2534</v>
      </c>
      <c r="B2244" s="237" t="s">
        <v>453</v>
      </c>
      <c r="C2244" s="237">
        <v>88.79</v>
      </c>
    </row>
    <row r="2245" spans="1:3">
      <c r="A2245" s="237" t="s">
        <v>1817</v>
      </c>
      <c r="B2245" s="237" t="s">
        <v>669</v>
      </c>
      <c r="C2245" s="237">
        <v>347.74</v>
      </c>
    </row>
    <row r="2246" spans="1:3">
      <c r="A2246" s="237" t="s">
        <v>2555</v>
      </c>
      <c r="B2246" s="237" t="s">
        <v>473</v>
      </c>
      <c r="C2246" s="237">
        <v>2360</v>
      </c>
    </row>
    <row r="2247" spans="1:3">
      <c r="A2247" s="237" t="s">
        <v>1814</v>
      </c>
      <c r="B2247" s="237" t="s">
        <v>395</v>
      </c>
      <c r="C2247" s="237">
        <v>304.39999999999998</v>
      </c>
    </row>
    <row r="2248" spans="1:3">
      <c r="A2248" s="237" t="s">
        <v>2556</v>
      </c>
      <c r="B2248" s="237" t="s">
        <v>435</v>
      </c>
      <c r="C2248" s="237">
        <v>422.24</v>
      </c>
    </row>
    <row r="2249" spans="1:3">
      <c r="A2249" s="237" t="s">
        <v>2557</v>
      </c>
      <c r="B2249" s="237" t="s">
        <v>435</v>
      </c>
      <c r="C2249" s="237">
        <v>422.24</v>
      </c>
    </row>
    <row r="2250" spans="1:3">
      <c r="A2250" s="237" t="s">
        <v>2558</v>
      </c>
      <c r="B2250" s="237" t="s">
        <v>435</v>
      </c>
      <c r="C2250" s="237">
        <v>422.24</v>
      </c>
    </row>
    <row r="2251" spans="1:3">
      <c r="A2251" s="237" t="s">
        <v>2562</v>
      </c>
      <c r="B2251" s="237" t="s">
        <v>393</v>
      </c>
      <c r="C2251" s="237">
        <v>433.39</v>
      </c>
    </row>
    <row r="2252" spans="1:3">
      <c r="A2252" s="237" t="s">
        <v>2563</v>
      </c>
      <c r="B2252" s="237" t="s">
        <v>393</v>
      </c>
      <c r="C2252" s="237">
        <v>433.39</v>
      </c>
    </row>
    <row r="2253" spans="1:3">
      <c r="A2253" s="237" t="s">
        <v>2564</v>
      </c>
      <c r="B2253" s="237" t="s">
        <v>395</v>
      </c>
      <c r="C2253" s="237">
        <v>628.16999999999996</v>
      </c>
    </row>
    <row r="2254" spans="1:3">
      <c r="A2254" s="237" t="s">
        <v>2616</v>
      </c>
      <c r="B2254" s="237" t="s">
        <v>587</v>
      </c>
      <c r="C2254" s="237">
        <v>267.95999999999998</v>
      </c>
    </row>
    <row r="2255" spans="1:3">
      <c r="A2255" s="237" t="s">
        <v>2567</v>
      </c>
      <c r="B2255" s="237" t="s">
        <v>543</v>
      </c>
      <c r="C2255" s="237">
        <v>352.56</v>
      </c>
    </row>
    <row r="2256" spans="1:3">
      <c r="A2256" s="237" t="s">
        <v>2525</v>
      </c>
      <c r="B2256" s="237" t="s">
        <v>395</v>
      </c>
      <c r="C2256" s="237">
        <v>647.21</v>
      </c>
    </row>
    <row r="2257" spans="1:3">
      <c r="A2257" s="237" t="s">
        <v>2503</v>
      </c>
      <c r="B2257" s="237" t="s">
        <v>393</v>
      </c>
      <c r="C2257" s="237">
        <v>433.39</v>
      </c>
    </row>
    <row r="2258" spans="1:3">
      <c r="A2258" s="237" t="s">
        <v>2502</v>
      </c>
      <c r="B2258" s="237" t="s">
        <v>393</v>
      </c>
      <c r="C2258" s="237">
        <v>433.39</v>
      </c>
    </row>
    <row r="2259" spans="1:3">
      <c r="A2259" s="237" t="s">
        <v>2501</v>
      </c>
      <c r="B2259" s="237" t="s">
        <v>393</v>
      </c>
      <c r="C2259" s="237">
        <v>433.39</v>
      </c>
    </row>
    <row r="2260" spans="1:3">
      <c r="A2260" s="237" t="s">
        <v>2500</v>
      </c>
      <c r="B2260" s="237" t="s">
        <v>399</v>
      </c>
      <c r="C2260" s="237">
        <v>2093.25</v>
      </c>
    </row>
    <row r="2261" spans="1:3">
      <c r="A2261" s="237" t="s">
        <v>2498</v>
      </c>
      <c r="B2261" s="237" t="s">
        <v>435</v>
      </c>
      <c r="C2261" s="237">
        <v>422.24</v>
      </c>
    </row>
    <row r="2262" spans="1:3">
      <c r="A2262" s="237" t="s">
        <v>2497</v>
      </c>
      <c r="B2262" s="237" t="s">
        <v>435</v>
      </c>
      <c r="C2262" s="237">
        <v>422.24</v>
      </c>
    </row>
    <row r="2263" spans="1:3">
      <c r="A2263" s="237" t="s">
        <v>2496</v>
      </c>
      <c r="B2263" s="237" t="s">
        <v>395</v>
      </c>
      <c r="C2263" s="237">
        <v>454.72</v>
      </c>
    </row>
    <row r="2264" spans="1:3">
      <c r="A2264" s="237" t="s">
        <v>2495</v>
      </c>
      <c r="B2264" s="237" t="s">
        <v>549</v>
      </c>
      <c r="C2264" s="237">
        <v>394.7</v>
      </c>
    </row>
    <row r="2265" spans="1:3">
      <c r="A2265" s="237" t="s">
        <v>2487</v>
      </c>
      <c r="B2265" s="237" t="s">
        <v>403</v>
      </c>
      <c r="C2265" s="237">
        <v>226.12</v>
      </c>
    </row>
    <row r="2266" spans="1:3">
      <c r="A2266" s="237" t="s">
        <v>2486</v>
      </c>
      <c r="B2266" s="237" t="s">
        <v>395</v>
      </c>
      <c r="C2266" s="237">
        <v>218.5</v>
      </c>
    </row>
    <row r="2267" spans="1:3">
      <c r="A2267" s="237" t="s">
        <v>2484</v>
      </c>
      <c r="B2267" s="237" t="s">
        <v>408</v>
      </c>
      <c r="C2267" s="237">
        <v>568.4</v>
      </c>
    </row>
    <row r="2268" spans="1:3">
      <c r="A2268" s="237" t="s">
        <v>2488</v>
      </c>
      <c r="B2268" s="237" t="s">
        <v>395</v>
      </c>
      <c r="C2268" s="237">
        <v>304.39999999999998</v>
      </c>
    </row>
    <row r="2269" spans="1:3">
      <c r="A2269" s="237" t="s">
        <v>2489</v>
      </c>
      <c r="B2269" s="237" t="s">
        <v>412</v>
      </c>
      <c r="C2269" s="237">
        <v>185.14</v>
      </c>
    </row>
    <row r="2270" spans="1:3">
      <c r="A2270" s="237" t="s">
        <v>2490</v>
      </c>
      <c r="B2270" s="237" t="s">
        <v>412</v>
      </c>
      <c r="C2270" s="237">
        <v>185.14</v>
      </c>
    </row>
    <row r="2271" spans="1:3">
      <c r="A2271" s="237" t="s">
        <v>2491</v>
      </c>
      <c r="B2271" s="237" t="s">
        <v>412</v>
      </c>
      <c r="C2271" s="237">
        <v>185.14</v>
      </c>
    </row>
    <row r="2272" spans="1:3">
      <c r="A2272" s="237" t="s">
        <v>1815</v>
      </c>
      <c r="B2272" s="237" t="s">
        <v>395</v>
      </c>
      <c r="C2272" s="237">
        <v>304.39999999999998</v>
      </c>
    </row>
    <row r="2273" spans="1:3">
      <c r="A2273" s="237" t="s">
        <v>1816</v>
      </c>
      <c r="B2273" s="237" t="s">
        <v>412</v>
      </c>
      <c r="C2273" s="237">
        <v>185.14</v>
      </c>
    </row>
    <row r="2274" spans="1:3">
      <c r="A2274" s="237" t="s">
        <v>1822</v>
      </c>
      <c r="B2274" s="237" t="s">
        <v>412</v>
      </c>
      <c r="C2274" s="237">
        <v>185.14</v>
      </c>
    </row>
    <row r="2275" spans="1:3">
      <c r="A2275" s="237" t="s">
        <v>1828</v>
      </c>
      <c r="B2275" s="237" t="s">
        <v>465</v>
      </c>
      <c r="C2275" s="237">
        <v>83.64</v>
      </c>
    </row>
    <row r="2276" spans="1:3">
      <c r="A2276" s="237" t="s">
        <v>1875</v>
      </c>
      <c r="B2276" s="237" t="s">
        <v>395</v>
      </c>
      <c r="C2276" s="237">
        <v>157.44999999999999</v>
      </c>
    </row>
    <row r="2277" spans="1:3">
      <c r="A2277" s="237" t="s">
        <v>3010</v>
      </c>
      <c r="B2277" s="237" t="s">
        <v>395</v>
      </c>
      <c r="C2277" s="237">
        <v>291.45</v>
      </c>
    </row>
    <row r="2278" spans="1:3">
      <c r="A2278" s="237" t="s">
        <v>3011</v>
      </c>
      <c r="B2278" s="237" t="s">
        <v>422</v>
      </c>
      <c r="C2278" s="237">
        <v>173.57</v>
      </c>
    </row>
    <row r="2279" spans="1:3">
      <c r="A2279" s="237" t="s">
        <v>3017</v>
      </c>
      <c r="B2279" s="237" t="s">
        <v>422</v>
      </c>
      <c r="C2279" s="237">
        <v>173.57</v>
      </c>
    </row>
    <row r="2280" spans="1:3">
      <c r="A2280" s="237" t="s">
        <v>3020</v>
      </c>
      <c r="B2280" s="237" t="s">
        <v>395</v>
      </c>
      <c r="C2280" s="237">
        <v>291.45</v>
      </c>
    </row>
    <row r="2281" spans="1:3">
      <c r="A2281" s="237" t="s">
        <v>3021</v>
      </c>
      <c r="B2281" s="237" t="s">
        <v>422</v>
      </c>
      <c r="C2281" s="237">
        <v>173.57</v>
      </c>
    </row>
    <row r="2282" spans="1:3">
      <c r="A2282" s="237" t="s">
        <v>3022</v>
      </c>
      <c r="B2282" s="237" t="s">
        <v>422</v>
      </c>
      <c r="C2282" s="237">
        <v>173.57</v>
      </c>
    </row>
    <row r="2283" spans="1:3">
      <c r="A2283" s="237" t="s">
        <v>3028</v>
      </c>
      <c r="B2283" s="237" t="s">
        <v>395</v>
      </c>
      <c r="C2283" s="237">
        <v>310.88</v>
      </c>
    </row>
    <row r="2284" spans="1:3">
      <c r="A2284" s="237" t="s">
        <v>3029</v>
      </c>
      <c r="B2284" s="237" t="s">
        <v>395</v>
      </c>
      <c r="C2284" s="237">
        <v>310.88</v>
      </c>
    </row>
    <row r="2285" spans="1:3">
      <c r="A2285" s="237" t="s">
        <v>3030</v>
      </c>
      <c r="B2285" s="237" t="s">
        <v>412</v>
      </c>
      <c r="C2285" s="237">
        <v>185.14</v>
      </c>
    </row>
    <row r="2286" spans="1:3">
      <c r="A2286" s="237" t="s">
        <v>2856</v>
      </c>
      <c r="B2286" s="237" t="s">
        <v>395</v>
      </c>
      <c r="C2286" s="237">
        <v>304.39999999999998</v>
      </c>
    </row>
    <row r="2287" spans="1:3">
      <c r="A2287" s="237" t="s">
        <v>2857</v>
      </c>
      <c r="B2287" s="237" t="s">
        <v>410</v>
      </c>
      <c r="C2287" s="237">
        <v>241.59</v>
      </c>
    </row>
    <row r="2288" spans="1:3">
      <c r="A2288" s="237" t="s">
        <v>2137</v>
      </c>
      <c r="B2288" s="237" t="s">
        <v>435</v>
      </c>
      <c r="C2288" s="237">
        <v>422.24</v>
      </c>
    </row>
    <row r="2289" spans="1:3">
      <c r="A2289" s="237" t="s">
        <v>2136</v>
      </c>
      <c r="B2289" s="237" t="s">
        <v>393</v>
      </c>
      <c r="C2289" s="237">
        <v>386.98</v>
      </c>
    </row>
    <row r="2290" spans="1:3">
      <c r="A2290" s="237" t="s">
        <v>2590</v>
      </c>
      <c r="B2290" s="237" t="s">
        <v>395</v>
      </c>
      <c r="C2290" s="237">
        <v>647.21</v>
      </c>
    </row>
    <row r="2291" spans="1:3">
      <c r="A2291" s="237" t="s">
        <v>2591</v>
      </c>
      <c r="B2291" s="237" t="s">
        <v>393</v>
      </c>
      <c r="C2291" s="237">
        <v>433.39</v>
      </c>
    </row>
    <row r="2292" spans="1:3">
      <c r="A2292" s="237" t="s">
        <v>2592</v>
      </c>
      <c r="B2292" s="237" t="s">
        <v>393</v>
      </c>
      <c r="C2292" s="237">
        <v>433.39</v>
      </c>
    </row>
    <row r="2293" spans="1:3">
      <c r="A2293" s="237" t="s">
        <v>2593</v>
      </c>
      <c r="B2293" s="237" t="s">
        <v>435</v>
      </c>
      <c r="C2293" s="237">
        <v>422.24</v>
      </c>
    </row>
    <row r="2294" spans="1:3">
      <c r="A2294" s="237" t="s">
        <v>2594</v>
      </c>
      <c r="B2294" s="237" t="s">
        <v>435</v>
      </c>
      <c r="C2294" s="237">
        <v>422.24</v>
      </c>
    </row>
    <row r="2295" spans="1:3">
      <c r="A2295" s="237" t="s">
        <v>2595</v>
      </c>
      <c r="B2295" s="237" t="s">
        <v>435</v>
      </c>
      <c r="C2295" s="237">
        <v>422.24</v>
      </c>
    </row>
    <row r="2296" spans="1:3">
      <c r="A2296" s="237" t="s">
        <v>2596</v>
      </c>
      <c r="B2296" s="237" t="s">
        <v>435</v>
      </c>
      <c r="C2296" s="237">
        <v>422.24</v>
      </c>
    </row>
    <row r="2297" spans="1:3">
      <c r="A2297" s="237" t="s">
        <v>2597</v>
      </c>
      <c r="B2297" s="237" t="s">
        <v>435</v>
      </c>
      <c r="C2297" s="237">
        <v>422.24</v>
      </c>
    </row>
    <row r="2298" spans="1:3">
      <c r="A2298" s="237" t="s">
        <v>2598</v>
      </c>
      <c r="B2298" s="237" t="s">
        <v>435</v>
      </c>
      <c r="C2298" s="237">
        <v>422.24</v>
      </c>
    </row>
    <row r="2299" spans="1:3">
      <c r="A2299" s="237" t="s">
        <v>2600</v>
      </c>
      <c r="B2299" s="237" t="s">
        <v>473</v>
      </c>
      <c r="C2299" s="237">
        <v>2120</v>
      </c>
    </row>
    <row r="2300" spans="1:3">
      <c r="A2300" s="237" t="s">
        <v>2601</v>
      </c>
      <c r="B2300" s="237" t="s">
        <v>395</v>
      </c>
      <c r="C2300" s="237">
        <v>454.72</v>
      </c>
    </row>
    <row r="2301" spans="1:3">
      <c r="A2301" s="237" t="s">
        <v>2602</v>
      </c>
      <c r="B2301" s="237" t="s">
        <v>395</v>
      </c>
      <c r="C2301" s="237">
        <v>454.72</v>
      </c>
    </row>
    <row r="2302" spans="1:3">
      <c r="A2302" s="237" t="s">
        <v>2605</v>
      </c>
      <c r="B2302" s="237" t="s">
        <v>403</v>
      </c>
      <c r="C2302" s="237">
        <v>226.12</v>
      </c>
    </row>
    <row r="2303" spans="1:3">
      <c r="A2303" s="237" t="s">
        <v>2608</v>
      </c>
      <c r="B2303" s="237" t="s">
        <v>397</v>
      </c>
      <c r="C2303" s="237">
        <v>379.36</v>
      </c>
    </row>
    <row r="2304" spans="1:3">
      <c r="A2304" s="237" t="s">
        <v>2609</v>
      </c>
      <c r="B2304" s="237" t="s">
        <v>410</v>
      </c>
      <c r="C2304" s="237">
        <v>241.59</v>
      </c>
    </row>
    <row r="2305" spans="1:3">
      <c r="A2305" s="237" t="s">
        <v>2611</v>
      </c>
      <c r="B2305" s="237" t="s">
        <v>395</v>
      </c>
      <c r="C2305" s="237">
        <v>304.39999999999998</v>
      </c>
    </row>
    <row r="2306" spans="1:3">
      <c r="A2306" s="237" t="s">
        <v>2975</v>
      </c>
      <c r="B2306" s="237" t="s">
        <v>422</v>
      </c>
      <c r="C2306" s="237">
        <v>173.57</v>
      </c>
    </row>
    <row r="2307" spans="1:3">
      <c r="A2307" s="237" t="s">
        <v>2976</v>
      </c>
      <c r="B2307" s="237" t="s">
        <v>422</v>
      </c>
      <c r="C2307" s="237">
        <v>173.57</v>
      </c>
    </row>
    <row r="2308" spans="1:3">
      <c r="A2308" s="237" t="s">
        <v>2977</v>
      </c>
      <c r="B2308" s="237" t="s">
        <v>422</v>
      </c>
      <c r="C2308" s="237">
        <v>173.57</v>
      </c>
    </row>
    <row r="2309" spans="1:3">
      <c r="A2309" s="237" t="s">
        <v>2978</v>
      </c>
      <c r="B2309" s="237" t="s">
        <v>422</v>
      </c>
      <c r="C2309" s="237">
        <v>173.57</v>
      </c>
    </row>
    <row r="2310" spans="1:3">
      <c r="A2310" s="237" t="s">
        <v>2980</v>
      </c>
      <c r="B2310" s="237" t="s">
        <v>422</v>
      </c>
      <c r="C2310" s="237">
        <v>173.57</v>
      </c>
    </row>
    <row r="2311" spans="1:3">
      <c r="A2311" s="237" t="s">
        <v>2981</v>
      </c>
      <c r="B2311" s="237" t="s">
        <v>395</v>
      </c>
      <c r="C2311" s="237">
        <v>291.45</v>
      </c>
    </row>
    <row r="2312" spans="1:3">
      <c r="A2312" s="237" t="s">
        <v>2132</v>
      </c>
      <c r="B2312" s="237" t="s">
        <v>460</v>
      </c>
      <c r="C2312" s="237">
        <v>49.83</v>
      </c>
    </row>
    <row r="2313" spans="1:3">
      <c r="A2313" s="237" t="s">
        <v>2982</v>
      </c>
      <c r="B2313" s="237" t="s">
        <v>395</v>
      </c>
      <c r="C2313" s="237">
        <v>291.45</v>
      </c>
    </row>
    <row r="2314" spans="1:3">
      <c r="A2314" s="237" t="s">
        <v>1890</v>
      </c>
      <c r="B2314" s="237" t="s">
        <v>395</v>
      </c>
      <c r="C2314" s="237">
        <v>291.45</v>
      </c>
    </row>
    <row r="2315" spans="1:3">
      <c r="A2315" s="237" t="s">
        <v>1889</v>
      </c>
      <c r="B2315" s="237" t="s">
        <v>395</v>
      </c>
      <c r="C2315" s="237">
        <v>291.45</v>
      </c>
    </row>
    <row r="2316" spans="1:3">
      <c r="A2316" s="237" t="s">
        <v>1888</v>
      </c>
      <c r="B2316" s="237" t="s">
        <v>422</v>
      </c>
      <c r="C2316" s="237">
        <v>173.57</v>
      </c>
    </row>
    <row r="2317" spans="1:3">
      <c r="A2317" s="237" t="s">
        <v>2375</v>
      </c>
      <c r="B2317" s="237" t="s">
        <v>422</v>
      </c>
      <c r="C2317" s="237">
        <v>173.57</v>
      </c>
    </row>
    <row r="2318" spans="1:3">
      <c r="A2318" s="237" t="s">
        <v>2519</v>
      </c>
      <c r="B2318" s="237" t="s">
        <v>465</v>
      </c>
      <c r="C2318" s="237">
        <v>83.64</v>
      </c>
    </row>
    <row r="2319" spans="1:3">
      <c r="A2319" s="237" t="s">
        <v>1885</v>
      </c>
      <c r="B2319" s="237" t="s">
        <v>453</v>
      </c>
      <c r="C2319" s="237">
        <v>88.79</v>
      </c>
    </row>
    <row r="2320" spans="1:3">
      <c r="A2320" s="237" t="s">
        <v>1884</v>
      </c>
      <c r="B2320" s="237" t="s">
        <v>453</v>
      </c>
      <c r="C2320" s="237">
        <v>88.79</v>
      </c>
    </row>
    <row r="2321" spans="1:3">
      <c r="A2321" s="237" t="s">
        <v>2107</v>
      </c>
      <c r="B2321" s="237" t="s">
        <v>1336</v>
      </c>
      <c r="C2321" s="237">
        <v>480.89</v>
      </c>
    </row>
    <row r="2322" spans="1:3">
      <c r="A2322" s="237" t="s">
        <v>2148</v>
      </c>
      <c r="B2322" s="237" t="s">
        <v>1336</v>
      </c>
      <c r="C2322" s="237">
        <v>480.89</v>
      </c>
    </row>
    <row r="2323" spans="1:3">
      <c r="A2323" s="237" t="s">
        <v>2147</v>
      </c>
      <c r="B2323" s="237" t="s">
        <v>451</v>
      </c>
      <c r="C2323" s="237">
        <v>154.66999999999999</v>
      </c>
    </row>
    <row r="2324" spans="1:3">
      <c r="A2324" s="237" t="s">
        <v>2146</v>
      </c>
      <c r="B2324" s="237" t="s">
        <v>1363</v>
      </c>
      <c r="C2324" s="237">
        <v>235.69</v>
      </c>
    </row>
    <row r="2325" spans="1:3">
      <c r="A2325" s="237" t="s">
        <v>1862</v>
      </c>
      <c r="B2325" s="237" t="s">
        <v>403</v>
      </c>
      <c r="C2325" s="237">
        <v>226.12</v>
      </c>
    </row>
    <row r="2326" spans="1:3">
      <c r="A2326" s="237" t="s">
        <v>1861</v>
      </c>
      <c r="B2326" s="237" t="s">
        <v>403</v>
      </c>
      <c r="C2326" s="237">
        <v>226.12</v>
      </c>
    </row>
    <row r="2327" spans="1:3">
      <c r="A2327" s="237" t="s">
        <v>1860</v>
      </c>
      <c r="B2327" s="237" t="s">
        <v>393</v>
      </c>
      <c r="C2327" s="237">
        <v>311.49</v>
      </c>
    </row>
    <row r="2328" spans="1:3">
      <c r="A2328" s="237" t="s">
        <v>1859</v>
      </c>
      <c r="B2328" s="237" t="s">
        <v>395</v>
      </c>
      <c r="C2328" s="237">
        <v>454.72</v>
      </c>
    </row>
    <row r="2329" spans="1:3">
      <c r="A2329" s="237" t="s">
        <v>1858</v>
      </c>
      <c r="B2329" s="237" t="s">
        <v>395</v>
      </c>
      <c r="C2329" s="237">
        <v>454.72</v>
      </c>
    </row>
    <row r="2330" spans="1:3">
      <c r="A2330" s="237" t="s">
        <v>1857</v>
      </c>
      <c r="B2330" s="237" t="s">
        <v>395</v>
      </c>
      <c r="C2330" s="237">
        <v>454.72</v>
      </c>
    </row>
    <row r="2331" spans="1:3">
      <c r="A2331" s="237" t="s">
        <v>1856</v>
      </c>
      <c r="B2331" s="237" t="s">
        <v>473</v>
      </c>
      <c r="C2331" s="237">
        <v>2360</v>
      </c>
    </row>
    <row r="2332" spans="1:3">
      <c r="A2332" s="237" t="s">
        <v>2580</v>
      </c>
      <c r="B2332" s="237" t="s">
        <v>747</v>
      </c>
      <c r="C2332" s="237">
        <v>66.31</v>
      </c>
    </row>
    <row r="2333" spans="1:3">
      <c r="A2333" s="237" t="s">
        <v>2581</v>
      </c>
      <c r="B2333" s="237" t="s">
        <v>465</v>
      </c>
      <c r="C2333" s="237">
        <v>83.64</v>
      </c>
    </row>
    <row r="2334" spans="1:3">
      <c r="A2334" s="237" t="s">
        <v>3000</v>
      </c>
      <c r="B2334" s="237" t="s">
        <v>504</v>
      </c>
      <c r="C2334" s="237">
        <v>113.08</v>
      </c>
    </row>
    <row r="2335" spans="1:3">
      <c r="A2335" s="237" t="s">
        <v>1855</v>
      </c>
      <c r="B2335" s="237" t="s">
        <v>399</v>
      </c>
      <c r="C2335" s="237">
        <v>1428.05</v>
      </c>
    </row>
    <row r="2336" spans="1:3">
      <c r="A2336" s="237" t="s">
        <v>3041</v>
      </c>
      <c r="B2336" s="237" t="s">
        <v>453</v>
      </c>
      <c r="C2336" s="237">
        <v>88.79</v>
      </c>
    </row>
    <row r="2337" spans="1:3">
      <c r="A2337" s="237" t="s">
        <v>3037</v>
      </c>
      <c r="B2337" s="237" t="s">
        <v>453</v>
      </c>
      <c r="C2337" s="237">
        <v>88.79</v>
      </c>
    </row>
    <row r="2338" spans="1:3">
      <c r="A2338" s="237" t="s">
        <v>3032</v>
      </c>
      <c r="B2338" s="237" t="s">
        <v>453</v>
      </c>
      <c r="C2338" s="237">
        <v>88.79</v>
      </c>
    </row>
    <row r="2339" spans="1:3">
      <c r="A2339" s="237" t="s">
        <v>1854</v>
      </c>
      <c r="B2339" s="237" t="s">
        <v>435</v>
      </c>
      <c r="C2339" s="237">
        <v>422.24</v>
      </c>
    </row>
    <row r="2340" spans="1:3">
      <c r="A2340" s="237" t="s">
        <v>1853</v>
      </c>
      <c r="B2340" s="237" t="s">
        <v>435</v>
      </c>
      <c r="C2340" s="237">
        <v>422.24</v>
      </c>
    </row>
    <row r="2341" spans="1:3">
      <c r="A2341" s="237" t="s">
        <v>1981</v>
      </c>
      <c r="B2341" s="237" t="s">
        <v>435</v>
      </c>
      <c r="C2341" s="237">
        <v>422.24</v>
      </c>
    </row>
    <row r="2342" spans="1:3">
      <c r="A2342" s="237" t="s">
        <v>2106</v>
      </c>
      <c r="B2342" s="237" t="s">
        <v>399</v>
      </c>
      <c r="C2342" s="237">
        <v>2093.25</v>
      </c>
    </row>
    <row r="2343" spans="1:3">
      <c r="A2343" s="237" t="s">
        <v>2105</v>
      </c>
      <c r="B2343" s="237" t="s">
        <v>393</v>
      </c>
      <c r="C2343" s="237">
        <v>433.39</v>
      </c>
    </row>
    <row r="2344" spans="1:3">
      <c r="A2344" s="237" t="s">
        <v>2104</v>
      </c>
      <c r="B2344" s="237" t="s">
        <v>393</v>
      </c>
      <c r="C2344" s="237">
        <v>433.39</v>
      </c>
    </row>
    <row r="2345" spans="1:3">
      <c r="A2345" s="237" t="s">
        <v>1882</v>
      </c>
      <c r="B2345" s="237" t="s">
        <v>460</v>
      </c>
      <c r="C2345" s="237">
        <v>49.83</v>
      </c>
    </row>
    <row r="2346" spans="1:3">
      <c r="A2346" s="237" t="s">
        <v>1881</v>
      </c>
      <c r="B2346" s="237" t="s">
        <v>460</v>
      </c>
      <c r="C2346" s="237">
        <v>49.83</v>
      </c>
    </row>
    <row r="2347" spans="1:3">
      <c r="A2347" s="237" t="s">
        <v>3033</v>
      </c>
      <c r="B2347" s="237" t="s">
        <v>451</v>
      </c>
      <c r="C2347" s="237">
        <v>154.66999999999999</v>
      </c>
    </row>
    <row r="2348" spans="1:3">
      <c r="A2348" s="237" t="s">
        <v>1877</v>
      </c>
      <c r="B2348" s="237" t="s">
        <v>465</v>
      </c>
      <c r="C2348" s="237">
        <v>83.64</v>
      </c>
    </row>
    <row r="2349" spans="1:3">
      <c r="A2349" s="237" t="s">
        <v>3036</v>
      </c>
      <c r="B2349" s="237" t="s">
        <v>395</v>
      </c>
      <c r="C2349" s="237">
        <v>291.45</v>
      </c>
    </row>
    <row r="2350" spans="1:3">
      <c r="A2350" s="237" t="s">
        <v>3008</v>
      </c>
      <c r="B2350" s="237" t="s">
        <v>395</v>
      </c>
      <c r="C2350" s="237">
        <v>291.45</v>
      </c>
    </row>
    <row r="2351" spans="1:3">
      <c r="A2351" s="237" t="s">
        <v>980</v>
      </c>
      <c r="B2351" s="237" t="s">
        <v>422</v>
      </c>
      <c r="C2351" s="237">
        <v>173.57</v>
      </c>
    </row>
    <row r="2352" spans="1:3">
      <c r="A2352" s="237" t="s">
        <v>981</v>
      </c>
      <c r="B2352" s="237" t="s">
        <v>422</v>
      </c>
      <c r="C2352" s="237">
        <v>173.57</v>
      </c>
    </row>
    <row r="2353" spans="1:3">
      <c r="A2353" s="237" t="s">
        <v>982</v>
      </c>
      <c r="B2353" s="237" t="s">
        <v>422</v>
      </c>
      <c r="C2353" s="237">
        <v>173.57</v>
      </c>
    </row>
    <row r="2354" spans="1:3">
      <c r="A2354" s="237" t="s">
        <v>983</v>
      </c>
      <c r="B2354" s="237" t="s">
        <v>422</v>
      </c>
      <c r="C2354" s="237">
        <v>173.57</v>
      </c>
    </row>
    <row r="2355" spans="1:3">
      <c r="A2355" s="237" t="s">
        <v>984</v>
      </c>
      <c r="B2355" s="237" t="s">
        <v>422</v>
      </c>
      <c r="C2355" s="237">
        <v>173.57</v>
      </c>
    </row>
    <row r="2356" spans="1:3">
      <c r="A2356" s="237" t="s">
        <v>985</v>
      </c>
      <c r="B2356" s="237" t="s">
        <v>422</v>
      </c>
      <c r="C2356" s="237">
        <v>173.57</v>
      </c>
    </row>
    <row r="2357" spans="1:3">
      <c r="A2357" s="237" t="s">
        <v>986</v>
      </c>
      <c r="B2357" s="237" t="s">
        <v>395</v>
      </c>
      <c r="C2357" s="237">
        <v>291.45</v>
      </c>
    </row>
    <row r="2358" spans="1:3">
      <c r="A2358" s="237" t="s">
        <v>987</v>
      </c>
      <c r="B2358" s="237" t="s">
        <v>395</v>
      </c>
      <c r="C2358" s="237">
        <v>291.45</v>
      </c>
    </row>
    <row r="2359" spans="1:3">
      <c r="A2359" s="237" t="s">
        <v>1031</v>
      </c>
      <c r="B2359" s="237" t="s">
        <v>422</v>
      </c>
      <c r="C2359" s="237">
        <v>173.57</v>
      </c>
    </row>
    <row r="2360" spans="1:3">
      <c r="A2360" s="237" t="s">
        <v>1075</v>
      </c>
      <c r="B2360" s="237" t="s">
        <v>422</v>
      </c>
      <c r="C2360" s="237">
        <v>173.57</v>
      </c>
    </row>
    <row r="2361" spans="1:3">
      <c r="A2361" s="237" t="s">
        <v>1076</v>
      </c>
      <c r="B2361" s="237" t="s">
        <v>395</v>
      </c>
      <c r="C2361" s="237">
        <v>291.45</v>
      </c>
    </row>
    <row r="2362" spans="1:3">
      <c r="A2362" s="237" t="s">
        <v>1077</v>
      </c>
      <c r="B2362" s="237" t="s">
        <v>740</v>
      </c>
      <c r="C2362" s="237">
        <v>334.95</v>
      </c>
    </row>
    <row r="2363" spans="1:3">
      <c r="A2363" s="237" t="s">
        <v>1078</v>
      </c>
      <c r="B2363" s="237" t="s">
        <v>446</v>
      </c>
      <c r="C2363" s="237">
        <v>735.15</v>
      </c>
    </row>
    <row r="2364" spans="1:3">
      <c r="A2364" s="237" t="s">
        <v>1080</v>
      </c>
      <c r="B2364" s="237" t="s">
        <v>451</v>
      </c>
      <c r="C2364" s="237">
        <v>154.66999999999999</v>
      </c>
    </row>
    <row r="2365" spans="1:3">
      <c r="A2365" s="237" t="s">
        <v>1081</v>
      </c>
      <c r="B2365" s="237" t="s">
        <v>451</v>
      </c>
      <c r="C2365" s="237">
        <v>154.66999999999999</v>
      </c>
    </row>
    <row r="2366" spans="1:3">
      <c r="A2366" s="237" t="s">
        <v>1082</v>
      </c>
      <c r="B2366" s="237" t="s">
        <v>453</v>
      </c>
      <c r="C2366" s="237">
        <v>88.79</v>
      </c>
    </row>
    <row r="2367" spans="1:3">
      <c r="A2367" s="237" t="s">
        <v>1084</v>
      </c>
      <c r="B2367" s="237" t="s">
        <v>613</v>
      </c>
      <c r="C2367" s="237">
        <v>560.62</v>
      </c>
    </row>
    <row r="2368" spans="1:3">
      <c r="A2368" s="237" t="s">
        <v>1085</v>
      </c>
      <c r="B2368" s="237" t="s">
        <v>460</v>
      </c>
      <c r="C2368" s="237">
        <v>49.83</v>
      </c>
    </row>
    <row r="2369" spans="1:3">
      <c r="A2369" s="237" t="s">
        <v>1092</v>
      </c>
      <c r="B2369" s="237" t="s">
        <v>465</v>
      </c>
      <c r="C2369" s="237">
        <v>83.64</v>
      </c>
    </row>
    <row r="2370" spans="1:3">
      <c r="A2370" s="237" t="s">
        <v>1093</v>
      </c>
      <c r="B2370" s="237" t="s">
        <v>747</v>
      </c>
      <c r="C2370" s="237">
        <v>66.31</v>
      </c>
    </row>
    <row r="2371" spans="1:3">
      <c r="A2371" s="237" t="s">
        <v>1033</v>
      </c>
      <c r="B2371" s="237" t="s">
        <v>669</v>
      </c>
      <c r="C2371" s="237">
        <v>347.74</v>
      </c>
    </row>
    <row r="2372" spans="1:3">
      <c r="A2372" s="237" t="s">
        <v>1034</v>
      </c>
      <c r="B2372" s="237" t="s">
        <v>606</v>
      </c>
      <c r="C2372" s="237">
        <v>430.93</v>
      </c>
    </row>
    <row r="2373" spans="1:3">
      <c r="A2373" s="237" t="s">
        <v>1037</v>
      </c>
      <c r="B2373" s="237" t="s">
        <v>395</v>
      </c>
      <c r="C2373" s="237">
        <v>218.5</v>
      </c>
    </row>
    <row r="2374" spans="1:3">
      <c r="A2374" s="237" t="s">
        <v>1038</v>
      </c>
      <c r="B2374" s="237" t="s">
        <v>512</v>
      </c>
      <c r="C2374" s="237">
        <v>1252.44</v>
      </c>
    </row>
    <row r="2375" spans="1:3">
      <c r="A2375" s="237" t="s">
        <v>1041</v>
      </c>
      <c r="B2375" s="237" t="s">
        <v>429</v>
      </c>
      <c r="C2375" s="237">
        <v>5148.88</v>
      </c>
    </row>
    <row r="2376" spans="1:3">
      <c r="A2376" s="237" t="s">
        <v>979</v>
      </c>
      <c r="B2376" s="237" t="s">
        <v>420</v>
      </c>
      <c r="C2376" s="237">
        <v>221.85</v>
      </c>
    </row>
    <row r="2377" spans="1:3">
      <c r="A2377" s="237" t="s">
        <v>2285</v>
      </c>
      <c r="B2377" s="237" t="s">
        <v>395</v>
      </c>
      <c r="C2377" s="237">
        <v>291.45</v>
      </c>
    </row>
    <row r="2378" spans="1:3">
      <c r="A2378" s="237" t="s">
        <v>2284</v>
      </c>
      <c r="B2378" s="237" t="s">
        <v>422</v>
      </c>
      <c r="C2378" s="237">
        <v>173.57</v>
      </c>
    </row>
    <row r="2379" spans="1:3">
      <c r="A2379" s="237" t="s">
        <v>2283</v>
      </c>
      <c r="B2379" s="237" t="s">
        <v>422</v>
      </c>
      <c r="C2379" s="237">
        <v>173.57</v>
      </c>
    </row>
    <row r="2380" spans="1:3">
      <c r="A2380" s="237" t="s">
        <v>2282</v>
      </c>
      <c r="B2380" s="237" t="s">
        <v>422</v>
      </c>
      <c r="C2380" s="237">
        <v>173.57</v>
      </c>
    </row>
    <row r="2381" spans="1:3">
      <c r="A2381" s="237" t="s">
        <v>2281</v>
      </c>
      <c r="B2381" s="237" t="s">
        <v>420</v>
      </c>
      <c r="C2381" s="237">
        <v>221.85</v>
      </c>
    </row>
    <row r="2382" spans="1:3">
      <c r="A2382" s="237" t="s">
        <v>2278</v>
      </c>
      <c r="B2382" s="237" t="s">
        <v>395</v>
      </c>
      <c r="C2382" s="237">
        <v>310.88</v>
      </c>
    </row>
    <row r="2383" spans="1:3">
      <c r="A2383" s="237" t="s">
        <v>2276</v>
      </c>
      <c r="B2383" s="237" t="s">
        <v>412</v>
      </c>
      <c r="C2383" s="237">
        <v>185.14</v>
      </c>
    </row>
    <row r="2384" spans="1:3">
      <c r="A2384" s="237" t="s">
        <v>2277</v>
      </c>
      <c r="B2384" s="237" t="s">
        <v>412</v>
      </c>
      <c r="C2384" s="237">
        <v>185.14</v>
      </c>
    </row>
    <row r="2385" spans="1:3">
      <c r="A2385" s="237" t="s">
        <v>2275</v>
      </c>
      <c r="B2385" s="237" t="s">
        <v>412</v>
      </c>
      <c r="C2385" s="237">
        <v>185.14</v>
      </c>
    </row>
    <row r="2386" spans="1:3">
      <c r="A2386" s="237" t="s">
        <v>2274</v>
      </c>
      <c r="B2386" s="237" t="s">
        <v>412</v>
      </c>
      <c r="C2386" s="237">
        <v>185.14</v>
      </c>
    </row>
    <row r="2387" spans="1:3">
      <c r="A2387" s="237" t="s">
        <v>2190</v>
      </c>
      <c r="B2387" s="237" t="s">
        <v>395</v>
      </c>
      <c r="C2387" s="237">
        <v>304.39999999999998</v>
      </c>
    </row>
    <row r="2388" spans="1:3">
      <c r="A2388" s="237" t="s">
        <v>2188</v>
      </c>
      <c r="B2388" s="237" t="s">
        <v>852</v>
      </c>
      <c r="C2388" s="237">
        <v>1398.16</v>
      </c>
    </row>
    <row r="2389" spans="1:3">
      <c r="A2389" s="237" t="s">
        <v>2184</v>
      </c>
      <c r="B2389" s="237" t="s">
        <v>397</v>
      </c>
      <c r="C2389" s="237">
        <v>379.36</v>
      </c>
    </row>
    <row r="2390" spans="1:3">
      <c r="A2390" s="237" t="s">
        <v>2186</v>
      </c>
      <c r="B2390" s="237" t="s">
        <v>669</v>
      </c>
      <c r="C2390" s="237">
        <v>347.74</v>
      </c>
    </row>
    <row r="2391" spans="1:3">
      <c r="A2391" s="237" t="s">
        <v>2185</v>
      </c>
      <c r="B2391" s="237" t="s">
        <v>462</v>
      </c>
      <c r="C2391" s="237">
        <v>442.93</v>
      </c>
    </row>
    <row r="2392" spans="1:3">
      <c r="A2392" s="237" t="s">
        <v>994</v>
      </c>
      <c r="B2392" s="237" t="s">
        <v>460</v>
      </c>
      <c r="C2392" s="237">
        <v>49.83</v>
      </c>
    </row>
    <row r="2393" spans="1:3">
      <c r="A2393" s="237" t="s">
        <v>1087</v>
      </c>
      <c r="B2393" s="237" t="s">
        <v>406</v>
      </c>
      <c r="C2393" s="237">
        <v>167.13</v>
      </c>
    </row>
    <row r="2394" spans="1:3">
      <c r="A2394" s="237" t="s">
        <v>2183</v>
      </c>
      <c r="B2394" s="237" t="s">
        <v>395</v>
      </c>
      <c r="C2394" s="237">
        <v>218.51</v>
      </c>
    </row>
    <row r="2395" spans="1:3">
      <c r="A2395" s="237" t="s">
        <v>2182</v>
      </c>
      <c r="B2395" s="237" t="s">
        <v>403</v>
      </c>
      <c r="C2395" s="237">
        <v>226.12</v>
      </c>
    </row>
    <row r="2396" spans="1:3">
      <c r="A2396" s="237" t="s">
        <v>973</v>
      </c>
      <c r="B2396" s="237" t="s">
        <v>412</v>
      </c>
      <c r="C2396" s="237">
        <v>185.14</v>
      </c>
    </row>
    <row r="2397" spans="1:3">
      <c r="A2397" s="237" t="s">
        <v>974</v>
      </c>
      <c r="B2397" s="237" t="s">
        <v>395</v>
      </c>
      <c r="C2397" s="237">
        <v>310.88</v>
      </c>
    </row>
    <row r="2398" spans="1:3">
      <c r="A2398" s="237" t="s">
        <v>975</v>
      </c>
      <c r="B2398" s="237" t="s">
        <v>395</v>
      </c>
      <c r="C2398" s="237">
        <v>310.88</v>
      </c>
    </row>
    <row r="2399" spans="1:3">
      <c r="A2399" s="237" t="s">
        <v>976</v>
      </c>
      <c r="B2399" s="237" t="s">
        <v>395</v>
      </c>
      <c r="C2399" s="237">
        <v>310.88</v>
      </c>
    </row>
    <row r="2400" spans="1:3">
      <c r="A2400" s="237" t="s">
        <v>977</v>
      </c>
      <c r="B2400" s="237" t="s">
        <v>395</v>
      </c>
      <c r="C2400" s="237">
        <v>310.88</v>
      </c>
    </row>
    <row r="2401" spans="1:3">
      <c r="A2401" s="237" t="s">
        <v>978</v>
      </c>
      <c r="B2401" s="237" t="s">
        <v>420</v>
      </c>
      <c r="C2401" s="237">
        <v>221.85</v>
      </c>
    </row>
    <row r="2402" spans="1:3">
      <c r="A2402" s="237" t="s">
        <v>1042</v>
      </c>
      <c r="B2402" s="237" t="s">
        <v>549</v>
      </c>
      <c r="C2402" s="237">
        <v>394.7</v>
      </c>
    </row>
    <row r="2403" spans="1:3">
      <c r="A2403" s="237" t="s">
        <v>2166</v>
      </c>
      <c r="B2403" s="237" t="s">
        <v>395</v>
      </c>
      <c r="C2403" s="237">
        <v>291.45</v>
      </c>
    </row>
    <row r="2404" spans="1:3">
      <c r="A2404" s="237" t="s">
        <v>2167</v>
      </c>
      <c r="B2404" s="237" t="s">
        <v>395</v>
      </c>
      <c r="C2404" s="237">
        <v>291.45</v>
      </c>
    </row>
    <row r="2405" spans="1:3">
      <c r="A2405" s="237" t="s">
        <v>1069</v>
      </c>
      <c r="B2405" s="237" t="s">
        <v>435</v>
      </c>
      <c r="C2405" s="237">
        <v>373.92</v>
      </c>
    </row>
    <row r="2406" spans="1:3">
      <c r="A2406" s="237" t="s">
        <v>1070</v>
      </c>
      <c r="B2406" s="237" t="s">
        <v>435</v>
      </c>
      <c r="C2406" s="237">
        <v>422.24</v>
      </c>
    </row>
    <row r="2407" spans="1:3">
      <c r="A2407" s="237" t="s">
        <v>1071</v>
      </c>
      <c r="B2407" s="237" t="s">
        <v>435</v>
      </c>
      <c r="C2407" s="237">
        <v>422.24</v>
      </c>
    </row>
    <row r="2408" spans="1:3">
      <c r="A2408" s="237" t="s">
        <v>1072</v>
      </c>
      <c r="B2408" s="237" t="s">
        <v>429</v>
      </c>
      <c r="C2408" s="237">
        <v>5148.88</v>
      </c>
    </row>
    <row r="2409" spans="1:3">
      <c r="A2409" s="237" t="s">
        <v>849</v>
      </c>
      <c r="B2409" s="237" t="s">
        <v>397</v>
      </c>
      <c r="C2409" s="237">
        <v>379.36</v>
      </c>
    </row>
    <row r="2410" spans="1:3">
      <c r="A2410" s="237" t="s">
        <v>813</v>
      </c>
      <c r="B2410" s="237" t="s">
        <v>408</v>
      </c>
      <c r="C2410" s="237">
        <v>568.4</v>
      </c>
    </row>
    <row r="2411" spans="1:3">
      <c r="A2411" s="237" t="s">
        <v>2231</v>
      </c>
      <c r="B2411" s="237" t="s">
        <v>451</v>
      </c>
      <c r="C2411" s="237">
        <v>154.66999999999999</v>
      </c>
    </row>
    <row r="2412" spans="1:3">
      <c r="A2412" s="237" t="s">
        <v>2230</v>
      </c>
      <c r="B2412" s="237" t="s">
        <v>453</v>
      </c>
      <c r="C2412" s="237">
        <v>88.79</v>
      </c>
    </row>
    <row r="2413" spans="1:3">
      <c r="A2413" s="237" t="s">
        <v>2229</v>
      </c>
      <c r="B2413" s="237" t="s">
        <v>453</v>
      </c>
      <c r="C2413" s="237">
        <v>88.79</v>
      </c>
    </row>
    <row r="2414" spans="1:3">
      <c r="A2414" s="237" t="s">
        <v>2228</v>
      </c>
      <c r="B2414" s="237" t="s">
        <v>453</v>
      </c>
      <c r="C2414" s="237">
        <v>88.79</v>
      </c>
    </row>
    <row r="2415" spans="1:3">
      <c r="A2415" s="237" t="s">
        <v>830</v>
      </c>
      <c r="B2415" s="237" t="s">
        <v>543</v>
      </c>
      <c r="C2415" s="237">
        <v>352.56</v>
      </c>
    </row>
    <row r="2416" spans="1:3">
      <c r="A2416" s="237" t="s">
        <v>831</v>
      </c>
      <c r="B2416" s="237" t="s">
        <v>462</v>
      </c>
      <c r="C2416" s="237">
        <v>799.51</v>
      </c>
    </row>
    <row r="2417" spans="1:3">
      <c r="A2417" s="237" t="s">
        <v>833</v>
      </c>
      <c r="B2417" s="237" t="s">
        <v>834</v>
      </c>
      <c r="C2417" s="237">
        <v>12371.4</v>
      </c>
    </row>
    <row r="2418" spans="1:3">
      <c r="A2418" s="237" t="s">
        <v>835</v>
      </c>
      <c r="B2418" s="237" t="s">
        <v>393</v>
      </c>
      <c r="C2418" s="237">
        <v>433.39</v>
      </c>
    </row>
    <row r="2419" spans="1:3">
      <c r="A2419" s="237" t="s">
        <v>836</v>
      </c>
      <c r="B2419" s="237" t="s">
        <v>393</v>
      </c>
      <c r="C2419" s="237">
        <v>433.39</v>
      </c>
    </row>
    <row r="2420" spans="1:3">
      <c r="A2420" s="237" t="s">
        <v>839</v>
      </c>
      <c r="B2420" s="237" t="s">
        <v>435</v>
      </c>
      <c r="C2420" s="237">
        <v>422.24</v>
      </c>
    </row>
    <row r="2421" spans="1:3">
      <c r="A2421" s="237" t="s">
        <v>840</v>
      </c>
      <c r="B2421" s="237" t="s">
        <v>473</v>
      </c>
      <c r="C2421" s="237">
        <v>2360</v>
      </c>
    </row>
    <row r="2422" spans="1:3">
      <c r="A2422" s="237" t="s">
        <v>841</v>
      </c>
      <c r="B2422" s="237" t="s">
        <v>395</v>
      </c>
      <c r="C2422" s="237">
        <v>454.72</v>
      </c>
    </row>
    <row r="2423" spans="1:3">
      <c r="A2423" s="237" t="s">
        <v>842</v>
      </c>
      <c r="B2423" s="237" t="s">
        <v>395</v>
      </c>
      <c r="C2423" s="237">
        <v>454.72</v>
      </c>
    </row>
    <row r="2424" spans="1:3">
      <c r="A2424" s="237" t="s">
        <v>843</v>
      </c>
      <c r="B2424" s="237" t="s">
        <v>395</v>
      </c>
      <c r="C2424" s="237">
        <v>454.72</v>
      </c>
    </row>
    <row r="2425" spans="1:3">
      <c r="A2425" s="237" t="s">
        <v>845</v>
      </c>
      <c r="B2425" s="237" t="s">
        <v>429</v>
      </c>
      <c r="C2425" s="237">
        <v>5148.88</v>
      </c>
    </row>
    <row r="2426" spans="1:3">
      <c r="A2426" s="237" t="s">
        <v>1073</v>
      </c>
      <c r="B2426" s="237" t="s">
        <v>393</v>
      </c>
      <c r="C2426" s="237">
        <v>311.49</v>
      </c>
    </row>
    <row r="2427" spans="1:3">
      <c r="A2427" s="237" t="s">
        <v>848</v>
      </c>
      <c r="B2427" s="237" t="s">
        <v>403</v>
      </c>
      <c r="C2427" s="237">
        <v>226.12</v>
      </c>
    </row>
    <row r="2428" spans="1:3">
      <c r="A2428" s="237" t="s">
        <v>2165</v>
      </c>
      <c r="B2428" s="237" t="s">
        <v>395</v>
      </c>
      <c r="C2428" s="237">
        <v>291.45</v>
      </c>
    </row>
    <row r="2429" spans="1:3">
      <c r="A2429" s="237" t="s">
        <v>1044</v>
      </c>
      <c r="B2429" s="237" t="s">
        <v>395</v>
      </c>
      <c r="C2429" s="237">
        <v>454.72</v>
      </c>
    </row>
    <row r="2430" spans="1:3">
      <c r="A2430" s="237" t="s">
        <v>1045</v>
      </c>
      <c r="B2430" s="237" t="s">
        <v>395</v>
      </c>
      <c r="C2430" s="237">
        <v>454.72</v>
      </c>
    </row>
    <row r="2431" spans="1:3">
      <c r="A2431" s="237" t="s">
        <v>2181</v>
      </c>
      <c r="B2431" s="237" t="s">
        <v>403</v>
      </c>
      <c r="C2431" s="237">
        <v>226.12</v>
      </c>
    </row>
    <row r="2432" spans="1:3">
      <c r="A2432" s="237" t="s">
        <v>1046</v>
      </c>
      <c r="B2432" s="237" t="s">
        <v>395</v>
      </c>
      <c r="C2432" s="237">
        <v>454.72</v>
      </c>
    </row>
    <row r="2433" spans="1:3">
      <c r="A2433" s="237" t="s">
        <v>1052</v>
      </c>
      <c r="B2433" s="237" t="s">
        <v>399</v>
      </c>
      <c r="C2433" s="237">
        <v>1428.05</v>
      </c>
    </row>
    <row r="2434" spans="1:3">
      <c r="A2434" s="237" t="s">
        <v>1053</v>
      </c>
      <c r="B2434" s="237" t="s">
        <v>462</v>
      </c>
      <c r="C2434" s="237">
        <v>749.82</v>
      </c>
    </row>
    <row r="2435" spans="1:3">
      <c r="A2435" s="237" t="s">
        <v>1054</v>
      </c>
      <c r="B2435" s="237" t="s">
        <v>435</v>
      </c>
      <c r="C2435" s="237">
        <v>422.24</v>
      </c>
    </row>
    <row r="2436" spans="1:3">
      <c r="A2436" s="237" t="s">
        <v>1055</v>
      </c>
      <c r="B2436" s="237" t="s">
        <v>435</v>
      </c>
      <c r="C2436" s="237">
        <v>422.24</v>
      </c>
    </row>
    <row r="2437" spans="1:3">
      <c r="A2437" s="237" t="s">
        <v>1056</v>
      </c>
      <c r="B2437" s="237" t="s">
        <v>435</v>
      </c>
      <c r="C2437" s="237">
        <v>422.24</v>
      </c>
    </row>
    <row r="2438" spans="1:3">
      <c r="A2438" s="237" t="s">
        <v>1063</v>
      </c>
      <c r="B2438" s="237" t="s">
        <v>395</v>
      </c>
      <c r="C2438" s="237">
        <v>628.16999999999996</v>
      </c>
    </row>
    <row r="2439" spans="1:3">
      <c r="A2439" s="237" t="s">
        <v>1058</v>
      </c>
      <c r="B2439" s="237" t="s">
        <v>395</v>
      </c>
      <c r="C2439" s="237">
        <v>647.21</v>
      </c>
    </row>
    <row r="2440" spans="1:3">
      <c r="A2440" s="237" t="s">
        <v>1064</v>
      </c>
      <c r="B2440" s="237" t="s">
        <v>435</v>
      </c>
      <c r="C2440" s="237">
        <v>363.24</v>
      </c>
    </row>
    <row r="2441" spans="1:3">
      <c r="A2441" s="237" t="s">
        <v>2180</v>
      </c>
      <c r="B2441" s="237" t="s">
        <v>429</v>
      </c>
      <c r="C2441" s="237">
        <v>5148.88</v>
      </c>
    </row>
    <row r="2442" spans="1:3">
      <c r="A2442" s="237" t="s">
        <v>2179</v>
      </c>
      <c r="B2442" s="237" t="s">
        <v>395</v>
      </c>
      <c r="C2442" s="237">
        <v>454.72</v>
      </c>
    </row>
    <row r="2443" spans="1:3">
      <c r="A2443" s="237" t="s">
        <v>2178</v>
      </c>
      <c r="B2443" s="237" t="s">
        <v>473</v>
      </c>
      <c r="C2443" s="237">
        <v>2360</v>
      </c>
    </row>
    <row r="2444" spans="1:3">
      <c r="A2444" s="237" t="s">
        <v>2177</v>
      </c>
      <c r="B2444" s="237" t="s">
        <v>473</v>
      </c>
      <c r="C2444" s="237">
        <v>2360</v>
      </c>
    </row>
    <row r="2445" spans="1:3">
      <c r="A2445" s="237" t="s">
        <v>2176</v>
      </c>
      <c r="B2445" s="237" t="s">
        <v>1123</v>
      </c>
      <c r="C2445" s="237">
        <v>2720</v>
      </c>
    </row>
    <row r="2446" spans="1:3">
      <c r="A2446" s="237" t="s">
        <v>2175</v>
      </c>
      <c r="B2446" s="237" t="s">
        <v>435</v>
      </c>
      <c r="C2446" s="237">
        <v>422.24</v>
      </c>
    </row>
    <row r="2447" spans="1:3">
      <c r="A2447" s="237" t="s">
        <v>2174</v>
      </c>
      <c r="B2447" s="237" t="s">
        <v>435</v>
      </c>
      <c r="C2447" s="237">
        <v>422.24</v>
      </c>
    </row>
    <row r="2448" spans="1:3">
      <c r="A2448" s="237" t="s">
        <v>2173</v>
      </c>
      <c r="B2448" s="237" t="s">
        <v>393</v>
      </c>
      <c r="C2448" s="237">
        <v>433.39</v>
      </c>
    </row>
    <row r="2449" spans="1:3">
      <c r="A2449" s="237" t="s">
        <v>2172</v>
      </c>
      <c r="B2449" s="237" t="s">
        <v>393</v>
      </c>
      <c r="C2449" s="237">
        <v>433.39</v>
      </c>
    </row>
    <row r="2450" spans="1:3">
      <c r="A2450" s="237" t="s">
        <v>2171</v>
      </c>
      <c r="B2450" s="237" t="s">
        <v>393</v>
      </c>
      <c r="C2450" s="237">
        <v>433.39</v>
      </c>
    </row>
    <row r="2451" spans="1:3">
      <c r="A2451" s="237" t="s">
        <v>2159</v>
      </c>
      <c r="B2451" s="237" t="s">
        <v>834</v>
      </c>
      <c r="C2451" s="237">
        <v>12371.4</v>
      </c>
    </row>
    <row r="2452" spans="1:3">
      <c r="A2452" s="237" t="s">
        <v>2157</v>
      </c>
      <c r="B2452" s="237" t="s">
        <v>462</v>
      </c>
      <c r="C2452" s="237">
        <v>799.51</v>
      </c>
    </row>
    <row r="2453" spans="1:3">
      <c r="A2453" s="237" t="s">
        <v>2164</v>
      </c>
      <c r="B2453" s="237" t="s">
        <v>422</v>
      </c>
      <c r="C2453" s="237">
        <v>173.57</v>
      </c>
    </row>
    <row r="2454" spans="1:3">
      <c r="A2454" s="237" t="s">
        <v>2286</v>
      </c>
      <c r="B2454" s="237" t="s">
        <v>395</v>
      </c>
      <c r="C2454" s="237">
        <v>291.45</v>
      </c>
    </row>
    <row r="2455" spans="1:3">
      <c r="A2455" s="237" t="s">
        <v>2273</v>
      </c>
      <c r="B2455" s="237" t="s">
        <v>399</v>
      </c>
      <c r="C2455" s="237">
        <v>1428.05</v>
      </c>
    </row>
    <row r="2456" spans="1:3">
      <c r="A2456" s="237" t="s">
        <v>2314</v>
      </c>
      <c r="B2456" s="237" t="s">
        <v>395</v>
      </c>
      <c r="C2456" s="237">
        <v>454.72</v>
      </c>
    </row>
    <row r="2457" spans="1:3">
      <c r="A2457" s="237" t="s">
        <v>2259</v>
      </c>
      <c r="B2457" s="237" t="s">
        <v>393</v>
      </c>
      <c r="C2457" s="237">
        <v>311.49</v>
      </c>
    </row>
    <row r="2458" spans="1:3">
      <c r="A2458" s="237" t="s">
        <v>991</v>
      </c>
      <c r="B2458" s="237" t="s">
        <v>435</v>
      </c>
      <c r="C2458" s="237">
        <v>422.24</v>
      </c>
    </row>
    <row r="2459" spans="1:3">
      <c r="A2459" s="237" t="s">
        <v>969</v>
      </c>
      <c r="B2459" s="237" t="s">
        <v>393</v>
      </c>
      <c r="C2459" s="237">
        <v>311.49</v>
      </c>
    </row>
    <row r="2460" spans="1:3">
      <c r="A2460" s="237" t="s">
        <v>2310</v>
      </c>
      <c r="B2460" s="237" t="s">
        <v>403</v>
      </c>
      <c r="C2460" s="237">
        <v>226.12</v>
      </c>
    </row>
    <row r="2461" spans="1:3">
      <c r="A2461" s="237" t="s">
        <v>2309</v>
      </c>
      <c r="B2461" s="237" t="s">
        <v>403</v>
      </c>
      <c r="C2461" s="237">
        <v>226.12</v>
      </c>
    </row>
    <row r="2462" spans="1:3">
      <c r="A2462" s="237" t="s">
        <v>2308</v>
      </c>
      <c r="B2462" s="237" t="s">
        <v>395</v>
      </c>
      <c r="C2462" s="237">
        <v>218.5</v>
      </c>
    </row>
    <row r="2463" spans="1:3">
      <c r="A2463" s="237" t="s">
        <v>951</v>
      </c>
      <c r="B2463" s="237" t="s">
        <v>460</v>
      </c>
      <c r="C2463" s="237">
        <v>49.83</v>
      </c>
    </row>
    <row r="2464" spans="1:3">
      <c r="A2464" s="237" t="s">
        <v>952</v>
      </c>
      <c r="B2464" s="237" t="s">
        <v>460</v>
      </c>
      <c r="C2464" s="237">
        <v>49.83</v>
      </c>
    </row>
    <row r="2465" spans="1:3">
      <c r="A2465" s="237" t="s">
        <v>1088</v>
      </c>
      <c r="B2465" s="237" t="s">
        <v>460</v>
      </c>
      <c r="C2465" s="237">
        <v>49.83</v>
      </c>
    </row>
    <row r="2466" spans="1:3">
      <c r="A2466" s="237" t="s">
        <v>1091</v>
      </c>
      <c r="B2466" s="237" t="s">
        <v>460</v>
      </c>
      <c r="C2466" s="237">
        <v>49.83</v>
      </c>
    </row>
    <row r="2467" spans="1:3">
      <c r="A2467" s="237" t="s">
        <v>950</v>
      </c>
      <c r="B2467" s="237" t="s">
        <v>611</v>
      </c>
      <c r="C2467" s="237">
        <v>322.95999999999998</v>
      </c>
    </row>
    <row r="2468" spans="1:3">
      <c r="A2468" s="237" t="s">
        <v>1095</v>
      </c>
      <c r="B2468" s="237" t="s">
        <v>453</v>
      </c>
      <c r="C2468" s="237">
        <v>88.79</v>
      </c>
    </row>
    <row r="2469" spans="1:3">
      <c r="A2469" s="237" t="s">
        <v>1096</v>
      </c>
      <c r="B2469" s="237" t="s">
        <v>453</v>
      </c>
      <c r="C2469" s="237">
        <v>88.79</v>
      </c>
    </row>
    <row r="2470" spans="1:3">
      <c r="A2470" s="237" t="s">
        <v>2306</v>
      </c>
      <c r="B2470" s="237" t="s">
        <v>852</v>
      </c>
      <c r="C2470" s="237">
        <v>1398.16</v>
      </c>
    </row>
    <row r="2471" spans="1:3">
      <c r="A2471" s="237" t="s">
        <v>2305</v>
      </c>
      <c r="B2471" s="237" t="s">
        <v>408</v>
      </c>
      <c r="C2471" s="237">
        <v>568.4</v>
      </c>
    </row>
    <row r="2472" spans="1:3">
      <c r="A2472" s="237" t="s">
        <v>1097</v>
      </c>
      <c r="B2472" s="237" t="s">
        <v>451</v>
      </c>
      <c r="C2472" s="237">
        <v>154.66999999999999</v>
      </c>
    </row>
    <row r="2473" spans="1:3">
      <c r="A2473" s="237" t="s">
        <v>1098</v>
      </c>
      <c r="B2473" s="237" t="s">
        <v>422</v>
      </c>
      <c r="C2473" s="237">
        <v>173.57</v>
      </c>
    </row>
    <row r="2474" spans="1:3">
      <c r="A2474" s="237" t="s">
        <v>1099</v>
      </c>
      <c r="B2474" s="237" t="s">
        <v>422</v>
      </c>
      <c r="C2474" s="237">
        <v>173.57</v>
      </c>
    </row>
    <row r="2475" spans="1:3">
      <c r="A2475" s="237" t="s">
        <v>1100</v>
      </c>
      <c r="B2475" s="237" t="s">
        <v>395</v>
      </c>
      <c r="C2475" s="237">
        <v>291.45</v>
      </c>
    </row>
    <row r="2476" spans="1:3">
      <c r="A2476" s="237" t="s">
        <v>1101</v>
      </c>
      <c r="B2476" s="237" t="s">
        <v>395</v>
      </c>
      <c r="C2476" s="237">
        <v>291.45</v>
      </c>
    </row>
    <row r="2477" spans="1:3">
      <c r="A2477" s="237" t="s">
        <v>1102</v>
      </c>
      <c r="B2477" s="237" t="s">
        <v>422</v>
      </c>
      <c r="C2477" s="237">
        <v>173.57</v>
      </c>
    </row>
    <row r="2478" spans="1:3">
      <c r="A2478" s="237" t="s">
        <v>1103</v>
      </c>
      <c r="B2478" s="237" t="s">
        <v>422</v>
      </c>
      <c r="C2478" s="237">
        <v>173.57</v>
      </c>
    </row>
    <row r="2479" spans="1:3">
      <c r="A2479" s="237" t="s">
        <v>1104</v>
      </c>
      <c r="B2479" s="237" t="s">
        <v>422</v>
      </c>
      <c r="C2479" s="237">
        <v>173.57</v>
      </c>
    </row>
    <row r="2480" spans="1:3">
      <c r="A2480" s="237" t="s">
        <v>2232</v>
      </c>
      <c r="B2480" s="237" t="s">
        <v>597</v>
      </c>
      <c r="C2480" s="237">
        <v>1245.3800000000001</v>
      </c>
    </row>
    <row r="2481" spans="1:3">
      <c r="A2481" s="237" t="s">
        <v>580</v>
      </c>
      <c r="B2481" s="237" t="s">
        <v>395</v>
      </c>
      <c r="C2481" s="237">
        <v>291.45</v>
      </c>
    </row>
    <row r="2482" spans="1:3">
      <c r="A2482" s="237" t="s">
        <v>581</v>
      </c>
      <c r="B2482" s="237" t="s">
        <v>395</v>
      </c>
      <c r="C2482" s="237">
        <v>291.45</v>
      </c>
    </row>
    <row r="2483" spans="1:3">
      <c r="A2483" s="237" t="s">
        <v>582</v>
      </c>
      <c r="B2483" s="237" t="s">
        <v>395</v>
      </c>
      <c r="C2483" s="237">
        <v>291.45</v>
      </c>
    </row>
    <row r="2484" spans="1:3">
      <c r="A2484" s="237" t="s">
        <v>583</v>
      </c>
      <c r="B2484" s="237" t="s">
        <v>422</v>
      </c>
      <c r="C2484" s="237">
        <v>173.57</v>
      </c>
    </row>
    <row r="2485" spans="1:3">
      <c r="A2485" s="237" t="s">
        <v>584</v>
      </c>
      <c r="B2485" s="237" t="s">
        <v>422</v>
      </c>
      <c r="C2485" s="237">
        <v>173.57</v>
      </c>
    </row>
    <row r="2486" spans="1:3">
      <c r="A2486" s="237" t="s">
        <v>585</v>
      </c>
      <c r="B2486" s="237" t="s">
        <v>453</v>
      </c>
      <c r="C2486" s="237">
        <v>88.79</v>
      </c>
    </row>
    <row r="2487" spans="1:3">
      <c r="A2487" s="237" t="s">
        <v>497</v>
      </c>
      <c r="B2487" s="237" t="s">
        <v>453</v>
      </c>
      <c r="C2487" s="237">
        <v>88.79</v>
      </c>
    </row>
    <row r="2488" spans="1:3">
      <c r="A2488" s="237" t="s">
        <v>498</v>
      </c>
      <c r="B2488" s="237" t="s">
        <v>453</v>
      </c>
      <c r="C2488" s="237">
        <v>88.79</v>
      </c>
    </row>
    <row r="2489" spans="1:3">
      <c r="A2489" s="237" t="s">
        <v>499</v>
      </c>
      <c r="B2489" s="237" t="s">
        <v>453</v>
      </c>
      <c r="C2489" s="237">
        <v>88.79</v>
      </c>
    </row>
    <row r="2490" spans="1:3">
      <c r="A2490" s="237" t="s">
        <v>502</v>
      </c>
      <c r="B2490" s="237" t="s">
        <v>458</v>
      </c>
      <c r="C2490" s="237">
        <v>234.55</v>
      </c>
    </row>
    <row r="2491" spans="1:3">
      <c r="A2491" s="237" t="s">
        <v>503</v>
      </c>
      <c r="B2491" s="237" t="s">
        <v>504</v>
      </c>
      <c r="C2491" s="237">
        <v>113.08</v>
      </c>
    </row>
    <row r="2492" spans="1:3">
      <c r="A2492" s="237" t="s">
        <v>505</v>
      </c>
      <c r="B2492" s="237" t="s">
        <v>460</v>
      </c>
      <c r="C2492" s="237">
        <v>49.83</v>
      </c>
    </row>
    <row r="2493" spans="1:3">
      <c r="A2493" s="237" t="s">
        <v>508</v>
      </c>
      <c r="B2493" s="237" t="s">
        <v>465</v>
      </c>
      <c r="C2493" s="237">
        <v>83.64</v>
      </c>
    </row>
    <row r="2494" spans="1:3">
      <c r="A2494" s="237" t="s">
        <v>5643</v>
      </c>
      <c r="B2494" s="237" t="s">
        <v>5642</v>
      </c>
      <c r="C2494" s="237">
        <v>24346.89</v>
      </c>
    </row>
    <row r="2495" spans="1:3">
      <c r="A2495" s="237" t="s">
        <v>2245</v>
      </c>
      <c r="B2495" s="237" t="s">
        <v>435</v>
      </c>
      <c r="C2495" s="237">
        <v>373.92</v>
      </c>
    </row>
    <row r="2496" spans="1:3">
      <c r="A2496" s="237" t="s">
        <v>2244</v>
      </c>
      <c r="B2496" s="237" t="s">
        <v>462</v>
      </c>
      <c r="C2496" s="237">
        <v>799.51</v>
      </c>
    </row>
    <row r="2497" spans="1:3">
      <c r="A2497" s="237" t="s">
        <v>2242</v>
      </c>
      <c r="B2497" s="237" t="s">
        <v>393</v>
      </c>
      <c r="C2497" s="237">
        <v>433.39</v>
      </c>
    </row>
    <row r="2498" spans="1:3">
      <c r="A2498" s="237" t="s">
        <v>2240</v>
      </c>
      <c r="B2498" s="237" t="s">
        <v>435</v>
      </c>
      <c r="C2498" s="237">
        <v>422.24</v>
      </c>
    </row>
    <row r="2499" spans="1:3">
      <c r="A2499" s="237" t="s">
        <v>2239</v>
      </c>
      <c r="B2499" s="237" t="s">
        <v>435</v>
      </c>
      <c r="C2499" s="237">
        <v>422.24</v>
      </c>
    </row>
    <row r="2500" spans="1:3">
      <c r="A2500" s="237" t="s">
        <v>2238</v>
      </c>
      <c r="B2500" s="237" t="s">
        <v>435</v>
      </c>
      <c r="C2500" s="237">
        <v>422.24</v>
      </c>
    </row>
    <row r="2501" spans="1:3">
      <c r="A2501" s="237" t="s">
        <v>2237</v>
      </c>
      <c r="B2501" s="237" t="s">
        <v>435</v>
      </c>
      <c r="C2501" s="237">
        <v>422.24</v>
      </c>
    </row>
    <row r="2502" spans="1:3">
      <c r="A2502" s="237" t="s">
        <v>2236</v>
      </c>
      <c r="B2502" s="237" t="s">
        <v>435</v>
      </c>
      <c r="C2502" s="237">
        <v>422.24</v>
      </c>
    </row>
    <row r="2503" spans="1:3">
      <c r="A2503" s="237" t="s">
        <v>2235</v>
      </c>
      <c r="B2503" s="237" t="s">
        <v>435</v>
      </c>
      <c r="C2503" s="237">
        <v>422.24</v>
      </c>
    </row>
    <row r="2504" spans="1:3">
      <c r="A2504" s="237" t="s">
        <v>2234</v>
      </c>
      <c r="B2504" s="237" t="s">
        <v>435</v>
      </c>
      <c r="C2504" s="237">
        <v>422.24</v>
      </c>
    </row>
    <row r="2505" spans="1:3">
      <c r="A2505" s="237" t="s">
        <v>2233</v>
      </c>
      <c r="B2505" s="237" t="s">
        <v>435</v>
      </c>
      <c r="C2505" s="237">
        <v>422.24</v>
      </c>
    </row>
    <row r="2506" spans="1:3">
      <c r="A2506" s="237" t="s">
        <v>2304</v>
      </c>
      <c r="B2506" s="237" t="s">
        <v>412</v>
      </c>
      <c r="C2506" s="237">
        <v>185.14</v>
      </c>
    </row>
    <row r="2507" spans="1:3">
      <c r="A2507" s="237" t="s">
        <v>968</v>
      </c>
      <c r="B2507" s="237" t="s">
        <v>393</v>
      </c>
      <c r="C2507" s="237">
        <v>311.49</v>
      </c>
    </row>
    <row r="2508" spans="1:3">
      <c r="A2508" s="237" t="s">
        <v>972</v>
      </c>
      <c r="B2508" s="237" t="s">
        <v>403</v>
      </c>
      <c r="C2508" s="237">
        <v>226.12</v>
      </c>
    </row>
    <row r="2509" spans="1:3">
      <c r="A2509" s="237" t="s">
        <v>2300</v>
      </c>
      <c r="B2509" s="237" t="s">
        <v>412</v>
      </c>
      <c r="C2509" s="237">
        <v>185.14</v>
      </c>
    </row>
    <row r="2510" spans="1:3">
      <c r="A2510" s="237" t="s">
        <v>2299</v>
      </c>
      <c r="B2510" s="237" t="s">
        <v>395</v>
      </c>
      <c r="C2510" s="237">
        <v>310.88</v>
      </c>
    </row>
    <row r="2511" spans="1:3">
      <c r="A2511" s="237" t="s">
        <v>2151</v>
      </c>
      <c r="B2511" s="237" t="s">
        <v>422</v>
      </c>
      <c r="C2511" s="237">
        <v>173.57</v>
      </c>
    </row>
    <row r="2512" spans="1:3">
      <c r="A2512" s="237" t="s">
        <v>2150</v>
      </c>
      <c r="B2512" s="237" t="s">
        <v>422</v>
      </c>
      <c r="C2512" s="237">
        <v>173.57</v>
      </c>
    </row>
    <row r="2513" spans="1:3">
      <c r="A2513" s="237" t="s">
        <v>2152</v>
      </c>
      <c r="B2513" s="237" t="s">
        <v>422</v>
      </c>
      <c r="C2513" s="237">
        <v>173.57</v>
      </c>
    </row>
    <row r="2514" spans="1:3">
      <c r="A2514" s="237" t="s">
        <v>2153</v>
      </c>
      <c r="B2514" s="237" t="s">
        <v>422</v>
      </c>
      <c r="C2514" s="237">
        <v>173.57</v>
      </c>
    </row>
    <row r="2515" spans="1:3">
      <c r="A2515" s="237" t="s">
        <v>2154</v>
      </c>
      <c r="B2515" s="237" t="s">
        <v>422</v>
      </c>
      <c r="C2515" s="237">
        <v>173.57</v>
      </c>
    </row>
    <row r="2516" spans="1:3">
      <c r="A2516" s="237" t="s">
        <v>2160</v>
      </c>
      <c r="B2516" s="237" t="s">
        <v>395</v>
      </c>
      <c r="C2516" s="237">
        <v>291.45</v>
      </c>
    </row>
    <row r="2517" spans="1:3">
      <c r="A2517" s="237" t="s">
        <v>2161</v>
      </c>
      <c r="B2517" s="237" t="s">
        <v>395</v>
      </c>
      <c r="C2517" s="237">
        <v>291.45</v>
      </c>
    </row>
    <row r="2518" spans="1:3">
      <c r="A2518" s="237" t="s">
        <v>992</v>
      </c>
      <c r="B2518" s="237" t="s">
        <v>395</v>
      </c>
      <c r="C2518" s="237">
        <v>304.39999999999998</v>
      </c>
    </row>
    <row r="2519" spans="1:3">
      <c r="A2519" s="237" t="s">
        <v>993</v>
      </c>
      <c r="B2519" s="237" t="s">
        <v>395</v>
      </c>
      <c r="C2519" s="237">
        <v>304.39999999999998</v>
      </c>
    </row>
    <row r="2520" spans="1:3">
      <c r="A2520" s="237" t="s">
        <v>2162</v>
      </c>
      <c r="B2520" s="237" t="s">
        <v>395</v>
      </c>
      <c r="C2520" s="237">
        <v>291.45</v>
      </c>
    </row>
    <row r="2521" spans="1:3">
      <c r="A2521" s="237" t="s">
        <v>2163</v>
      </c>
      <c r="B2521" s="237" t="s">
        <v>422</v>
      </c>
      <c r="C2521" s="237">
        <v>173.57</v>
      </c>
    </row>
    <row r="2522" spans="1:3">
      <c r="A2522" s="237" t="s">
        <v>2298</v>
      </c>
      <c r="B2522" s="237" t="s">
        <v>406</v>
      </c>
      <c r="C2522" s="237">
        <v>167.12</v>
      </c>
    </row>
    <row r="2523" spans="1:3">
      <c r="A2523" s="237" t="s">
        <v>2297</v>
      </c>
      <c r="B2523" s="237" t="s">
        <v>465</v>
      </c>
      <c r="C2523" s="237">
        <v>83.64</v>
      </c>
    </row>
    <row r="2524" spans="1:3">
      <c r="A2524" s="237" t="s">
        <v>2294</v>
      </c>
      <c r="B2524" s="237" t="s">
        <v>460</v>
      </c>
      <c r="C2524" s="237">
        <v>49.83</v>
      </c>
    </row>
    <row r="2525" spans="1:3">
      <c r="A2525" s="237" t="s">
        <v>2295</v>
      </c>
      <c r="B2525" s="237" t="s">
        <v>460</v>
      </c>
      <c r="C2525" s="237">
        <v>49.83</v>
      </c>
    </row>
    <row r="2526" spans="1:3">
      <c r="A2526" s="237" t="s">
        <v>2293</v>
      </c>
      <c r="B2526" s="237" t="s">
        <v>504</v>
      </c>
      <c r="C2526" s="237">
        <v>113.08</v>
      </c>
    </row>
    <row r="2527" spans="1:3">
      <c r="A2527" s="237" t="s">
        <v>2289</v>
      </c>
      <c r="B2527" s="237" t="s">
        <v>453</v>
      </c>
      <c r="C2527" s="237">
        <v>88.79</v>
      </c>
    </row>
    <row r="2528" spans="1:3">
      <c r="A2528" s="237" t="s">
        <v>2292</v>
      </c>
      <c r="B2528" s="237" t="s">
        <v>395</v>
      </c>
      <c r="C2528" s="237">
        <v>157.44999999999999</v>
      </c>
    </row>
    <row r="2529" spans="1:3">
      <c r="A2529" s="237" t="s">
        <v>2291</v>
      </c>
      <c r="B2529" s="237" t="s">
        <v>395</v>
      </c>
      <c r="C2529" s="237">
        <v>157.44999999999999</v>
      </c>
    </row>
    <row r="2530" spans="1:3">
      <c r="A2530" s="237" t="s">
        <v>2290</v>
      </c>
      <c r="B2530" s="237" t="s">
        <v>453</v>
      </c>
      <c r="C2530" s="237">
        <v>88.79</v>
      </c>
    </row>
    <row r="2531" spans="1:3">
      <c r="A2531" s="237" t="s">
        <v>2288</v>
      </c>
      <c r="B2531" s="237" t="s">
        <v>453</v>
      </c>
      <c r="C2531" s="237">
        <v>88.79</v>
      </c>
    </row>
    <row r="2532" spans="1:3">
      <c r="A2532" s="237" t="s">
        <v>2301</v>
      </c>
      <c r="B2532" s="237" t="s">
        <v>412</v>
      </c>
      <c r="C2532" s="237">
        <v>185.14</v>
      </c>
    </row>
    <row r="2533" spans="1:3">
      <c r="A2533" s="237" t="s">
        <v>1105</v>
      </c>
      <c r="B2533" s="237" t="s">
        <v>422</v>
      </c>
      <c r="C2533" s="237">
        <v>173.57</v>
      </c>
    </row>
    <row r="2534" spans="1:3">
      <c r="A2534" s="237" t="s">
        <v>1109</v>
      </c>
      <c r="B2534" s="237" t="s">
        <v>395</v>
      </c>
      <c r="C2534" s="237">
        <v>310.88</v>
      </c>
    </row>
    <row r="2535" spans="1:3">
      <c r="A2535" s="237" t="s">
        <v>1108</v>
      </c>
      <c r="B2535" s="237" t="s">
        <v>395</v>
      </c>
      <c r="C2535" s="237">
        <v>310.88</v>
      </c>
    </row>
    <row r="2536" spans="1:3">
      <c r="A2536" s="237" t="s">
        <v>1110</v>
      </c>
      <c r="B2536" s="237" t="s">
        <v>412</v>
      </c>
      <c r="C2536" s="237">
        <v>185.14</v>
      </c>
    </row>
    <row r="2537" spans="1:3">
      <c r="A2537" s="237" t="s">
        <v>1111</v>
      </c>
      <c r="B2537" s="237" t="s">
        <v>412</v>
      </c>
      <c r="C2537" s="237">
        <v>185.14</v>
      </c>
    </row>
    <row r="2538" spans="1:3">
      <c r="A2538" s="237" t="s">
        <v>1112</v>
      </c>
      <c r="B2538" s="237" t="s">
        <v>412</v>
      </c>
      <c r="C2538" s="237">
        <v>185.14</v>
      </c>
    </row>
    <row r="2539" spans="1:3">
      <c r="A2539" s="237" t="s">
        <v>1113</v>
      </c>
      <c r="B2539" s="237" t="s">
        <v>412</v>
      </c>
      <c r="C2539" s="237">
        <v>185.14</v>
      </c>
    </row>
    <row r="2540" spans="1:3">
      <c r="A2540" s="237" t="s">
        <v>1114</v>
      </c>
      <c r="B2540" s="237" t="s">
        <v>412</v>
      </c>
      <c r="C2540" s="237">
        <v>185.14</v>
      </c>
    </row>
    <row r="2541" spans="1:3">
      <c r="A2541" s="237" t="s">
        <v>953</v>
      </c>
      <c r="B2541" s="237" t="s">
        <v>395</v>
      </c>
      <c r="C2541" s="237">
        <v>647.21</v>
      </c>
    </row>
    <row r="2542" spans="1:3">
      <c r="A2542" s="237" t="s">
        <v>954</v>
      </c>
      <c r="B2542" s="237" t="s">
        <v>393</v>
      </c>
      <c r="C2542" s="237">
        <v>433.39</v>
      </c>
    </row>
    <row r="2543" spans="1:3">
      <c r="A2543" s="237" t="s">
        <v>955</v>
      </c>
      <c r="B2543" s="237" t="s">
        <v>393</v>
      </c>
      <c r="C2543" s="237">
        <v>433.39</v>
      </c>
    </row>
    <row r="2544" spans="1:3">
      <c r="A2544" s="237" t="s">
        <v>956</v>
      </c>
      <c r="B2544" s="237" t="s">
        <v>393</v>
      </c>
      <c r="C2544" s="237">
        <v>433.39</v>
      </c>
    </row>
    <row r="2545" spans="1:3">
      <c r="A2545" s="237" t="s">
        <v>957</v>
      </c>
      <c r="B2545" s="237" t="s">
        <v>393</v>
      </c>
      <c r="C2545" s="237">
        <v>433.39</v>
      </c>
    </row>
    <row r="2546" spans="1:3">
      <c r="A2546" s="237" t="s">
        <v>958</v>
      </c>
      <c r="B2546" s="237" t="s">
        <v>393</v>
      </c>
      <c r="C2546" s="237">
        <v>433.39</v>
      </c>
    </row>
    <row r="2547" spans="1:3">
      <c r="A2547" s="237" t="s">
        <v>959</v>
      </c>
      <c r="B2547" s="237" t="s">
        <v>435</v>
      </c>
      <c r="C2547" s="237">
        <v>422.24</v>
      </c>
    </row>
    <row r="2548" spans="1:3">
      <c r="A2548" s="237" t="s">
        <v>960</v>
      </c>
      <c r="B2548" s="237" t="s">
        <v>435</v>
      </c>
      <c r="C2548" s="237">
        <v>422.24</v>
      </c>
    </row>
    <row r="2549" spans="1:3">
      <c r="A2549" s="237" t="s">
        <v>961</v>
      </c>
      <c r="B2549" s="237" t="s">
        <v>435</v>
      </c>
      <c r="C2549" s="237">
        <v>422.24</v>
      </c>
    </row>
    <row r="2550" spans="1:3">
      <c r="A2550" s="237" t="s">
        <v>962</v>
      </c>
      <c r="B2550" s="237" t="s">
        <v>435</v>
      </c>
      <c r="C2550" s="237">
        <v>422.24</v>
      </c>
    </row>
    <row r="2551" spans="1:3">
      <c r="A2551" s="237" t="s">
        <v>963</v>
      </c>
      <c r="B2551" s="237" t="s">
        <v>435</v>
      </c>
      <c r="C2551" s="237">
        <v>422.24</v>
      </c>
    </row>
    <row r="2552" spans="1:3">
      <c r="A2552" s="237" t="s">
        <v>964</v>
      </c>
      <c r="B2552" s="237" t="s">
        <v>435</v>
      </c>
      <c r="C2552" s="237">
        <v>422.24</v>
      </c>
    </row>
    <row r="2553" spans="1:3">
      <c r="A2553" s="237" t="s">
        <v>965</v>
      </c>
      <c r="B2553" s="237" t="s">
        <v>462</v>
      </c>
      <c r="C2553" s="237">
        <v>749.82</v>
      </c>
    </row>
    <row r="2554" spans="1:3">
      <c r="A2554" s="237" t="s">
        <v>966</v>
      </c>
      <c r="B2554" s="237" t="s">
        <v>473</v>
      </c>
      <c r="C2554" s="237">
        <v>2120</v>
      </c>
    </row>
    <row r="2555" spans="1:3">
      <c r="A2555" s="237" t="s">
        <v>967</v>
      </c>
      <c r="B2555" s="237" t="s">
        <v>395</v>
      </c>
      <c r="C2555" s="237">
        <v>454.72</v>
      </c>
    </row>
    <row r="2556" spans="1:3">
      <c r="A2556" s="237" t="s">
        <v>2303</v>
      </c>
      <c r="B2556" s="237" t="s">
        <v>412</v>
      </c>
      <c r="C2556" s="237">
        <v>185.14</v>
      </c>
    </row>
    <row r="2557" spans="1:3">
      <c r="A2557" s="237" t="s">
        <v>2302</v>
      </c>
      <c r="B2557" s="237" t="s">
        <v>412</v>
      </c>
      <c r="C2557" s="237">
        <v>185.14</v>
      </c>
    </row>
    <row r="2558" spans="1:3">
      <c r="A2558" s="237" t="s">
        <v>824</v>
      </c>
      <c r="B2558" s="237" t="s">
        <v>465</v>
      </c>
      <c r="C2558" s="237">
        <v>83.64</v>
      </c>
    </row>
    <row r="2559" spans="1:3">
      <c r="A2559" s="237" t="s">
        <v>825</v>
      </c>
      <c r="B2559" s="237" t="s">
        <v>406</v>
      </c>
      <c r="C2559" s="237">
        <v>167.13</v>
      </c>
    </row>
    <row r="2560" spans="1:3">
      <c r="A2560" s="237" t="s">
        <v>826</v>
      </c>
      <c r="B2560" s="237" t="s">
        <v>747</v>
      </c>
      <c r="C2560" s="237">
        <v>66.31</v>
      </c>
    </row>
    <row r="2561" spans="1:3">
      <c r="A2561" s="237" t="s">
        <v>854</v>
      </c>
      <c r="B2561" s="237" t="s">
        <v>672</v>
      </c>
      <c r="C2561" s="237">
        <v>3401.88</v>
      </c>
    </row>
    <row r="2562" spans="1:3">
      <c r="A2562" s="237" t="s">
        <v>822</v>
      </c>
      <c r="B2562" s="237" t="s">
        <v>823</v>
      </c>
      <c r="C2562" s="237">
        <v>732.43</v>
      </c>
    </row>
    <row r="2563" spans="1:3">
      <c r="A2563" s="237" t="s">
        <v>850</v>
      </c>
      <c r="B2563" s="237" t="s">
        <v>397</v>
      </c>
      <c r="C2563" s="237">
        <v>379.36</v>
      </c>
    </row>
    <row r="2564" spans="1:3">
      <c r="A2564" s="237" t="s">
        <v>815</v>
      </c>
      <c r="B2564" s="237" t="s">
        <v>422</v>
      </c>
      <c r="C2564" s="237">
        <v>173.57</v>
      </c>
    </row>
    <row r="2565" spans="1:3">
      <c r="A2565" s="237" t="s">
        <v>2260</v>
      </c>
      <c r="B2565" s="237" t="s">
        <v>435</v>
      </c>
      <c r="C2565" s="237">
        <v>422.24</v>
      </c>
    </row>
    <row r="2566" spans="1:3">
      <c r="A2566" s="237" t="s">
        <v>855</v>
      </c>
      <c r="B2566" s="237" t="s">
        <v>412</v>
      </c>
      <c r="C2566" s="237">
        <v>185.14</v>
      </c>
    </row>
    <row r="2567" spans="1:3">
      <c r="A2567" s="237" t="s">
        <v>856</v>
      </c>
      <c r="B2567" s="237" t="s">
        <v>412</v>
      </c>
      <c r="C2567" s="237">
        <v>185.14</v>
      </c>
    </row>
    <row r="2568" spans="1:3">
      <c r="A2568" s="237" t="s">
        <v>2223</v>
      </c>
      <c r="B2568" s="237" t="s">
        <v>609</v>
      </c>
      <c r="C2568" s="237">
        <v>600.11</v>
      </c>
    </row>
    <row r="2569" spans="1:3">
      <c r="A2569" s="237" t="s">
        <v>816</v>
      </c>
      <c r="B2569" s="237" t="s">
        <v>446</v>
      </c>
      <c r="C2569" s="237">
        <v>735.15</v>
      </c>
    </row>
    <row r="2570" spans="1:3">
      <c r="A2570" s="237" t="s">
        <v>818</v>
      </c>
      <c r="B2570" s="237" t="s">
        <v>451</v>
      </c>
      <c r="C2570" s="237">
        <v>154.66999999999999</v>
      </c>
    </row>
    <row r="2571" spans="1:3">
      <c r="A2571" s="237" t="s">
        <v>2258</v>
      </c>
      <c r="B2571" s="237" t="s">
        <v>606</v>
      </c>
      <c r="C2571" s="237">
        <v>430.93</v>
      </c>
    </row>
    <row r="2572" spans="1:3">
      <c r="A2572" s="237" t="s">
        <v>851</v>
      </c>
      <c r="B2572" s="237" t="s">
        <v>852</v>
      </c>
      <c r="C2572" s="237">
        <v>1398.16</v>
      </c>
    </row>
    <row r="2573" spans="1:3">
      <c r="A2573" s="237" t="s">
        <v>820</v>
      </c>
      <c r="B2573" s="237" t="s">
        <v>821</v>
      </c>
      <c r="C2573" s="237">
        <v>331.97</v>
      </c>
    </row>
    <row r="2574" spans="1:3">
      <c r="A2574" s="237" t="s">
        <v>2224</v>
      </c>
      <c r="B2574" s="237" t="s">
        <v>460</v>
      </c>
      <c r="C2574" s="237">
        <v>49.83</v>
      </c>
    </row>
    <row r="2575" spans="1:3">
      <c r="A2575" s="237" t="s">
        <v>819</v>
      </c>
      <c r="B2575" s="237" t="s">
        <v>395</v>
      </c>
      <c r="C2575" s="237">
        <v>157.44999999999999</v>
      </c>
    </row>
    <row r="2576" spans="1:3">
      <c r="A2576" s="237" t="s">
        <v>2222</v>
      </c>
      <c r="B2576" s="237" t="s">
        <v>406</v>
      </c>
      <c r="C2576" s="237">
        <v>167.12</v>
      </c>
    </row>
    <row r="2577" spans="1:3">
      <c r="A2577" s="237" t="s">
        <v>3054</v>
      </c>
      <c r="B2577" s="237" t="s">
        <v>3055</v>
      </c>
      <c r="C2577" s="237">
        <v>6325</v>
      </c>
    </row>
    <row r="2578" spans="1:3">
      <c r="A2578" s="237" t="s">
        <v>3050</v>
      </c>
      <c r="B2578" s="237" t="s">
        <v>3051</v>
      </c>
      <c r="C2578" s="237">
        <v>7650.89</v>
      </c>
    </row>
    <row r="2579" spans="1:3">
      <c r="A2579" s="237" t="s">
        <v>3048</v>
      </c>
      <c r="B2579" s="237" t="s">
        <v>3049</v>
      </c>
      <c r="C2579" s="237">
        <v>27772.5</v>
      </c>
    </row>
    <row r="2580" spans="1:3">
      <c r="A2580" s="237" t="s">
        <v>3044</v>
      </c>
      <c r="B2580" s="237" t="s">
        <v>3045</v>
      </c>
      <c r="C2580" s="237">
        <v>224250</v>
      </c>
    </row>
    <row r="2581" spans="1:3">
      <c r="A2581" s="237" t="s">
        <v>3056</v>
      </c>
      <c r="B2581" s="237" t="s">
        <v>3057</v>
      </c>
      <c r="C2581" s="237">
        <v>198875</v>
      </c>
    </row>
    <row r="2582" spans="1:3">
      <c r="A2582" s="237" t="s">
        <v>3052</v>
      </c>
      <c r="B2582" s="237" t="s">
        <v>3053</v>
      </c>
      <c r="C2582" s="237">
        <v>63250</v>
      </c>
    </row>
    <row r="2583" spans="1:3">
      <c r="A2583" s="237" t="s">
        <v>3046</v>
      </c>
      <c r="B2583" s="237" t="s">
        <v>3047</v>
      </c>
      <c r="C2583" s="237">
        <v>42307.5</v>
      </c>
    </row>
    <row r="2584" spans="1:3">
      <c r="A2584" s="237" t="s">
        <v>3139</v>
      </c>
      <c r="B2584" s="237" t="s">
        <v>3073</v>
      </c>
      <c r="C2584" s="237">
        <v>1794.37</v>
      </c>
    </row>
    <row r="2585" spans="1:3">
      <c r="A2585" s="237" t="s">
        <v>3156</v>
      </c>
      <c r="B2585" s="237" t="s">
        <v>3059</v>
      </c>
      <c r="C2585" s="237">
        <v>13765.88</v>
      </c>
    </row>
    <row r="2586" spans="1:3">
      <c r="A2586" s="237" t="s">
        <v>3062</v>
      </c>
      <c r="B2586" s="237" t="s">
        <v>3059</v>
      </c>
      <c r="C2586" s="237">
        <v>13765.88</v>
      </c>
    </row>
    <row r="2587" spans="1:3">
      <c r="A2587" s="237" t="s">
        <v>3155</v>
      </c>
      <c r="B2587" s="237" t="s">
        <v>3078</v>
      </c>
      <c r="C2587" s="237">
        <v>4875</v>
      </c>
    </row>
    <row r="2588" spans="1:3">
      <c r="A2588" s="237" t="s">
        <v>3065</v>
      </c>
      <c r="B2588" s="237" t="s">
        <v>3066</v>
      </c>
      <c r="C2588" s="237">
        <v>1440.47</v>
      </c>
    </row>
    <row r="2589" spans="1:3">
      <c r="A2589" s="237" t="s">
        <v>3189</v>
      </c>
      <c r="B2589" s="237" t="s">
        <v>3120</v>
      </c>
      <c r="C2589" s="237">
        <v>7035</v>
      </c>
    </row>
    <row r="2590" spans="1:3">
      <c r="A2590" s="237" t="s">
        <v>3170</v>
      </c>
      <c r="B2590" s="237" t="s">
        <v>3073</v>
      </c>
      <c r="C2590" s="237">
        <v>1794.37</v>
      </c>
    </row>
    <row r="2591" spans="1:3">
      <c r="A2591" s="237" t="s">
        <v>3188</v>
      </c>
      <c r="B2591" s="237" t="s">
        <v>3116</v>
      </c>
      <c r="C2591" s="237">
        <v>3080</v>
      </c>
    </row>
    <row r="2592" spans="1:3">
      <c r="A2592" s="237" t="s">
        <v>3140</v>
      </c>
      <c r="B2592" s="237" t="s">
        <v>3059</v>
      </c>
      <c r="C2592" s="237">
        <v>13765.88</v>
      </c>
    </row>
    <row r="2593" spans="1:3">
      <c r="A2593" s="237" t="s">
        <v>3171</v>
      </c>
      <c r="B2593" s="237" t="s">
        <v>3059</v>
      </c>
      <c r="C2593" s="237">
        <v>13765.88</v>
      </c>
    </row>
    <row r="2594" spans="1:3">
      <c r="A2594" s="237" t="s">
        <v>3172</v>
      </c>
      <c r="B2594" s="237" t="s">
        <v>3059</v>
      </c>
      <c r="C2594" s="237">
        <v>13765.88</v>
      </c>
    </row>
    <row r="2595" spans="1:3">
      <c r="A2595" s="237" t="s">
        <v>3174</v>
      </c>
      <c r="B2595" s="237" t="s">
        <v>3175</v>
      </c>
      <c r="C2595" s="237">
        <v>6672.32</v>
      </c>
    </row>
    <row r="2596" spans="1:3">
      <c r="A2596" s="237" t="s">
        <v>3176</v>
      </c>
      <c r="B2596" s="237" t="s">
        <v>3071</v>
      </c>
      <c r="C2596" s="237">
        <v>1553.58</v>
      </c>
    </row>
    <row r="2597" spans="1:3">
      <c r="A2597" s="237" t="s">
        <v>5644</v>
      </c>
      <c r="B2597" s="237" t="s">
        <v>3061</v>
      </c>
      <c r="C2597" s="237">
        <v>20764</v>
      </c>
    </row>
    <row r="2598" spans="1:3">
      <c r="A2598" s="237" t="s">
        <v>3087</v>
      </c>
      <c r="B2598" s="237" t="s">
        <v>3088</v>
      </c>
      <c r="C2598" s="237">
        <v>20127.77</v>
      </c>
    </row>
    <row r="2599" spans="1:3">
      <c r="A2599" s="237" t="s">
        <v>3272</v>
      </c>
      <c r="B2599" s="237" t="s">
        <v>3086</v>
      </c>
      <c r="C2599" s="237">
        <v>1717.2</v>
      </c>
    </row>
    <row r="2600" spans="1:3">
      <c r="A2600" s="237" t="s">
        <v>3323</v>
      </c>
      <c r="B2600" s="237" t="s">
        <v>3059</v>
      </c>
      <c r="C2600" s="237">
        <v>13765.88</v>
      </c>
    </row>
    <row r="2601" spans="1:3">
      <c r="A2601" s="237" t="s">
        <v>3250</v>
      </c>
      <c r="B2601" s="237" t="s">
        <v>3071</v>
      </c>
      <c r="C2601" s="237">
        <v>1553.58</v>
      </c>
    </row>
    <row r="2602" spans="1:3">
      <c r="A2602" s="237" t="s">
        <v>3095</v>
      </c>
      <c r="B2602" s="237" t="s">
        <v>3071</v>
      </c>
      <c r="C2602" s="237">
        <v>1553.58</v>
      </c>
    </row>
    <row r="2603" spans="1:3">
      <c r="A2603" s="237" t="s">
        <v>3094</v>
      </c>
      <c r="B2603" s="237" t="s">
        <v>3086</v>
      </c>
      <c r="C2603" s="237">
        <v>1717.2</v>
      </c>
    </row>
    <row r="2604" spans="1:3">
      <c r="A2604" s="237" t="s">
        <v>3092</v>
      </c>
      <c r="B2604" s="237" t="s">
        <v>3086</v>
      </c>
      <c r="C2604" s="237">
        <v>1717.2</v>
      </c>
    </row>
    <row r="2605" spans="1:3">
      <c r="A2605" s="237" t="s">
        <v>3091</v>
      </c>
      <c r="B2605" s="237" t="s">
        <v>3086</v>
      </c>
      <c r="C2605" s="237">
        <v>1717.2</v>
      </c>
    </row>
    <row r="2606" spans="1:3">
      <c r="A2606" s="237" t="s">
        <v>3147</v>
      </c>
      <c r="B2606" s="237" t="s">
        <v>3061</v>
      </c>
      <c r="C2606" s="237">
        <v>11963.52</v>
      </c>
    </row>
    <row r="2607" spans="1:3">
      <c r="A2607" s="237" t="s">
        <v>3233</v>
      </c>
      <c r="B2607" s="237" t="s">
        <v>3175</v>
      </c>
      <c r="C2607" s="237">
        <v>6672.32</v>
      </c>
    </row>
    <row r="2608" spans="1:3">
      <c r="A2608" s="237" t="s">
        <v>3439</v>
      </c>
      <c r="B2608" s="237" t="s">
        <v>3086</v>
      </c>
      <c r="C2608" s="237">
        <v>1717.2</v>
      </c>
    </row>
    <row r="2609" spans="1:3">
      <c r="A2609" s="237" t="s">
        <v>3438</v>
      </c>
      <c r="B2609" s="237" t="s">
        <v>3086</v>
      </c>
      <c r="C2609" s="237">
        <v>1717.2</v>
      </c>
    </row>
    <row r="2610" spans="1:3">
      <c r="A2610" s="237" t="s">
        <v>3145</v>
      </c>
      <c r="B2610" s="237" t="s">
        <v>3059</v>
      </c>
      <c r="C2610" s="237">
        <v>13765.88</v>
      </c>
    </row>
    <row r="2611" spans="1:3">
      <c r="A2611" s="237" t="s">
        <v>3146</v>
      </c>
      <c r="B2611" s="237" t="s">
        <v>3059</v>
      </c>
      <c r="C2611" s="237">
        <v>13765.88</v>
      </c>
    </row>
    <row r="2612" spans="1:3">
      <c r="A2612" s="237" t="s">
        <v>3437</v>
      </c>
      <c r="B2612" s="237" t="s">
        <v>3086</v>
      </c>
      <c r="C2612" s="237">
        <v>1717.2</v>
      </c>
    </row>
    <row r="2613" spans="1:3">
      <c r="A2613" s="237" t="s">
        <v>3234</v>
      </c>
      <c r="B2613" s="237" t="s">
        <v>3061</v>
      </c>
      <c r="C2613" s="237">
        <v>11963.52</v>
      </c>
    </row>
    <row r="2614" spans="1:3">
      <c r="A2614" s="237" t="s">
        <v>3214</v>
      </c>
      <c r="B2614" s="237" t="s">
        <v>3086</v>
      </c>
      <c r="C2614" s="237">
        <v>1717.2</v>
      </c>
    </row>
    <row r="2615" spans="1:3">
      <c r="A2615" s="237" t="s">
        <v>3436</v>
      </c>
      <c r="B2615" s="237" t="s">
        <v>3066</v>
      </c>
      <c r="C2615" s="237">
        <v>1440.47</v>
      </c>
    </row>
    <row r="2616" spans="1:3">
      <c r="A2616" s="237" t="s">
        <v>3081</v>
      </c>
      <c r="B2616" s="237" t="s">
        <v>3059</v>
      </c>
      <c r="C2616" s="237">
        <v>13765.88</v>
      </c>
    </row>
    <row r="2617" spans="1:3">
      <c r="A2617" s="237" t="s">
        <v>3079</v>
      </c>
      <c r="B2617" s="237" t="s">
        <v>3059</v>
      </c>
      <c r="C2617" s="237">
        <v>13765.88</v>
      </c>
    </row>
    <row r="2618" spans="1:3">
      <c r="A2618" s="237" t="s">
        <v>3076</v>
      </c>
      <c r="B2618" s="237" t="s">
        <v>3059</v>
      </c>
      <c r="C2618" s="237">
        <v>13765.88</v>
      </c>
    </row>
    <row r="2619" spans="1:3">
      <c r="A2619" s="237" t="s">
        <v>3417</v>
      </c>
      <c r="B2619" s="237" t="s">
        <v>3086</v>
      </c>
      <c r="C2619" s="237">
        <v>1717.2</v>
      </c>
    </row>
    <row r="2620" spans="1:3">
      <c r="A2620" s="237" t="s">
        <v>3122</v>
      </c>
      <c r="B2620" s="237" t="s">
        <v>3061</v>
      </c>
      <c r="C2620" s="237">
        <v>11963.52</v>
      </c>
    </row>
    <row r="2621" spans="1:3">
      <c r="A2621" s="237" t="s">
        <v>3108</v>
      </c>
      <c r="B2621" s="237" t="s">
        <v>3059</v>
      </c>
      <c r="C2621" s="237">
        <v>11012.71</v>
      </c>
    </row>
    <row r="2622" spans="1:3">
      <c r="A2622" s="237" t="s">
        <v>3111</v>
      </c>
      <c r="B2622" s="237" t="s">
        <v>3086</v>
      </c>
      <c r="C2622" s="237">
        <v>1717.2</v>
      </c>
    </row>
    <row r="2623" spans="1:3">
      <c r="A2623" s="237" t="s">
        <v>3109</v>
      </c>
      <c r="B2623" s="237" t="s">
        <v>3107</v>
      </c>
      <c r="C2623" s="237">
        <v>638.44000000000005</v>
      </c>
    </row>
    <row r="2624" spans="1:3">
      <c r="A2624" s="237" t="s">
        <v>3103</v>
      </c>
      <c r="B2624" s="237" t="s">
        <v>3104</v>
      </c>
      <c r="C2624" s="237">
        <v>31.17</v>
      </c>
    </row>
    <row r="2625" spans="1:3">
      <c r="A2625" s="237" t="s">
        <v>3102</v>
      </c>
      <c r="B2625" s="237" t="s">
        <v>3071</v>
      </c>
      <c r="C2625" s="237">
        <v>1553.58</v>
      </c>
    </row>
    <row r="2626" spans="1:3">
      <c r="A2626" s="237" t="s">
        <v>3098</v>
      </c>
      <c r="B2626" s="237" t="s">
        <v>3099</v>
      </c>
      <c r="C2626" s="237">
        <v>943.95</v>
      </c>
    </row>
    <row r="2627" spans="1:3">
      <c r="A2627" s="237" t="s">
        <v>3230</v>
      </c>
      <c r="B2627" s="237" t="s">
        <v>3071</v>
      </c>
      <c r="C2627" s="237">
        <v>1553.58</v>
      </c>
    </row>
    <row r="2628" spans="1:3">
      <c r="A2628" s="237" t="s">
        <v>3440</v>
      </c>
      <c r="B2628" s="237" t="s">
        <v>3059</v>
      </c>
      <c r="C2628" s="237">
        <v>1957.85</v>
      </c>
    </row>
    <row r="2629" spans="1:3">
      <c r="A2629" s="237" t="s">
        <v>3396</v>
      </c>
      <c r="B2629" s="237" t="s">
        <v>3059</v>
      </c>
      <c r="C2629" s="237">
        <v>13765.88</v>
      </c>
    </row>
    <row r="2630" spans="1:3">
      <c r="A2630" s="237" t="s">
        <v>3446</v>
      </c>
      <c r="B2630" s="237" t="s">
        <v>3073</v>
      </c>
      <c r="C2630" s="237">
        <v>1794.37</v>
      </c>
    </row>
    <row r="2631" spans="1:3">
      <c r="A2631" s="237" t="s">
        <v>3445</v>
      </c>
      <c r="B2631" s="237" t="s">
        <v>3290</v>
      </c>
      <c r="C2631" s="237">
        <v>17539.2</v>
      </c>
    </row>
    <row r="2632" spans="1:3">
      <c r="A2632" s="237" t="s">
        <v>3416</v>
      </c>
      <c r="B2632" s="237" t="s">
        <v>3059</v>
      </c>
      <c r="C2632" s="237">
        <v>13765.88</v>
      </c>
    </row>
    <row r="2633" spans="1:3">
      <c r="A2633" s="237" t="s">
        <v>3444</v>
      </c>
      <c r="B2633" s="237" t="s">
        <v>3059</v>
      </c>
      <c r="C2633" s="237">
        <v>13765.88</v>
      </c>
    </row>
    <row r="2634" spans="1:3">
      <c r="A2634" s="237" t="s">
        <v>3443</v>
      </c>
      <c r="B2634" s="237" t="s">
        <v>3061</v>
      </c>
      <c r="C2634" s="237">
        <v>14954.4</v>
      </c>
    </row>
    <row r="2635" spans="1:3">
      <c r="A2635" s="237" t="s">
        <v>3441</v>
      </c>
      <c r="B2635" s="237" t="s">
        <v>3061</v>
      </c>
      <c r="C2635" s="237">
        <v>14954.4</v>
      </c>
    </row>
    <row r="2636" spans="1:3">
      <c r="A2636" s="237" t="s">
        <v>3358</v>
      </c>
      <c r="B2636" s="237" t="s">
        <v>3128</v>
      </c>
      <c r="C2636" s="237">
        <v>2079.8000000000002</v>
      </c>
    </row>
    <row r="2637" spans="1:3">
      <c r="A2637" s="237" t="s">
        <v>3151</v>
      </c>
      <c r="B2637" s="237" t="s">
        <v>3071</v>
      </c>
      <c r="C2637" s="237">
        <v>1553.58</v>
      </c>
    </row>
    <row r="2638" spans="1:3">
      <c r="A2638" s="237" t="s">
        <v>3148</v>
      </c>
      <c r="B2638" s="237" t="s">
        <v>3126</v>
      </c>
      <c r="C2638" s="237">
        <v>1091.5</v>
      </c>
    </row>
    <row r="2639" spans="1:3">
      <c r="A2639" s="237" t="s">
        <v>3268</v>
      </c>
      <c r="B2639" s="237" t="s">
        <v>3084</v>
      </c>
      <c r="C2639" s="237">
        <v>1997.8</v>
      </c>
    </row>
    <row r="2640" spans="1:3">
      <c r="A2640" s="237" t="s">
        <v>3267</v>
      </c>
      <c r="B2640" s="237" t="s">
        <v>3104</v>
      </c>
      <c r="C2640" s="237">
        <v>31.17</v>
      </c>
    </row>
    <row r="2641" spans="1:3">
      <c r="A2641" s="237" t="s">
        <v>3331</v>
      </c>
      <c r="B2641" s="237" t="s">
        <v>3257</v>
      </c>
      <c r="C2641" s="237">
        <v>5831.2</v>
      </c>
    </row>
    <row r="2642" spans="1:3">
      <c r="A2642" s="237" t="s">
        <v>3329</v>
      </c>
      <c r="B2642" s="237" t="s">
        <v>3330</v>
      </c>
      <c r="C2642" s="237">
        <v>772.47</v>
      </c>
    </row>
    <row r="2643" spans="1:3">
      <c r="A2643" s="237" t="s">
        <v>3369</v>
      </c>
      <c r="B2643" s="237" t="s">
        <v>3086</v>
      </c>
      <c r="C2643" s="237">
        <v>1717.2</v>
      </c>
    </row>
    <row r="2644" spans="1:3">
      <c r="A2644" s="237" t="s">
        <v>5645</v>
      </c>
      <c r="B2644" s="237" t="s">
        <v>3175</v>
      </c>
      <c r="C2644" s="237">
        <v>20764</v>
      </c>
    </row>
    <row r="2645" spans="1:3">
      <c r="A2645" s="237" t="s">
        <v>3072</v>
      </c>
      <c r="B2645" s="237" t="s">
        <v>3073</v>
      </c>
      <c r="C2645" s="237">
        <v>1794.37</v>
      </c>
    </row>
    <row r="2646" spans="1:3">
      <c r="A2646" s="237" t="s">
        <v>3075</v>
      </c>
      <c r="B2646" s="237" t="s">
        <v>3059</v>
      </c>
      <c r="C2646" s="237">
        <v>13765.88</v>
      </c>
    </row>
    <row r="2647" spans="1:3">
      <c r="A2647" s="237" t="s">
        <v>3196</v>
      </c>
      <c r="B2647" s="237" t="s">
        <v>3059</v>
      </c>
      <c r="C2647" s="237">
        <v>13765.88</v>
      </c>
    </row>
    <row r="2648" spans="1:3">
      <c r="A2648" s="237" t="s">
        <v>3407</v>
      </c>
      <c r="B2648" s="237" t="s">
        <v>3257</v>
      </c>
      <c r="C2648" s="237">
        <v>5831.2</v>
      </c>
    </row>
    <row r="2649" spans="1:3">
      <c r="A2649" s="237" t="s">
        <v>3406</v>
      </c>
      <c r="B2649" s="237" t="s">
        <v>3059</v>
      </c>
      <c r="C2649" s="237">
        <v>13765.88</v>
      </c>
    </row>
    <row r="2650" spans="1:3">
      <c r="A2650" s="237" t="s">
        <v>3197</v>
      </c>
      <c r="B2650" s="237" t="s">
        <v>3059</v>
      </c>
      <c r="C2650" s="237">
        <v>13765.88</v>
      </c>
    </row>
    <row r="2651" spans="1:3">
      <c r="A2651" s="237" t="s">
        <v>3167</v>
      </c>
      <c r="B2651" s="237" t="s">
        <v>3168</v>
      </c>
      <c r="C2651" s="237">
        <v>603.20000000000005</v>
      </c>
    </row>
    <row r="2652" spans="1:3">
      <c r="A2652" s="237" t="s">
        <v>3266</v>
      </c>
      <c r="B2652" s="237" t="s">
        <v>3061</v>
      </c>
      <c r="C2652" s="237">
        <v>14954.4</v>
      </c>
    </row>
    <row r="2653" spans="1:3">
      <c r="A2653" s="237" t="s">
        <v>3198</v>
      </c>
      <c r="B2653" s="237" t="s">
        <v>3086</v>
      </c>
      <c r="C2653" s="237">
        <v>1717.2</v>
      </c>
    </row>
    <row r="2654" spans="1:3">
      <c r="A2654" s="237" t="s">
        <v>3199</v>
      </c>
      <c r="B2654" s="237" t="s">
        <v>3071</v>
      </c>
      <c r="C2654" s="237">
        <v>1553.58</v>
      </c>
    </row>
    <row r="2655" spans="1:3">
      <c r="A2655" s="237" t="s">
        <v>3162</v>
      </c>
      <c r="B2655" s="237" t="s">
        <v>3059</v>
      </c>
      <c r="C2655" s="237">
        <v>13765.88</v>
      </c>
    </row>
    <row r="2656" spans="1:3">
      <c r="A2656" s="237" t="s">
        <v>3270</v>
      </c>
      <c r="B2656" s="237" t="s">
        <v>3059</v>
      </c>
      <c r="C2656" s="237">
        <v>11012.71</v>
      </c>
    </row>
    <row r="2657" spans="1:3">
      <c r="A2657" s="237" t="s">
        <v>3271</v>
      </c>
      <c r="B2657" s="237" t="s">
        <v>3086</v>
      </c>
      <c r="C2657" s="237">
        <v>1717.2</v>
      </c>
    </row>
    <row r="2658" spans="1:3">
      <c r="A2658" s="237" t="s">
        <v>3395</v>
      </c>
      <c r="B2658" s="237" t="s">
        <v>3059</v>
      </c>
      <c r="C2658" s="237">
        <v>13765.88</v>
      </c>
    </row>
    <row r="2659" spans="1:3">
      <c r="A2659" s="237" t="s">
        <v>3164</v>
      </c>
      <c r="B2659" s="237" t="s">
        <v>3071</v>
      </c>
      <c r="C2659" s="237">
        <v>1553.58</v>
      </c>
    </row>
    <row r="2660" spans="1:3">
      <c r="A2660" s="237" t="s">
        <v>3165</v>
      </c>
      <c r="B2660" s="237" t="s">
        <v>3066</v>
      </c>
      <c r="C2660" s="237">
        <v>1440.47</v>
      </c>
    </row>
    <row r="2661" spans="1:3">
      <c r="A2661" s="237" t="s">
        <v>3319</v>
      </c>
      <c r="B2661" s="237" t="s">
        <v>3061</v>
      </c>
      <c r="C2661" s="237">
        <v>14954.4</v>
      </c>
    </row>
    <row r="2662" spans="1:3">
      <c r="A2662" s="237" t="s">
        <v>3320</v>
      </c>
      <c r="B2662" s="237" t="s">
        <v>3059</v>
      </c>
      <c r="C2662" s="237">
        <v>13765.88</v>
      </c>
    </row>
    <row r="2663" spans="1:3">
      <c r="A2663" s="237" t="s">
        <v>3346</v>
      </c>
      <c r="B2663" s="237" t="s">
        <v>3086</v>
      </c>
      <c r="C2663" s="237">
        <v>1717.2</v>
      </c>
    </row>
    <row r="2664" spans="1:3">
      <c r="A2664" s="237" t="s">
        <v>3380</v>
      </c>
      <c r="B2664" s="237" t="s">
        <v>3059</v>
      </c>
      <c r="C2664" s="237">
        <v>11012.71</v>
      </c>
    </row>
    <row r="2665" spans="1:3">
      <c r="A2665" s="237" t="s">
        <v>3235</v>
      </c>
      <c r="B2665" s="237" t="s">
        <v>3071</v>
      </c>
      <c r="C2665" s="237">
        <v>1553.58</v>
      </c>
    </row>
    <row r="2666" spans="1:3">
      <c r="A2666" s="237" t="s">
        <v>3169</v>
      </c>
      <c r="B2666" s="237" t="s">
        <v>3059</v>
      </c>
      <c r="C2666" s="237">
        <v>13765.88</v>
      </c>
    </row>
    <row r="2667" spans="1:3">
      <c r="A2667" s="237" t="s">
        <v>3379</v>
      </c>
      <c r="B2667" s="237" t="s">
        <v>3104</v>
      </c>
      <c r="C2667" s="237">
        <v>31.17</v>
      </c>
    </row>
    <row r="2668" spans="1:3">
      <c r="A2668" s="237" t="s">
        <v>3482</v>
      </c>
      <c r="B2668" s="237" t="s">
        <v>3066</v>
      </c>
      <c r="C2668" s="237">
        <v>1440.47</v>
      </c>
    </row>
    <row r="2669" spans="1:3">
      <c r="A2669" s="237" t="s">
        <v>3483</v>
      </c>
      <c r="B2669" s="237" t="s">
        <v>3071</v>
      </c>
      <c r="C2669" s="237">
        <v>1553.58</v>
      </c>
    </row>
    <row r="2670" spans="1:3">
      <c r="A2670" s="237" t="s">
        <v>3484</v>
      </c>
      <c r="B2670" s="237" t="s">
        <v>3071</v>
      </c>
      <c r="C2670" s="237">
        <v>1553.58</v>
      </c>
    </row>
    <row r="2671" spans="1:3">
      <c r="A2671" s="237" t="s">
        <v>3245</v>
      </c>
      <c r="B2671" s="237" t="s">
        <v>3073</v>
      </c>
      <c r="C2671" s="237">
        <v>1794.37</v>
      </c>
    </row>
    <row r="2672" spans="1:3">
      <c r="A2672" s="237" t="s">
        <v>3321</v>
      </c>
      <c r="B2672" s="237" t="s">
        <v>3059</v>
      </c>
      <c r="C2672" s="237">
        <v>13765.88</v>
      </c>
    </row>
    <row r="2673" spans="1:3">
      <c r="A2673" s="237" t="s">
        <v>3322</v>
      </c>
      <c r="B2673" s="237" t="s">
        <v>3059</v>
      </c>
      <c r="C2673" s="237">
        <v>13765.88</v>
      </c>
    </row>
    <row r="2674" spans="1:3">
      <c r="A2674" s="237" t="s">
        <v>3269</v>
      </c>
      <c r="B2674" s="237" t="s">
        <v>3059</v>
      </c>
      <c r="C2674" s="237">
        <v>11012.71</v>
      </c>
    </row>
    <row r="2675" spans="1:3">
      <c r="A2675" s="237" t="s">
        <v>3085</v>
      </c>
      <c r="B2675" s="237" t="s">
        <v>3086</v>
      </c>
      <c r="C2675" s="237">
        <v>1717.2</v>
      </c>
    </row>
    <row r="2676" spans="1:3">
      <c r="A2676" s="237" t="s">
        <v>3486</v>
      </c>
      <c r="B2676" s="237" t="s">
        <v>3071</v>
      </c>
      <c r="C2676" s="237">
        <v>1553.58</v>
      </c>
    </row>
    <row r="2677" spans="1:3">
      <c r="A2677" s="237" t="s">
        <v>3177</v>
      </c>
      <c r="B2677" s="237" t="s">
        <v>3059</v>
      </c>
      <c r="C2677" s="237">
        <v>13765.88</v>
      </c>
    </row>
    <row r="2678" spans="1:3">
      <c r="A2678" s="237" t="s">
        <v>3228</v>
      </c>
      <c r="B2678" s="237" t="s">
        <v>3066</v>
      </c>
      <c r="C2678" s="237">
        <v>1440.47</v>
      </c>
    </row>
    <row r="2679" spans="1:3">
      <c r="A2679" s="237" t="s">
        <v>3173</v>
      </c>
      <c r="B2679" s="237" t="s">
        <v>3086</v>
      </c>
      <c r="C2679" s="237">
        <v>1717.2</v>
      </c>
    </row>
    <row r="2680" spans="1:3">
      <c r="A2680" s="237" t="s">
        <v>3194</v>
      </c>
      <c r="B2680" s="237" t="s">
        <v>3073</v>
      </c>
      <c r="C2680" s="237">
        <v>1794.37</v>
      </c>
    </row>
    <row r="2681" spans="1:3">
      <c r="A2681" s="237" t="s">
        <v>3315</v>
      </c>
      <c r="B2681" s="237" t="s">
        <v>3071</v>
      </c>
      <c r="C2681" s="237">
        <v>1553.58</v>
      </c>
    </row>
    <row r="2682" spans="1:3">
      <c r="A2682" s="237" t="s">
        <v>3316</v>
      </c>
      <c r="B2682" s="237" t="s">
        <v>3071</v>
      </c>
      <c r="C2682" s="237">
        <v>1553.58</v>
      </c>
    </row>
    <row r="2683" spans="1:3">
      <c r="A2683" s="237" t="s">
        <v>3317</v>
      </c>
      <c r="B2683" s="237" t="s">
        <v>3071</v>
      </c>
      <c r="C2683" s="237">
        <v>1553.58</v>
      </c>
    </row>
    <row r="2684" spans="1:3">
      <c r="A2684" s="237" t="s">
        <v>3318</v>
      </c>
      <c r="B2684" s="237" t="s">
        <v>3086</v>
      </c>
      <c r="C2684" s="237">
        <v>1717.2</v>
      </c>
    </row>
    <row r="2685" spans="1:3">
      <c r="A2685" s="237" t="s">
        <v>3418</v>
      </c>
      <c r="B2685" s="237" t="s">
        <v>3086</v>
      </c>
      <c r="C2685" s="237">
        <v>1717.2</v>
      </c>
    </row>
    <row r="2686" spans="1:3">
      <c r="A2686" s="237" t="s">
        <v>3340</v>
      </c>
      <c r="B2686" s="237" t="s">
        <v>3257</v>
      </c>
      <c r="C2686" s="237">
        <v>855.25</v>
      </c>
    </row>
    <row r="2687" spans="1:3">
      <c r="A2687" s="237" t="s">
        <v>3339</v>
      </c>
      <c r="B2687" s="237" t="s">
        <v>3071</v>
      </c>
      <c r="C2687" s="237">
        <v>1553.58</v>
      </c>
    </row>
    <row r="2688" spans="1:3">
      <c r="A2688" s="237" t="s">
        <v>3338</v>
      </c>
      <c r="B2688" s="237" t="s">
        <v>3071</v>
      </c>
      <c r="C2688" s="237">
        <v>1553.58</v>
      </c>
    </row>
    <row r="2689" spans="1:3">
      <c r="A2689" s="237" t="s">
        <v>3337</v>
      </c>
      <c r="B2689" s="237" t="s">
        <v>3086</v>
      </c>
      <c r="C2689" s="237">
        <v>1717.2</v>
      </c>
    </row>
    <row r="2690" spans="1:3">
      <c r="A2690" s="237" t="s">
        <v>3336</v>
      </c>
      <c r="B2690" s="237" t="s">
        <v>3061</v>
      </c>
      <c r="C2690" s="237">
        <v>14954.4</v>
      </c>
    </row>
    <row r="2691" spans="1:3">
      <c r="A2691" s="237" t="s">
        <v>3157</v>
      </c>
      <c r="B2691" s="237" t="s">
        <v>3059</v>
      </c>
      <c r="C2691" s="237">
        <v>11012.71</v>
      </c>
    </row>
    <row r="2692" spans="1:3">
      <c r="A2692" s="237" t="s">
        <v>3160</v>
      </c>
      <c r="B2692" s="237" t="s">
        <v>3161</v>
      </c>
      <c r="C2692" s="237">
        <v>555.92999999999995</v>
      </c>
    </row>
    <row r="2693" spans="1:3">
      <c r="A2693" s="237" t="s">
        <v>3325</v>
      </c>
      <c r="B2693" s="237" t="s">
        <v>3071</v>
      </c>
      <c r="C2693" s="237">
        <v>1553.58</v>
      </c>
    </row>
    <row r="2694" spans="1:3">
      <c r="A2694" s="237" t="s">
        <v>3067</v>
      </c>
      <c r="B2694" s="237" t="s">
        <v>3061</v>
      </c>
      <c r="C2694" s="237">
        <v>11963.52</v>
      </c>
    </row>
    <row r="2695" spans="1:3">
      <c r="A2695" s="237" t="s">
        <v>3064</v>
      </c>
      <c r="B2695" s="237" t="s">
        <v>3061</v>
      </c>
      <c r="C2695" s="237">
        <v>11963.52</v>
      </c>
    </row>
    <row r="2696" spans="1:3">
      <c r="A2696" s="237" t="s">
        <v>3324</v>
      </c>
      <c r="B2696" s="237" t="s">
        <v>3071</v>
      </c>
      <c r="C2696" s="237">
        <v>1553.58</v>
      </c>
    </row>
    <row r="2697" spans="1:3">
      <c r="A2697" s="237" t="s">
        <v>3457</v>
      </c>
      <c r="B2697" s="237" t="s">
        <v>3059</v>
      </c>
      <c r="C2697" s="237">
        <v>13765.88</v>
      </c>
    </row>
    <row r="2698" spans="1:3">
      <c r="A2698" s="237" t="s">
        <v>3353</v>
      </c>
      <c r="B2698" s="237" t="s">
        <v>3086</v>
      </c>
      <c r="C2698" s="237">
        <v>1717.2</v>
      </c>
    </row>
    <row r="2699" spans="1:3">
      <c r="A2699" s="237" t="s">
        <v>3352</v>
      </c>
      <c r="B2699" s="237" t="s">
        <v>3066</v>
      </c>
      <c r="C2699" s="237">
        <v>1440.47</v>
      </c>
    </row>
    <row r="2700" spans="1:3">
      <c r="A2700" s="237" t="s">
        <v>3351</v>
      </c>
      <c r="B2700" s="237" t="s">
        <v>3071</v>
      </c>
      <c r="C2700" s="237">
        <v>1553.58</v>
      </c>
    </row>
    <row r="2701" spans="1:3">
      <c r="A2701" s="237" t="s">
        <v>3350</v>
      </c>
      <c r="B2701" s="237" t="s">
        <v>3071</v>
      </c>
      <c r="C2701" s="237">
        <v>1553.58</v>
      </c>
    </row>
    <row r="2702" spans="1:3">
      <c r="A2702" s="237" t="s">
        <v>3341</v>
      </c>
      <c r="B2702" s="237" t="s">
        <v>3071</v>
      </c>
      <c r="C2702" s="237">
        <v>1553.58</v>
      </c>
    </row>
    <row r="2703" spans="1:3">
      <c r="A2703" s="237" t="s">
        <v>3308</v>
      </c>
      <c r="B2703" s="237" t="s">
        <v>3061</v>
      </c>
      <c r="C2703" s="237">
        <v>14954.4</v>
      </c>
    </row>
    <row r="2704" spans="1:3">
      <c r="A2704" s="237" t="s">
        <v>3460</v>
      </c>
      <c r="B2704" s="237" t="s">
        <v>3059</v>
      </c>
      <c r="C2704" s="237">
        <v>13765.88</v>
      </c>
    </row>
    <row r="2705" spans="1:3">
      <c r="A2705" s="237" t="s">
        <v>3459</v>
      </c>
      <c r="B2705" s="237" t="s">
        <v>3059</v>
      </c>
      <c r="C2705" s="237">
        <v>13765.88</v>
      </c>
    </row>
    <row r="2706" spans="1:3">
      <c r="A2706" s="237" t="s">
        <v>3309</v>
      </c>
      <c r="B2706" s="237" t="s">
        <v>3061</v>
      </c>
      <c r="C2706" s="237">
        <v>14954.4</v>
      </c>
    </row>
    <row r="2707" spans="1:3">
      <c r="A2707" s="237" t="s">
        <v>3310</v>
      </c>
      <c r="B2707" s="237" t="s">
        <v>3059</v>
      </c>
      <c r="C2707" s="237">
        <v>13765.88</v>
      </c>
    </row>
    <row r="2708" spans="1:3">
      <c r="A2708" s="237" t="s">
        <v>3332</v>
      </c>
      <c r="B2708" s="237" t="s">
        <v>3073</v>
      </c>
      <c r="C2708" s="237">
        <v>1794.37</v>
      </c>
    </row>
    <row r="2709" spans="1:3">
      <c r="A2709" s="237" t="s">
        <v>3333</v>
      </c>
      <c r="B2709" s="237" t="s">
        <v>3059</v>
      </c>
      <c r="C2709" s="237">
        <v>13765.88</v>
      </c>
    </row>
    <row r="2710" spans="1:3">
      <c r="A2710" s="237" t="s">
        <v>3334</v>
      </c>
      <c r="B2710" s="237" t="s">
        <v>3059</v>
      </c>
      <c r="C2710" s="237">
        <v>13765.88</v>
      </c>
    </row>
    <row r="2711" spans="1:3">
      <c r="A2711" s="237" t="s">
        <v>3335</v>
      </c>
      <c r="B2711" s="237" t="s">
        <v>3059</v>
      </c>
      <c r="C2711" s="237">
        <v>13765.88</v>
      </c>
    </row>
    <row r="2712" spans="1:3">
      <c r="A2712" s="237" t="s">
        <v>3232</v>
      </c>
      <c r="B2712" s="237" t="s">
        <v>3104</v>
      </c>
      <c r="C2712" s="237">
        <v>31.17</v>
      </c>
    </row>
    <row r="2713" spans="1:3">
      <c r="A2713" s="237" t="s">
        <v>3178</v>
      </c>
      <c r="B2713" s="237" t="s">
        <v>3059</v>
      </c>
      <c r="C2713" s="237">
        <v>13765.88</v>
      </c>
    </row>
    <row r="2714" spans="1:3">
      <c r="A2714" s="237" t="s">
        <v>3179</v>
      </c>
      <c r="B2714" s="237" t="s">
        <v>3059</v>
      </c>
      <c r="C2714" s="237">
        <v>13765.88</v>
      </c>
    </row>
    <row r="2715" spans="1:3">
      <c r="A2715" s="237" t="s">
        <v>3180</v>
      </c>
      <c r="B2715" s="237" t="s">
        <v>3061</v>
      </c>
      <c r="C2715" s="237">
        <v>14954.4</v>
      </c>
    </row>
    <row r="2716" spans="1:3">
      <c r="A2716" s="237" t="s">
        <v>3181</v>
      </c>
      <c r="B2716" s="237" t="s">
        <v>3061</v>
      </c>
      <c r="C2716" s="237">
        <v>14954.4</v>
      </c>
    </row>
    <row r="2717" spans="1:3">
      <c r="A2717" s="237" t="s">
        <v>5646</v>
      </c>
      <c r="B2717" s="237" t="s">
        <v>3175</v>
      </c>
      <c r="C2717" s="237">
        <v>20764</v>
      </c>
    </row>
    <row r="2718" spans="1:3">
      <c r="A2718" s="237" t="s">
        <v>3154</v>
      </c>
      <c r="B2718" s="237" t="s">
        <v>3059</v>
      </c>
      <c r="C2718" s="237">
        <v>1957.85</v>
      </c>
    </row>
    <row r="2719" spans="1:3">
      <c r="A2719" s="237" t="s">
        <v>3119</v>
      </c>
      <c r="B2719" s="237" t="s">
        <v>3120</v>
      </c>
      <c r="C2719" s="237">
        <v>2311.87</v>
      </c>
    </row>
    <row r="2720" spans="1:3">
      <c r="A2720" s="237" t="s">
        <v>3121</v>
      </c>
      <c r="B2720" s="237" t="s">
        <v>3104</v>
      </c>
      <c r="C2720" s="237">
        <v>31.17</v>
      </c>
    </row>
    <row r="2721" spans="1:3">
      <c r="A2721" s="237" t="s">
        <v>3231</v>
      </c>
      <c r="B2721" s="237" t="s">
        <v>3066</v>
      </c>
      <c r="C2721" s="237">
        <v>1440.47</v>
      </c>
    </row>
    <row r="2722" spans="1:3">
      <c r="A2722" s="237" t="s">
        <v>3215</v>
      </c>
      <c r="B2722" s="237" t="s">
        <v>3059</v>
      </c>
      <c r="C2722" s="237">
        <v>13765.88</v>
      </c>
    </row>
    <row r="2723" spans="1:3">
      <c r="A2723" s="237" t="s">
        <v>3093</v>
      </c>
      <c r="B2723" s="237" t="s">
        <v>3059</v>
      </c>
      <c r="C2723" s="237">
        <v>13765.88</v>
      </c>
    </row>
    <row r="2724" spans="1:3">
      <c r="A2724" s="237" t="s">
        <v>3096</v>
      </c>
      <c r="B2724" s="237" t="s">
        <v>3059</v>
      </c>
      <c r="C2724" s="237">
        <v>13765.88</v>
      </c>
    </row>
    <row r="2725" spans="1:3">
      <c r="A2725" s="237" t="s">
        <v>3097</v>
      </c>
      <c r="B2725" s="237" t="s">
        <v>3059</v>
      </c>
      <c r="C2725" s="237">
        <v>13765.88</v>
      </c>
    </row>
    <row r="2726" spans="1:3">
      <c r="A2726" s="237" t="s">
        <v>3100</v>
      </c>
      <c r="B2726" s="237" t="s">
        <v>3059</v>
      </c>
      <c r="C2726" s="237">
        <v>13765.88</v>
      </c>
    </row>
    <row r="2727" spans="1:3">
      <c r="A2727" s="237" t="s">
        <v>3456</v>
      </c>
      <c r="B2727" s="237" t="s">
        <v>3059</v>
      </c>
      <c r="C2727" s="237">
        <v>13765.88</v>
      </c>
    </row>
    <row r="2728" spans="1:3">
      <c r="A2728" s="237" t="s">
        <v>3455</v>
      </c>
      <c r="B2728" s="237" t="s">
        <v>3059</v>
      </c>
      <c r="C2728" s="237">
        <v>13765.88</v>
      </c>
    </row>
    <row r="2729" spans="1:3">
      <c r="A2729" s="237" t="s">
        <v>3115</v>
      </c>
      <c r="B2729" s="237" t="s">
        <v>3116</v>
      </c>
      <c r="C2729" s="237">
        <v>3080</v>
      </c>
    </row>
    <row r="2730" spans="1:3">
      <c r="A2730" s="237" t="s">
        <v>3311</v>
      </c>
      <c r="B2730" s="237" t="s">
        <v>3312</v>
      </c>
      <c r="C2730" s="237">
        <v>34169.25</v>
      </c>
    </row>
    <row r="2731" spans="1:3">
      <c r="A2731" s="237" t="s">
        <v>3313</v>
      </c>
      <c r="B2731" s="237" t="s">
        <v>3314</v>
      </c>
      <c r="C2731" s="237">
        <v>56513.21</v>
      </c>
    </row>
    <row r="2732" spans="1:3">
      <c r="A2732" s="237" t="s">
        <v>3454</v>
      </c>
      <c r="B2732" s="237" t="s">
        <v>3104</v>
      </c>
      <c r="C2732" s="237">
        <v>31.17</v>
      </c>
    </row>
    <row r="2733" spans="1:3">
      <c r="A2733" s="237" t="s">
        <v>3453</v>
      </c>
      <c r="B2733" s="237" t="s">
        <v>3071</v>
      </c>
      <c r="C2733" s="237">
        <v>1553.58</v>
      </c>
    </row>
    <row r="2734" spans="1:3">
      <c r="A2734" s="237" t="s">
        <v>3452</v>
      </c>
      <c r="B2734" s="237" t="s">
        <v>3257</v>
      </c>
      <c r="C2734" s="237">
        <v>855.25</v>
      </c>
    </row>
    <row r="2735" spans="1:3">
      <c r="A2735" s="237" t="s">
        <v>3070</v>
      </c>
      <c r="B2735" s="237" t="s">
        <v>3071</v>
      </c>
      <c r="C2735" s="237">
        <v>1553.58</v>
      </c>
    </row>
    <row r="2736" spans="1:3">
      <c r="A2736" s="237" t="s">
        <v>3069</v>
      </c>
      <c r="B2736" s="237" t="s">
        <v>3066</v>
      </c>
      <c r="C2736" s="237">
        <v>1440.47</v>
      </c>
    </row>
    <row r="2737" spans="1:3">
      <c r="A2737" s="237" t="s">
        <v>3163</v>
      </c>
      <c r="B2737" s="237" t="s">
        <v>3059</v>
      </c>
      <c r="C2737" s="237">
        <v>13765.88</v>
      </c>
    </row>
    <row r="2738" spans="1:3">
      <c r="A2738" s="237" t="s">
        <v>3166</v>
      </c>
      <c r="B2738" s="237" t="s">
        <v>3061</v>
      </c>
      <c r="C2738" s="237">
        <v>14954.4</v>
      </c>
    </row>
    <row r="2739" spans="1:3">
      <c r="A2739" s="237" t="s">
        <v>3217</v>
      </c>
      <c r="B2739" s="237" t="s">
        <v>3059</v>
      </c>
      <c r="C2739" s="237">
        <v>13765.88</v>
      </c>
    </row>
    <row r="2740" spans="1:3">
      <c r="A2740" s="237" t="s">
        <v>3068</v>
      </c>
      <c r="B2740" s="237" t="s">
        <v>3059</v>
      </c>
      <c r="C2740" s="237">
        <v>11012.71</v>
      </c>
    </row>
    <row r="2741" spans="1:3">
      <c r="A2741" s="237" t="s">
        <v>3216</v>
      </c>
      <c r="B2741" s="237" t="s">
        <v>3059</v>
      </c>
      <c r="C2741" s="237">
        <v>13765.88</v>
      </c>
    </row>
    <row r="2742" spans="1:3">
      <c r="A2742" s="237" t="s">
        <v>3106</v>
      </c>
      <c r="B2742" s="237" t="s">
        <v>3107</v>
      </c>
      <c r="C2742" s="237">
        <v>638.44000000000005</v>
      </c>
    </row>
    <row r="2743" spans="1:3">
      <c r="A2743" s="237" t="s">
        <v>3105</v>
      </c>
      <c r="B2743" s="237" t="s">
        <v>3104</v>
      </c>
      <c r="C2743" s="237">
        <v>31.17</v>
      </c>
    </row>
    <row r="2744" spans="1:3">
      <c r="A2744" s="237" t="s">
        <v>3089</v>
      </c>
      <c r="B2744" s="237" t="s">
        <v>3090</v>
      </c>
      <c r="C2744" s="237">
        <v>16940</v>
      </c>
    </row>
    <row r="2745" spans="1:3">
      <c r="A2745" s="237" t="s">
        <v>3221</v>
      </c>
      <c r="B2745" s="237" t="s">
        <v>3071</v>
      </c>
      <c r="C2745" s="237">
        <v>1553.58</v>
      </c>
    </row>
    <row r="2746" spans="1:3">
      <c r="A2746" s="237" t="s">
        <v>3222</v>
      </c>
      <c r="B2746" s="237" t="s">
        <v>3071</v>
      </c>
      <c r="C2746" s="237">
        <v>1553.58</v>
      </c>
    </row>
    <row r="2747" spans="1:3">
      <c r="A2747" s="237" t="s">
        <v>3400</v>
      </c>
      <c r="B2747" s="237" t="s">
        <v>3059</v>
      </c>
      <c r="C2747" s="237">
        <v>11012.71</v>
      </c>
    </row>
    <row r="2748" spans="1:3">
      <c r="A2748" s="237" t="s">
        <v>3294</v>
      </c>
      <c r="B2748" s="237" t="s">
        <v>3059</v>
      </c>
      <c r="C2748" s="237">
        <v>13765.88</v>
      </c>
    </row>
    <row r="2749" spans="1:3">
      <c r="A2749" s="237" t="s">
        <v>3399</v>
      </c>
      <c r="B2749" s="237" t="s">
        <v>3128</v>
      </c>
      <c r="C2749" s="237">
        <v>2004.2</v>
      </c>
    </row>
    <row r="2750" spans="1:3">
      <c r="A2750" s="237" t="s">
        <v>3398</v>
      </c>
      <c r="B2750" s="237" t="s">
        <v>3066</v>
      </c>
      <c r="C2750" s="237">
        <v>1440.47</v>
      </c>
    </row>
    <row r="2751" spans="1:3">
      <c r="A2751" s="237" t="s">
        <v>3246</v>
      </c>
      <c r="B2751" s="237" t="s">
        <v>3247</v>
      </c>
      <c r="C2751" s="237">
        <v>36426.32</v>
      </c>
    </row>
    <row r="2752" spans="1:3">
      <c r="A2752" s="237" t="s">
        <v>3295</v>
      </c>
      <c r="B2752" s="237" t="s">
        <v>3061</v>
      </c>
      <c r="C2752" s="237">
        <v>14954.4</v>
      </c>
    </row>
    <row r="2753" spans="1:3">
      <c r="A2753" s="237" t="s">
        <v>3080</v>
      </c>
      <c r="B2753" s="237" t="s">
        <v>3061</v>
      </c>
      <c r="C2753" s="237">
        <v>11963.52</v>
      </c>
    </row>
    <row r="2754" spans="1:3">
      <c r="A2754" s="237" t="s">
        <v>3074</v>
      </c>
      <c r="B2754" s="237" t="s">
        <v>3059</v>
      </c>
      <c r="C2754" s="237">
        <v>13765.88</v>
      </c>
    </row>
    <row r="2755" spans="1:3">
      <c r="A2755" s="237" t="s">
        <v>3304</v>
      </c>
      <c r="B2755" s="237" t="s">
        <v>3071</v>
      </c>
      <c r="C2755" s="237">
        <v>1553.58</v>
      </c>
    </row>
    <row r="2756" spans="1:3">
      <c r="A2756" s="237" t="s">
        <v>3289</v>
      </c>
      <c r="B2756" s="237" t="s">
        <v>3290</v>
      </c>
      <c r="C2756" s="237">
        <v>17539.2</v>
      </c>
    </row>
    <row r="2757" spans="1:3">
      <c r="A2757" s="237" t="s">
        <v>3305</v>
      </c>
      <c r="B2757" s="237" t="s">
        <v>3071</v>
      </c>
      <c r="C2757" s="237">
        <v>1553.58</v>
      </c>
    </row>
    <row r="2758" spans="1:3">
      <c r="A2758" s="237" t="s">
        <v>3306</v>
      </c>
      <c r="B2758" s="237" t="s">
        <v>3086</v>
      </c>
      <c r="C2758" s="237">
        <v>1717.2</v>
      </c>
    </row>
    <row r="2759" spans="1:3">
      <c r="A2759" s="237" t="s">
        <v>3357</v>
      </c>
      <c r="B2759" s="237" t="s">
        <v>3059</v>
      </c>
      <c r="C2759" s="237">
        <v>13765.88</v>
      </c>
    </row>
    <row r="2760" spans="1:3">
      <c r="A2760" s="237" t="s">
        <v>3356</v>
      </c>
      <c r="B2760" s="237" t="s">
        <v>3059</v>
      </c>
      <c r="C2760" s="237">
        <v>13765.88</v>
      </c>
    </row>
    <row r="2761" spans="1:3">
      <c r="A2761" s="237" t="s">
        <v>3218</v>
      </c>
      <c r="B2761" s="237" t="s">
        <v>3061</v>
      </c>
      <c r="C2761" s="237">
        <v>11963.52</v>
      </c>
    </row>
    <row r="2762" spans="1:3">
      <c r="A2762" s="237" t="s">
        <v>3219</v>
      </c>
      <c r="B2762" s="237" t="s">
        <v>3220</v>
      </c>
      <c r="C2762" s="237">
        <v>2317.6799999999998</v>
      </c>
    </row>
    <row r="2763" spans="1:3">
      <c r="A2763" s="237" t="s">
        <v>3110</v>
      </c>
      <c r="B2763" s="237" t="s">
        <v>3086</v>
      </c>
      <c r="C2763" s="237">
        <v>1717.2</v>
      </c>
    </row>
    <row r="2764" spans="1:3">
      <c r="A2764" s="237" t="s">
        <v>3112</v>
      </c>
      <c r="B2764" s="237" t="s">
        <v>3086</v>
      </c>
      <c r="C2764" s="237">
        <v>1717.2</v>
      </c>
    </row>
    <row r="2765" spans="1:3">
      <c r="A2765" s="237" t="s">
        <v>3063</v>
      </c>
      <c r="B2765" s="237" t="s">
        <v>3059</v>
      </c>
      <c r="C2765" s="237">
        <v>13765.88</v>
      </c>
    </row>
    <row r="2766" spans="1:3">
      <c r="A2766" s="237" t="s">
        <v>3113</v>
      </c>
      <c r="B2766" s="237" t="s">
        <v>3071</v>
      </c>
      <c r="C2766" s="237">
        <v>1553.58</v>
      </c>
    </row>
    <row r="2767" spans="1:3">
      <c r="A2767" s="237" t="s">
        <v>3327</v>
      </c>
      <c r="B2767" s="237" t="s">
        <v>3059</v>
      </c>
      <c r="C2767" s="237">
        <v>13765.88</v>
      </c>
    </row>
    <row r="2768" spans="1:3">
      <c r="A2768" s="237" t="s">
        <v>3326</v>
      </c>
      <c r="B2768" s="237" t="s">
        <v>3059</v>
      </c>
      <c r="C2768" s="237">
        <v>13765.88</v>
      </c>
    </row>
    <row r="2769" spans="1:3">
      <c r="A2769" s="237" t="s">
        <v>3144</v>
      </c>
      <c r="B2769" s="237" t="s">
        <v>3071</v>
      </c>
      <c r="C2769" s="237">
        <v>1553.58</v>
      </c>
    </row>
    <row r="2770" spans="1:3">
      <c r="A2770" s="237" t="s">
        <v>3461</v>
      </c>
      <c r="B2770" s="237" t="s">
        <v>3059</v>
      </c>
      <c r="C2770" s="237">
        <v>13765.88</v>
      </c>
    </row>
    <row r="2771" spans="1:3">
      <c r="A2771" s="237" t="s">
        <v>3142</v>
      </c>
      <c r="B2771" s="237" t="s">
        <v>3059</v>
      </c>
      <c r="C2771" s="237">
        <v>13765.88</v>
      </c>
    </row>
    <row r="2772" spans="1:3">
      <c r="A2772" s="237" t="s">
        <v>3355</v>
      </c>
      <c r="B2772" s="237" t="s">
        <v>3061</v>
      </c>
      <c r="C2772" s="237">
        <v>11963.52</v>
      </c>
    </row>
    <row r="2773" spans="1:3">
      <c r="A2773" s="237" t="s">
        <v>3354</v>
      </c>
      <c r="B2773" s="237" t="s">
        <v>3086</v>
      </c>
      <c r="C2773" s="237">
        <v>1717.2</v>
      </c>
    </row>
    <row r="2774" spans="1:3">
      <c r="A2774" s="237" t="s">
        <v>3143</v>
      </c>
      <c r="B2774" s="237" t="s">
        <v>3061</v>
      </c>
      <c r="C2774" s="237">
        <v>11963.52</v>
      </c>
    </row>
    <row r="2775" spans="1:3">
      <c r="A2775" s="237" t="s">
        <v>3462</v>
      </c>
      <c r="B2775" s="237" t="s">
        <v>3120</v>
      </c>
      <c r="C2775" s="237">
        <v>1530.74</v>
      </c>
    </row>
    <row r="2776" spans="1:3">
      <c r="A2776" s="237" t="s">
        <v>3184</v>
      </c>
      <c r="B2776" s="237" t="s">
        <v>3071</v>
      </c>
      <c r="C2776" s="237">
        <v>1553.58</v>
      </c>
    </row>
    <row r="2777" spans="1:3">
      <c r="A2777" s="237" t="s">
        <v>3186</v>
      </c>
      <c r="B2777" s="237" t="s">
        <v>3104</v>
      </c>
      <c r="C2777" s="237">
        <v>31.17</v>
      </c>
    </row>
    <row r="2778" spans="1:3">
      <c r="A2778" s="237" t="s">
        <v>3187</v>
      </c>
      <c r="B2778" s="237" t="s">
        <v>3107</v>
      </c>
      <c r="C2778" s="237">
        <v>638.44000000000005</v>
      </c>
    </row>
    <row r="2779" spans="1:3">
      <c r="A2779" s="237" t="s">
        <v>3307</v>
      </c>
      <c r="B2779" s="237" t="s">
        <v>3086</v>
      </c>
      <c r="C2779" s="237">
        <v>1717.2</v>
      </c>
    </row>
    <row r="2780" spans="1:3">
      <c r="A2780" s="237" t="s">
        <v>3138</v>
      </c>
      <c r="B2780" s="237" t="s">
        <v>3059</v>
      </c>
      <c r="C2780" s="237">
        <v>11012.71</v>
      </c>
    </row>
    <row r="2781" spans="1:3">
      <c r="A2781" s="237" t="s">
        <v>3397</v>
      </c>
      <c r="B2781" s="237" t="s">
        <v>3071</v>
      </c>
      <c r="C2781" s="237">
        <v>1553.58</v>
      </c>
    </row>
    <row r="2782" spans="1:3">
      <c r="A2782" s="237" t="s">
        <v>3152</v>
      </c>
      <c r="B2782" s="237" t="s">
        <v>3059</v>
      </c>
      <c r="C2782" s="237">
        <v>13765.88</v>
      </c>
    </row>
    <row r="2783" spans="1:3">
      <c r="A2783" s="237" t="s">
        <v>3153</v>
      </c>
      <c r="B2783" s="237" t="s">
        <v>3059</v>
      </c>
      <c r="C2783" s="237">
        <v>13765.88</v>
      </c>
    </row>
    <row r="2784" spans="1:3">
      <c r="A2784" s="237" t="s">
        <v>5647</v>
      </c>
      <c r="B2784" s="237" t="s">
        <v>3175</v>
      </c>
      <c r="C2784" s="237">
        <v>20764</v>
      </c>
    </row>
    <row r="2785" spans="1:3">
      <c r="A2785" s="237" t="s">
        <v>3463</v>
      </c>
      <c r="B2785" s="237" t="s">
        <v>3066</v>
      </c>
      <c r="C2785" s="237">
        <v>1420.27</v>
      </c>
    </row>
    <row r="2786" spans="1:3">
      <c r="A2786" s="237" t="s">
        <v>3117</v>
      </c>
      <c r="B2786" s="237" t="s">
        <v>3066</v>
      </c>
      <c r="C2786" s="237">
        <v>1420.27</v>
      </c>
    </row>
    <row r="2787" spans="1:3">
      <c r="A2787" s="237" t="s">
        <v>3118</v>
      </c>
      <c r="B2787" s="237" t="s">
        <v>3071</v>
      </c>
      <c r="C2787" s="237">
        <v>1553.58</v>
      </c>
    </row>
    <row r="2788" spans="1:3">
      <c r="A2788" s="237" t="s">
        <v>3123</v>
      </c>
      <c r="B2788" s="237" t="s">
        <v>3071</v>
      </c>
      <c r="C2788" s="237">
        <v>1553.58</v>
      </c>
    </row>
    <row r="2789" spans="1:3">
      <c r="A2789" s="237" t="s">
        <v>3058</v>
      </c>
      <c r="B2789" s="237" t="s">
        <v>3059</v>
      </c>
      <c r="C2789" s="237">
        <v>13765.88</v>
      </c>
    </row>
    <row r="2790" spans="1:3">
      <c r="A2790" s="237" t="s">
        <v>3060</v>
      </c>
      <c r="B2790" s="237" t="s">
        <v>3061</v>
      </c>
      <c r="C2790" s="237">
        <v>14954.4</v>
      </c>
    </row>
    <row r="2791" spans="1:3">
      <c r="A2791" s="237" t="s">
        <v>3101</v>
      </c>
      <c r="B2791" s="237" t="s">
        <v>3073</v>
      </c>
      <c r="C2791" s="237">
        <v>1794.37</v>
      </c>
    </row>
    <row r="2792" spans="1:3">
      <c r="A2792" s="237" t="s">
        <v>3427</v>
      </c>
      <c r="B2792" s="237" t="s">
        <v>3059</v>
      </c>
      <c r="C2792" s="237">
        <v>13765.88</v>
      </c>
    </row>
    <row r="2793" spans="1:3">
      <c r="A2793" s="237" t="s">
        <v>3274</v>
      </c>
      <c r="B2793" s="237" t="s">
        <v>3086</v>
      </c>
      <c r="C2793" s="237">
        <v>1717.2</v>
      </c>
    </row>
    <row r="2794" spans="1:3">
      <c r="A2794" s="237" t="s">
        <v>3275</v>
      </c>
      <c r="B2794" s="237" t="s">
        <v>3128</v>
      </c>
      <c r="C2794" s="237">
        <v>2004.2</v>
      </c>
    </row>
    <row r="2795" spans="1:3">
      <c r="A2795" s="237" t="s">
        <v>3426</v>
      </c>
      <c r="B2795" s="237" t="s">
        <v>3059</v>
      </c>
      <c r="C2795" s="237">
        <v>13765.88</v>
      </c>
    </row>
    <row r="2796" spans="1:3">
      <c r="A2796" s="237" t="s">
        <v>3276</v>
      </c>
      <c r="B2796" s="237" t="s">
        <v>3061</v>
      </c>
      <c r="C2796" s="237">
        <v>11963.52</v>
      </c>
    </row>
    <row r="2797" spans="1:3">
      <c r="A2797" s="237" t="s">
        <v>3302</v>
      </c>
      <c r="B2797" s="237" t="s">
        <v>3086</v>
      </c>
      <c r="C2797" s="237">
        <v>1717.2</v>
      </c>
    </row>
    <row r="2798" spans="1:3">
      <c r="A2798" s="237" t="s">
        <v>3277</v>
      </c>
      <c r="B2798" s="237" t="s">
        <v>3066</v>
      </c>
      <c r="C2798" s="237">
        <v>6672.32</v>
      </c>
    </row>
    <row r="2799" spans="1:3">
      <c r="A2799" s="237" t="s">
        <v>3303</v>
      </c>
      <c r="B2799" s="237" t="s">
        <v>3086</v>
      </c>
      <c r="C2799" s="237">
        <v>1717.2</v>
      </c>
    </row>
    <row r="2800" spans="1:3">
      <c r="A2800" s="237" t="s">
        <v>3377</v>
      </c>
      <c r="B2800" s="237" t="s">
        <v>3059</v>
      </c>
      <c r="C2800" s="237">
        <v>11012.71</v>
      </c>
    </row>
    <row r="2801" spans="1:3">
      <c r="A2801" s="237" t="s">
        <v>3374</v>
      </c>
      <c r="B2801" s="237" t="s">
        <v>3116</v>
      </c>
      <c r="C2801" s="237">
        <v>3080</v>
      </c>
    </row>
    <row r="2802" spans="1:3">
      <c r="A2802" s="237" t="s">
        <v>3159</v>
      </c>
      <c r="B2802" s="237" t="s">
        <v>3059</v>
      </c>
      <c r="C2802" s="237">
        <v>13765.88</v>
      </c>
    </row>
    <row r="2803" spans="1:3">
      <c r="A2803" s="237" t="s">
        <v>3158</v>
      </c>
      <c r="B2803" s="237" t="s">
        <v>3116</v>
      </c>
      <c r="C2803" s="237">
        <v>3080</v>
      </c>
    </row>
    <row r="2804" spans="1:3">
      <c r="A2804" s="237" t="s">
        <v>3206</v>
      </c>
      <c r="B2804" s="237" t="s">
        <v>3059</v>
      </c>
      <c r="C2804" s="237">
        <v>13765.88</v>
      </c>
    </row>
    <row r="2805" spans="1:3">
      <c r="A2805" s="237" t="s">
        <v>3207</v>
      </c>
      <c r="B2805" s="237" t="s">
        <v>3059</v>
      </c>
      <c r="C2805" s="237">
        <v>13765.88</v>
      </c>
    </row>
    <row r="2806" spans="1:3">
      <c r="A2806" s="237" t="s">
        <v>3431</v>
      </c>
      <c r="B2806" s="237" t="s">
        <v>3059</v>
      </c>
      <c r="C2806" s="237">
        <v>13765.88</v>
      </c>
    </row>
    <row r="2807" spans="1:3">
      <c r="A2807" s="237" t="s">
        <v>3208</v>
      </c>
      <c r="B2807" s="237" t="s">
        <v>3209</v>
      </c>
      <c r="C2807" s="237">
        <v>927.54</v>
      </c>
    </row>
    <row r="2808" spans="1:3">
      <c r="A2808" s="237" t="s">
        <v>3210</v>
      </c>
      <c r="B2808" s="237" t="s">
        <v>3209</v>
      </c>
      <c r="C2808" s="237">
        <v>927.54</v>
      </c>
    </row>
    <row r="2809" spans="1:3">
      <c r="A2809" s="237" t="s">
        <v>3243</v>
      </c>
      <c r="B2809" s="237" t="s">
        <v>3059</v>
      </c>
      <c r="C2809" s="237">
        <v>13765.88</v>
      </c>
    </row>
    <row r="2810" spans="1:3">
      <c r="A2810" s="237" t="s">
        <v>3211</v>
      </c>
      <c r="B2810" s="237" t="s">
        <v>3059</v>
      </c>
      <c r="C2810" s="237">
        <v>11012.71</v>
      </c>
    </row>
    <row r="2811" spans="1:3">
      <c r="A2811" s="237" t="s">
        <v>3212</v>
      </c>
      <c r="B2811" s="237" t="s">
        <v>3213</v>
      </c>
      <c r="C2811" s="237">
        <v>520.87</v>
      </c>
    </row>
    <row r="2812" spans="1:3">
      <c r="A2812" s="237" t="s">
        <v>3242</v>
      </c>
      <c r="B2812" s="237" t="s">
        <v>3059</v>
      </c>
      <c r="C2812" s="237">
        <v>13765.88</v>
      </c>
    </row>
    <row r="2813" spans="1:3">
      <c r="A2813" s="237" t="s">
        <v>3185</v>
      </c>
      <c r="B2813" s="237" t="s">
        <v>3071</v>
      </c>
      <c r="C2813" s="237">
        <v>1553.58</v>
      </c>
    </row>
    <row r="2814" spans="1:3">
      <c r="A2814" s="237" t="s">
        <v>3183</v>
      </c>
      <c r="B2814" s="237" t="s">
        <v>3128</v>
      </c>
      <c r="C2814" s="237">
        <v>2079.8000000000002</v>
      </c>
    </row>
    <row r="2815" spans="1:3">
      <c r="A2815" s="237" t="s">
        <v>3182</v>
      </c>
      <c r="B2815" s="237" t="s">
        <v>3059</v>
      </c>
      <c r="C2815" s="237">
        <v>1957.85</v>
      </c>
    </row>
    <row r="2816" spans="1:3">
      <c r="A2816" s="237" t="s">
        <v>3479</v>
      </c>
      <c r="B2816" s="237" t="s">
        <v>3059</v>
      </c>
      <c r="C2816" s="237">
        <v>13765.88</v>
      </c>
    </row>
    <row r="2817" spans="1:3">
      <c r="A2817" s="237" t="s">
        <v>3481</v>
      </c>
      <c r="B2817" s="237" t="s">
        <v>3059</v>
      </c>
      <c r="C2817" s="237">
        <v>13765.88</v>
      </c>
    </row>
    <row r="2818" spans="1:3">
      <c r="A2818" s="237" t="s">
        <v>3364</v>
      </c>
      <c r="B2818" s="237" t="s">
        <v>3086</v>
      </c>
      <c r="C2818" s="237">
        <v>1717.2</v>
      </c>
    </row>
    <row r="2819" spans="1:3">
      <c r="A2819" s="237" t="s">
        <v>3480</v>
      </c>
      <c r="B2819" s="237" t="s">
        <v>3116</v>
      </c>
      <c r="C2819" s="237">
        <v>3080</v>
      </c>
    </row>
    <row r="2820" spans="1:3">
      <c r="A2820" s="237" t="s">
        <v>3300</v>
      </c>
      <c r="B2820" s="237" t="s">
        <v>3061</v>
      </c>
      <c r="C2820" s="237">
        <v>14954.4</v>
      </c>
    </row>
    <row r="2821" spans="1:3">
      <c r="A2821" s="237" t="s">
        <v>3390</v>
      </c>
      <c r="B2821" s="237" t="s">
        <v>3391</v>
      </c>
      <c r="C2821" s="237">
        <v>63168.3</v>
      </c>
    </row>
    <row r="2822" spans="1:3">
      <c r="A2822" s="237" t="s">
        <v>3365</v>
      </c>
      <c r="B2822" s="237" t="s">
        <v>3059</v>
      </c>
      <c r="C2822" s="237">
        <v>13765.88</v>
      </c>
    </row>
    <row r="2823" spans="1:3">
      <c r="A2823" s="237" t="s">
        <v>3366</v>
      </c>
      <c r="B2823" s="237" t="s">
        <v>3059</v>
      </c>
      <c r="C2823" s="237">
        <v>13765.88</v>
      </c>
    </row>
    <row r="2824" spans="1:3">
      <c r="A2824" s="237" t="s">
        <v>3367</v>
      </c>
      <c r="B2824" s="237" t="s">
        <v>3059</v>
      </c>
      <c r="C2824" s="237">
        <v>13765.88</v>
      </c>
    </row>
    <row r="2825" spans="1:3">
      <c r="A2825" s="237" t="s">
        <v>5648</v>
      </c>
      <c r="B2825" s="237" t="s">
        <v>3175</v>
      </c>
      <c r="C2825" s="237">
        <v>20764</v>
      </c>
    </row>
    <row r="2826" spans="1:3">
      <c r="A2826" s="237" t="s">
        <v>3471</v>
      </c>
      <c r="B2826" s="237" t="s">
        <v>3088</v>
      </c>
      <c r="C2826" s="237">
        <v>20127.77</v>
      </c>
    </row>
    <row r="2827" spans="1:3">
      <c r="A2827" s="237" t="s">
        <v>3475</v>
      </c>
      <c r="B2827" s="237" t="s">
        <v>3071</v>
      </c>
      <c r="C2827" s="237">
        <v>1553.58</v>
      </c>
    </row>
    <row r="2828" spans="1:3">
      <c r="A2828" s="237" t="s">
        <v>3298</v>
      </c>
      <c r="B2828" s="237" t="s">
        <v>3071</v>
      </c>
      <c r="C2828" s="237">
        <v>1553.58</v>
      </c>
    </row>
    <row r="2829" spans="1:3">
      <c r="A2829" s="237" t="s">
        <v>3469</v>
      </c>
      <c r="B2829" s="237" t="s">
        <v>3066</v>
      </c>
      <c r="C2829" s="237">
        <v>1440.47</v>
      </c>
    </row>
    <row r="2830" spans="1:3">
      <c r="A2830" s="237" t="s">
        <v>3423</v>
      </c>
      <c r="B2830" s="237" t="s">
        <v>3290</v>
      </c>
      <c r="C2830" s="237">
        <v>17539.2</v>
      </c>
    </row>
    <row r="2831" spans="1:3">
      <c r="A2831" s="237" t="s">
        <v>3237</v>
      </c>
      <c r="B2831" s="237" t="s">
        <v>3071</v>
      </c>
      <c r="C2831" s="237">
        <v>1553.58</v>
      </c>
    </row>
    <row r="2832" spans="1:3">
      <c r="A2832" s="237" t="s">
        <v>3477</v>
      </c>
      <c r="B2832" s="237" t="s">
        <v>3059</v>
      </c>
      <c r="C2832" s="237">
        <v>11012.71</v>
      </c>
    </row>
    <row r="2833" spans="1:3">
      <c r="A2833" s="237" t="s">
        <v>3478</v>
      </c>
      <c r="B2833" s="237" t="s">
        <v>3090</v>
      </c>
      <c r="C2833" s="237">
        <v>16940</v>
      </c>
    </row>
    <row r="2834" spans="1:3">
      <c r="A2834" s="237" t="s">
        <v>3278</v>
      </c>
      <c r="B2834" s="237" t="s">
        <v>3061</v>
      </c>
      <c r="C2834" s="237">
        <v>14954.4</v>
      </c>
    </row>
    <row r="2835" spans="1:3">
      <c r="A2835" s="237" t="s">
        <v>3279</v>
      </c>
      <c r="B2835" s="237" t="s">
        <v>3059</v>
      </c>
      <c r="C2835" s="237">
        <v>13765.88</v>
      </c>
    </row>
    <row r="2836" spans="1:3">
      <c r="A2836" s="237" t="s">
        <v>3280</v>
      </c>
      <c r="B2836" s="237" t="s">
        <v>3059</v>
      </c>
      <c r="C2836" s="237">
        <v>13765.88</v>
      </c>
    </row>
    <row r="2837" spans="1:3">
      <c r="A2837" s="237" t="s">
        <v>3485</v>
      </c>
      <c r="B2837" s="237" t="s">
        <v>3061</v>
      </c>
      <c r="C2837" s="237">
        <v>14954.4</v>
      </c>
    </row>
    <row r="2838" spans="1:3">
      <c r="A2838" s="237" t="s">
        <v>3236</v>
      </c>
      <c r="B2838" s="237" t="s">
        <v>3071</v>
      </c>
      <c r="C2838" s="237">
        <v>1553.58</v>
      </c>
    </row>
    <row r="2839" spans="1:3">
      <c r="A2839" s="237" t="s">
        <v>3420</v>
      </c>
      <c r="B2839" s="237" t="s">
        <v>3073</v>
      </c>
      <c r="C2839" s="237">
        <v>1794.37</v>
      </c>
    </row>
    <row r="2840" spans="1:3">
      <c r="A2840" s="237" t="s">
        <v>3252</v>
      </c>
      <c r="B2840" s="237" t="s">
        <v>3120</v>
      </c>
      <c r="C2840" s="237">
        <v>2034.96</v>
      </c>
    </row>
    <row r="2841" spans="1:3">
      <c r="A2841" s="237" t="s">
        <v>3468</v>
      </c>
      <c r="B2841" s="237" t="s">
        <v>3071</v>
      </c>
      <c r="C2841" s="237">
        <v>1553.58</v>
      </c>
    </row>
    <row r="2842" spans="1:3">
      <c r="A2842" s="237" t="s">
        <v>3299</v>
      </c>
      <c r="B2842" s="237" t="s">
        <v>3107</v>
      </c>
      <c r="C2842" s="237">
        <v>721.18</v>
      </c>
    </row>
    <row r="2843" spans="1:3">
      <c r="A2843" s="237" t="s">
        <v>3464</v>
      </c>
      <c r="B2843" s="237" t="s">
        <v>3290</v>
      </c>
      <c r="C2843" s="237">
        <v>17539.2</v>
      </c>
    </row>
    <row r="2844" spans="1:3">
      <c r="A2844" s="237" t="s">
        <v>3226</v>
      </c>
      <c r="B2844" s="237" t="s">
        <v>3059</v>
      </c>
      <c r="C2844" s="237">
        <v>13765.88</v>
      </c>
    </row>
    <row r="2845" spans="1:3">
      <c r="A2845" s="237" t="s">
        <v>3473</v>
      </c>
      <c r="B2845" s="237" t="s">
        <v>3066</v>
      </c>
      <c r="C2845" s="237">
        <v>1440.47</v>
      </c>
    </row>
    <row r="2846" spans="1:3">
      <c r="A2846" s="237" t="s">
        <v>3472</v>
      </c>
      <c r="B2846" s="237" t="s">
        <v>3071</v>
      </c>
      <c r="C2846" s="237">
        <v>1553.58</v>
      </c>
    </row>
    <row r="2847" spans="1:3">
      <c r="A2847" s="237" t="s">
        <v>3470</v>
      </c>
      <c r="B2847" s="237" t="s">
        <v>3071</v>
      </c>
      <c r="C2847" s="237">
        <v>1553.58</v>
      </c>
    </row>
    <row r="2848" spans="1:3">
      <c r="A2848" s="237" t="s">
        <v>3467</v>
      </c>
      <c r="B2848" s="237" t="s">
        <v>3071</v>
      </c>
      <c r="C2848" s="237">
        <v>1553.58</v>
      </c>
    </row>
    <row r="2849" spans="1:3">
      <c r="A2849" s="237" t="s">
        <v>3256</v>
      </c>
      <c r="B2849" s="237" t="s">
        <v>3257</v>
      </c>
      <c r="C2849" s="237">
        <v>855.25</v>
      </c>
    </row>
    <row r="2850" spans="1:3">
      <c r="A2850" s="237" t="s">
        <v>3249</v>
      </c>
      <c r="B2850" s="237" t="s">
        <v>3059</v>
      </c>
      <c r="C2850" s="237">
        <v>11012.71</v>
      </c>
    </row>
    <row r="2851" spans="1:3">
      <c r="A2851" s="237" t="s">
        <v>3248</v>
      </c>
      <c r="B2851" s="237" t="s">
        <v>3086</v>
      </c>
      <c r="C2851" s="237">
        <v>1717.2</v>
      </c>
    </row>
    <row r="2852" spans="1:3">
      <c r="A2852" s="237" t="s">
        <v>3258</v>
      </c>
      <c r="B2852" s="237" t="s">
        <v>3071</v>
      </c>
      <c r="C2852" s="237">
        <v>1553.58</v>
      </c>
    </row>
    <row r="2853" spans="1:3">
      <c r="A2853" s="237" t="s">
        <v>3466</v>
      </c>
      <c r="B2853" s="237" t="s">
        <v>3071</v>
      </c>
      <c r="C2853" s="237">
        <v>1553.58</v>
      </c>
    </row>
    <row r="2854" spans="1:3">
      <c r="A2854" s="237" t="s">
        <v>3227</v>
      </c>
      <c r="B2854" s="237" t="s">
        <v>3061</v>
      </c>
      <c r="C2854" s="237">
        <v>14954.4</v>
      </c>
    </row>
    <row r="2855" spans="1:3">
      <c r="A2855" s="237" t="s">
        <v>3264</v>
      </c>
      <c r="B2855" s="237" t="s">
        <v>3265</v>
      </c>
      <c r="C2855" s="237">
        <v>9750.9599999999991</v>
      </c>
    </row>
    <row r="2856" spans="1:3">
      <c r="A2856" s="237" t="s">
        <v>3244</v>
      </c>
      <c r="B2856" s="237" t="s">
        <v>3071</v>
      </c>
      <c r="C2856" s="237">
        <v>1553.58</v>
      </c>
    </row>
    <row r="2857" spans="1:3">
      <c r="A2857" s="237" t="s">
        <v>3474</v>
      </c>
      <c r="B2857" s="237" t="s">
        <v>3059</v>
      </c>
      <c r="C2857" s="237">
        <v>11012.71</v>
      </c>
    </row>
    <row r="2858" spans="1:3">
      <c r="A2858" s="237" t="s">
        <v>3291</v>
      </c>
      <c r="B2858" s="237" t="s">
        <v>3059</v>
      </c>
      <c r="C2858" s="237">
        <v>11012.71</v>
      </c>
    </row>
    <row r="2859" spans="1:3">
      <c r="A2859" s="237" t="s">
        <v>3429</v>
      </c>
      <c r="B2859" s="237" t="s">
        <v>3086</v>
      </c>
      <c r="C2859" s="237">
        <v>1717.2</v>
      </c>
    </row>
    <row r="2860" spans="1:3">
      <c r="A2860" s="237" t="s">
        <v>3458</v>
      </c>
      <c r="B2860" s="237" t="s">
        <v>3059</v>
      </c>
      <c r="C2860" s="237">
        <v>11012.71</v>
      </c>
    </row>
    <row r="2861" spans="1:3">
      <c r="A2861" s="237" t="s">
        <v>3292</v>
      </c>
      <c r="B2861" s="237" t="s">
        <v>3293</v>
      </c>
      <c r="C2861" s="237">
        <v>104016.62</v>
      </c>
    </row>
    <row r="2862" spans="1:3">
      <c r="A2862" s="237" t="s">
        <v>3448</v>
      </c>
      <c r="B2862" s="237" t="s">
        <v>3071</v>
      </c>
      <c r="C2862" s="237">
        <v>1553.58</v>
      </c>
    </row>
    <row r="2863" spans="1:3">
      <c r="A2863" s="237" t="s">
        <v>3465</v>
      </c>
      <c r="B2863" s="237" t="s">
        <v>3059</v>
      </c>
      <c r="C2863" s="237">
        <v>13765.88</v>
      </c>
    </row>
    <row r="2864" spans="1:3">
      <c r="A2864" s="237" t="s">
        <v>3447</v>
      </c>
      <c r="B2864" s="237" t="s">
        <v>3059</v>
      </c>
      <c r="C2864" s="237">
        <v>11012.71</v>
      </c>
    </row>
    <row r="2865" spans="1:3">
      <c r="A2865" s="237" t="s">
        <v>3442</v>
      </c>
      <c r="B2865" s="237" t="s">
        <v>3061</v>
      </c>
      <c r="C2865" s="237">
        <v>11963.52</v>
      </c>
    </row>
    <row r="2866" spans="1:3">
      <c r="A2866" s="237" t="s">
        <v>3451</v>
      </c>
      <c r="B2866" s="237" t="s">
        <v>3059</v>
      </c>
      <c r="C2866" s="237">
        <v>13765.88</v>
      </c>
    </row>
    <row r="2867" spans="1:3">
      <c r="A2867" s="237" t="s">
        <v>3449</v>
      </c>
      <c r="B2867" s="237" t="s">
        <v>3059</v>
      </c>
      <c r="C2867" s="237">
        <v>13765.88</v>
      </c>
    </row>
    <row r="2868" spans="1:3">
      <c r="A2868" s="237" t="s">
        <v>3224</v>
      </c>
      <c r="B2868" s="237" t="s">
        <v>3059</v>
      </c>
      <c r="C2868" s="237">
        <v>13765.88</v>
      </c>
    </row>
    <row r="2869" spans="1:3">
      <c r="A2869" s="237" t="s">
        <v>3225</v>
      </c>
      <c r="B2869" s="237" t="s">
        <v>3059</v>
      </c>
      <c r="C2869" s="237">
        <v>13765.88</v>
      </c>
    </row>
    <row r="2870" spans="1:3">
      <c r="A2870" s="237" t="s">
        <v>3450</v>
      </c>
      <c r="B2870" s="237" t="s">
        <v>3073</v>
      </c>
      <c r="C2870" s="237">
        <v>1794.37</v>
      </c>
    </row>
    <row r="2871" spans="1:3">
      <c r="A2871" s="237" t="s">
        <v>3435</v>
      </c>
      <c r="B2871" s="237" t="s">
        <v>3061</v>
      </c>
      <c r="C2871" s="237">
        <v>14954.4</v>
      </c>
    </row>
    <row r="2872" spans="1:3">
      <c r="A2872" s="237" t="s">
        <v>3434</v>
      </c>
      <c r="B2872" s="237" t="s">
        <v>3059</v>
      </c>
      <c r="C2872" s="237">
        <v>13765.88</v>
      </c>
    </row>
    <row r="2873" spans="1:3">
      <c r="A2873" s="237" t="s">
        <v>3433</v>
      </c>
      <c r="B2873" s="237" t="s">
        <v>3059</v>
      </c>
      <c r="C2873" s="237">
        <v>13765.88</v>
      </c>
    </row>
    <row r="2874" spans="1:3">
      <c r="A2874" s="237" t="s">
        <v>3432</v>
      </c>
      <c r="B2874" s="237" t="s">
        <v>3059</v>
      </c>
      <c r="C2874" s="237">
        <v>13765.88</v>
      </c>
    </row>
    <row r="2875" spans="1:3">
      <c r="A2875" s="237" t="s">
        <v>3241</v>
      </c>
      <c r="B2875" s="237" t="s">
        <v>3088</v>
      </c>
      <c r="C2875" s="237">
        <v>20127.77</v>
      </c>
    </row>
    <row r="2876" spans="1:3">
      <c r="A2876" s="237" t="s">
        <v>3240</v>
      </c>
      <c r="B2876" s="237" t="s">
        <v>3059</v>
      </c>
      <c r="C2876" s="237">
        <v>13765.88</v>
      </c>
    </row>
    <row r="2877" spans="1:3">
      <c r="A2877" s="237" t="s">
        <v>3239</v>
      </c>
      <c r="B2877" s="237" t="s">
        <v>3059</v>
      </c>
      <c r="C2877" s="237">
        <v>13765.88</v>
      </c>
    </row>
    <row r="2878" spans="1:3">
      <c r="A2878" s="237" t="s">
        <v>3238</v>
      </c>
      <c r="B2878" s="237" t="s">
        <v>3059</v>
      </c>
      <c r="C2878" s="237">
        <v>13765.88</v>
      </c>
    </row>
    <row r="2879" spans="1:3">
      <c r="A2879" s="237" t="s">
        <v>3301</v>
      </c>
      <c r="B2879" s="237" t="s">
        <v>3175</v>
      </c>
      <c r="C2879" s="237">
        <v>6672.32</v>
      </c>
    </row>
    <row r="2880" spans="1:3">
      <c r="A2880" s="237" t="s">
        <v>3411</v>
      </c>
      <c r="B2880" s="237" t="s">
        <v>3059</v>
      </c>
      <c r="C2880" s="237">
        <v>13765.88</v>
      </c>
    </row>
    <row r="2881" spans="1:3">
      <c r="A2881" s="237" t="s">
        <v>3412</v>
      </c>
      <c r="B2881" s="237" t="s">
        <v>3059</v>
      </c>
      <c r="C2881" s="237">
        <v>13765.88</v>
      </c>
    </row>
    <row r="2882" spans="1:3">
      <c r="A2882" s="237" t="s">
        <v>3415</v>
      </c>
      <c r="B2882" s="237" t="s">
        <v>3059</v>
      </c>
      <c r="C2882" s="237">
        <v>13765.88</v>
      </c>
    </row>
    <row r="2883" spans="1:3">
      <c r="A2883" s="237" t="s">
        <v>3430</v>
      </c>
      <c r="B2883" s="237" t="s">
        <v>3116</v>
      </c>
      <c r="C2883" s="237">
        <v>3080</v>
      </c>
    </row>
    <row r="2884" spans="1:3">
      <c r="A2884" s="237" t="s">
        <v>3428</v>
      </c>
      <c r="B2884" s="237" t="s">
        <v>3061</v>
      </c>
      <c r="C2884" s="237">
        <v>14954.4</v>
      </c>
    </row>
    <row r="2885" spans="1:3">
      <c r="A2885" s="237" t="s">
        <v>3203</v>
      </c>
      <c r="B2885" s="237" t="s">
        <v>3204</v>
      </c>
      <c r="C2885" s="237">
        <v>375570</v>
      </c>
    </row>
    <row r="2886" spans="1:3">
      <c r="A2886" s="237" t="s">
        <v>3205</v>
      </c>
      <c r="B2886" s="237" t="s">
        <v>3059</v>
      </c>
      <c r="C2886" s="237">
        <v>13765.88</v>
      </c>
    </row>
    <row r="2887" spans="1:3">
      <c r="A2887" s="237" t="s">
        <v>3200</v>
      </c>
      <c r="B2887" s="237" t="s">
        <v>3071</v>
      </c>
      <c r="C2887" s="237">
        <v>1553.58</v>
      </c>
    </row>
    <row r="2888" spans="1:3">
      <c r="A2888" s="237" t="s">
        <v>3223</v>
      </c>
      <c r="B2888" s="237" t="s">
        <v>3059</v>
      </c>
      <c r="C2888" s="237">
        <v>13765.88</v>
      </c>
    </row>
    <row r="2889" spans="1:3">
      <c r="A2889" s="237" t="s">
        <v>3273</v>
      </c>
      <c r="B2889" s="237" t="s">
        <v>3086</v>
      </c>
      <c r="C2889" s="237">
        <v>1717.2</v>
      </c>
    </row>
    <row r="2890" spans="1:3">
      <c r="A2890" s="237" t="s">
        <v>3251</v>
      </c>
      <c r="B2890" s="237" t="s">
        <v>3116</v>
      </c>
      <c r="C2890" s="237">
        <v>3080</v>
      </c>
    </row>
    <row r="2891" spans="1:3">
      <c r="A2891" s="237" t="s">
        <v>3328</v>
      </c>
      <c r="B2891" s="237" t="s">
        <v>3071</v>
      </c>
      <c r="C2891" s="237">
        <v>1553.58</v>
      </c>
    </row>
    <row r="2892" spans="1:3">
      <c r="A2892" s="237" t="s">
        <v>3392</v>
      </c>
      <c r="B2892" s="237" t="s">
        <v>3086</v>
      </c>
      <c r="C2892" s="237">
        <v>1717.2</v>
      </c>
    </row>
    <row r="2893" spans="1:3">
      <c r="A2893" s="237" t="s">
        <v>3393</v>
      </c>
      <c r="B2893" s="237" t="s">
        <v>3394</v>
      </c>
      <c r="C2893" s="237">
        <v>14642.1</v>
      </c>
    </row>
    <row r="2894" spans="1:3">
      <c r="A2894" s="237" t="s">
        <v>3476</v>
      </c>
      <c r="B2894" s="237" t="s">
        <v>3059</v>
      </c>
      <c r="C2894" s="237">
        <v>13765.88</v>
      </c>
    </row>
    <row r="2895" spans="1:3">
      <c r="A2895" s="237" t="s">
        <v>3082</v>
      </c>
      <c r="B2895" s="237" t="s">
        <v>3061</v>
      </c>
      <c r="C2895" s="237">
        <v>1844.17</v>
      </c>
    </row>
    <row r="2896" spans="1:3">
      <c r="A2896" s="237" t="s">
        <v>3077</v>
      </c>
      <c r="B2896" s="237" t="s">
        <v>3078</v>
      </c>
      <c r="C2896" s="237">
        <v>4875</v>
      </c>
    </row>
    <row r="2897" spans="1:3">
      <c r="A2897" s="237" t="s">
        <v>3191</v>
      </c>
      <c r="B2897" s="237" t="s">
        <v>3066</v>
      </c>
      <c r="C2897" s="237">
        <v>1440.47</v>
      </c>
    </row>
    <row r="2898" spans="1:3">
      <c r="A2898" s="237" t="s">
        <v>3281</v>
      </c>
      <c r="B2898" s="237" t="s">
        <v>3073</v>
      </c>
      <c r="C2898" s="237">
        <v>1794.37</v>
      </c>
    </row>
    <row r="2899" spans="1:3">
      <c r="A2899" s="237" t="s">
        <v>3282</v>
      </c>
      <c r="B2899" s="237" t="s">
        <v>3059</v>
      </c>
      <c r="C2899" s="237">
        <v>13765.88</v>
      </c>
    </row>
    <row r="2900" spans="1:3">
      <c r="A2900" s="237" t="s">
        <v>3283</v>
      </c>
      <c r="B2900" s="237" t="s">
        <v>3059</v>
      </c>
      <c r="C2900" s="237">
        <v>13765.88</v>
      </c>
    </row>
    <row r="2901" spans="1:3">
      <c r="A2901" s="237" t="s">
        <v>3192</v>
      </c>
      <c r="B2901" s="237" t="s">
        <v>3061</v>
      </c>
      <c r="C2901" s="237">
        <v>11963.52</v>
      </c>
    </row>
    <row r="2902" spans="1:3">
      <c r="A2902" s="237" t="s">
        <v>3410</v>
      </c>
      <c r="B2902" s="237" t="s">
        <v>3086</v>
      </c>
      <c r="C2902" s="237">
        <v>1717.2</v>
      </c>
    </row>
    <row r="2903" spans="1:3">
      <c r="A2903" s="237" t="s">
        <v>3284</v>
      </c>
      <c r="B2903" s="237" t="s">
        <v>3061</v>
      </c>
      <c r="C2903" s="237">
        <v>14954.4</v>
      </c>
    </row>
    <row r="2904" spans="1:3">
      <c r="A2904" s="237" t="s">
        <v>3413</v>
      </c>
      <c r="B2904" s="237" t="s">
        <v>3086</v>
      </c>
      <c r="C2904" s="237">
        <v>1717.2</v>
      </c>
    </row>
    <row r="2905" spans="1:3">
      <c r="A2905" s="237" t="s">
        <v>3414</v>
      </c>
      <c r="B2905" s="237" t="s">
        <v>3086</v>
      </c>
      <c r="C2905" s="237">
        <v>1717.2</v>
      </c>
    </row>
    <row r="2906" spans="1:3">
      <c r="A2906" s="237" t="s">
        <v>3193</v>
      </c>
      <c r="B2906" s="237" t="s">
        <v>3059</v>
      </c>
      <c r="C2906" s="237">
        <v>13765.88</v>
      </c>
    </row>
    <row r="2907" spans="1:3">
      <c r="A2907" s="237" t="s">
        <v>3288</v>
      </c>
      <c r="B2907" s="237" t="s">
        <v>3073</v>
      </c>
      <c r="C2907" s="237">
        <v>1794.37</v>
      </c>
    </row>
    <row r="2908" spans="1:3">
      <c r="A2908" s="237" t="s">
        <v>3134</v>
      </c>
      <c r="B2908" s="237" t="s">
        <v>3086</v>
      </c>
      <c r="C2908" s="237">
        <v>1717.2</v>
      </c>
    </row>
    <row r="2909" spans="1:3">
      <c r="A2909" s="237" t="s">
        <v>3285</v>
      </c>
      <c r="B2909" s="237" t="s">
        <v>3061</v>
      </c>
      <c r="C2909" s="237">
        <v>20095.36</v>
      </c>
    </row>
    <row r="2910" spans="1:3">
      <c r="A2910" s="237" t="s">
        <v>3378</v>
      </c>
      <c r="B2910" s="237" t="s">
        <v>3059</v>
      </c>
      <c r="C2910" s="237">
        <v>13765.88</v>
      </c>
    </row>
    <row r="2911" spans="1:3">
      <c r="A2911" s="237" t="s">
        <v>3376</v>
      </c>
      <c r="B2911" s="237" t="s">
        <v>3059</v>
      </c>
      <c r="C2911" s="237">
        <v>13765.88</v>
      </c>
    </row>
    <row r="2912" spans="1:3">
      <c r="A2912" s="237" t="s">
        <v>3375</v>
      </c>
      <c r="B2912" s="237" t="s">
        <v>3059</v>
      </c>
      <c r="C2912" s="237">
        <v>13765.88</v>
      </c>
    </row>
    <row r="2913" spans="1:3">
      <c r="A2913" s="237" t="s">
        <v>3287</v>
      </c>
      <c r="B2913" s="237" t="s">
        <v>3059</v>
      </c>
      <c r="C2913" s="237">
        <v>13765.88</v>
      </c>
    </row>
    <row r="2914" spans="1:3">
      <c r="A2914" s="237" t="s">
        <v>3349</v>
      </c>
      <c r="B2914" s="237" t="s">
        <v>3059</v>
      </c>
      <c r="C2914" s="237">
        <v>13765.88</v>
      </c>
    </row>
    <row r="2915" spans="1:3">
      <c r="A2915" s="237" t="s">
        <v>3286</v>
      </c>
      <c r="B2915" s="237" t="s">
        <v>3066</v>
      </c>
      <c r="C2915" s="237">
        <v>1440.47</v>
      </c>
    </row>
    <row r="2916" spans="1:3">
      <c r="A2916" s="237" t="s">
        <v>3404</v>
      </c>
      <c r="B2916" s="237" t="s">
        <v>3099</v>
      </c>
      <c r="C2916" s="237">
        <v>5382.4</v>
      </c>
    </row>
    <row r="2917" spans="1:3">
      <c r="A2917" s="237" t="s">
        <v>3372</v>
      </c>
      <c r="B2917" s="237" t="s">
        <v>3061</v>
      </c>
      <c r="C2917" s="237">
        <v>14954.4</v>
      </c>
    </row>
    <row r="2918" spans="1:3">
      <c r="A2918" s="237" t="s">
        <v>3253</v>
      </c>
      <c r="B2918" s="237" t="s">
        <v>3086</v>
      </c>
      <c r="C2918" s="237">
        <v>1717.2</v>
      </c>
    </row>
    <row r="2919" spans="1:3">
      <c r="A2919" s="237" t="s">
        <v>3149</v>
      </c>
      <c r="B2919" s="237" t="s">
        <v>3071</v>
      </c>
      <c r="C2919" s="237">
        <v>1553.58</v>
      </c>
    </row>
    <row r="2920" spans="1:3">
      <c r="A2920" s="237" t="s">
        <v>3150</v>
      </c>
      <c r="B2920" s="237" t="s">
        <v>3071</v>
      </c>
      <c r="C2920" s="237">
        <v>1553.58</v>
      </c>
    </row>
    <row r="2921" spans="1:3">
      <c r="A2921" s="237" t="s">
        <v>3141</v>
      </c>
      <c r="B2921" s="237" t="s">
        <v>3071</v>
      </c>
      <c r="C2921" s="237">
        <v>1553.58</v>
      </c>
    </row>
    <row r="2922" spans="1:3">
      <c r="A2922" s="237" t="s">
        <v>3124</v>
      </c>
      <c r="B2922" s="237" t="s">
        <v>3066</v>
      </c>
      <c r="C2922" s="237">
        <v>1440.47</v>
      </c>
    </row>
    <row r="2923" spans="1:3">
      <c r="A2923" s="237" t="s">
        <v>3125</v>
      </c>
      <c r="B2923" s="237" t="s">
        <v>3126</v>
      </c>
      <c r="C2923" s="237">
        <v>1091.5</v>
      </c>
    </row>
    <row r="2924" spans="1:3">
      <c r="A2924" s="237" t="s">
        <v>3127</v>
      </c>
      <c r="B2924" s="237" t="s">
        <v>3128</v>
      </c>
      <c r="C2924" s="237">
        <v>2079.8000000000002</v>
      </c>
    </row>
    <row r="2925" spans="1:3">
      <c r="A2925" s="237" t="s">
        <v>3129</v>
      </c>
      <c r="B2925" s="237" t="s">
        <v>3061</v>
      </c>
      <c r="C2925" s="237">
        <v>11963.52</v>
      </c>
    </row>
    <row r="2926" spans="1:3">
      <c r="A2926" s="237" t="s">
        <v>3130</v>
      </c>
      <c r="B2926" s="237" t="s">
        <v>3131</v>
      </c>
      <c r="C2926" s="237">
        <v>6134.08</v>
      </c>
    </row>
    <row r="2927" spans="1:3">
      <c r="A2927" s="237" t="s">
        <v>3132</v>
      </c>
      <c r="B2927" s="237" t="s">
        <v>3059</v>
      </c>
      <c r="C2927" s="237">
        <v>13765.88</v>
      </c>
    </row>
    <row r="2928" spans="1:3">
      <c r="A2928" s="237" t="s">
        <v>3259</v>
      </c>
      <c r="B2928" s="237" t="s">
        <v>3059</v>
      </c>
      <c r="C2928" s="237">
        <v>13765.88</v>
      </c>
    </row>
    <row r="2929" spans="1:3">
      <c r="A2929" s="237" t="s">
        <v>3133</v>
      </c>
      <c r="B2929" s="237" t="s">
        <v>3059</v>
      </c>
      <c r="C2929" s="237">
        <v>13765.88</v>
      </c>
    </row>
    <row r="2930" spans="1:3">
      <c r="A2930" s="237" t="s">
        <v>3136</v>
      </c>
      <c r="B2930" s="237" t="s">
        <v>3059</v>
      </c>
      <c r="C2930" s="237">
        <v>13765.88</v>
      </c>
    </row>
    <row r="2931" spans="1:3">
      <c r="A2931" s="237" t="s">
        <v>3137</v>
      </c>
      <c r="B2931" s="237" t="s">
        <v>3059</v>
      </c>
      <c r="C2931" s="237">
        <v>13765.88</v>
      </c>
    </row>
    <row r="2932" spans="1:3">
      <c r="A2932" s="237" t="s">
        <v>3135</v>
      </c>
      <c r="B2932" s="237" t="s">
        <v>3059</v>
      </c>
      <c r="C2932" s="237">
        <v>13765.88</v>
      </c>
    </row>
    <row r="2933" spans="1:3">
      <c r="A2933" s="237" t="s">
        <v>3260</v>
      </c>
      <c r="B2933" s="237" t="s">
        <v>3059</v>
      </c>
      <c r="C2933" s="237">
        <v>13765.88</v>
      </c>
    </row>
    <row r="2934" spans="1:3">
      <c r="A2934" s="237" t="s">
        <v>3190</v>
      </c>
      <c r="B2934" s="237" t="s">
        <v>3071</v>
      </c>
      <c r="C2934" s="237">
        <v>1553.58</v>
      </c>
    </row>
    <row r="2935" spans="1:3">
      <c r="A2935" s="237" t="s">
        <v>3229</v>
      </c>
      <c r="B2935" s="237" t="s">
        <v>3071</v>
      </c>
      <c r="C2935" s="237">
        <v>1553.58</v>
      </c>
    </row>
    <row r="2936" spans="1:3">
      <c r="A2936" s="237" t="s">
        <v>3343</v>
      </c>
      <c r="B2936" s="237" t="s">
        <v>3161</v>
      </c>
      <c r="C2936" s="237">
        <v>555.92999999999995</v>
      </c>
    </row>
    <row r="2937" spans="1:3">
      <c r="A2937" s="237" t="s">
        <v>3342</v>
      </c>
      <c r="B2937" s="237" t="s">
        <v>3071</v>
      </c>
      <c r="C2937" s="237">
        <v>1553.58</v>
      </c>
    </row>
    <row r="2938" spans="1:3">
      <c r="A2938" s="237" t="s">
        <v>3359</v>
      </c>
      <c r="B2938" s="237" t="s">
        <v>3071</v>
      </c>
      <c r="C2938" s="237">
        <v>1553.58</v>
      </c>
    </row>
    <row r="2939" spans="1:3">
      <c r="A2939" s="237" t="s">
        <v>3195</v>
      </c>
      <c r="B2939" s="237" t="s">
        <v>3104</v>
      </c>
      <c r="C2939" s="237">
        <v>31.17</v>
      </c>
    </row>
    <row r="2940" spans="1:3">
      <c r="A2940" s="237" t="s">
        <v>3401</v>
      </c>
      <c r="B2940" s="237" t="s">
        <v>3071</v>
      </c>
      <c r="C2940" s="237">
        <v>1553.58</v>
      </c>
    </row>
    <row r="2941" spans="1:3">
      <c r="A2941" s="237" t="s">
        <v>3422</v>
      </c>
      <c r="B2941" s="237" t="s">
        <v>3071</v>
      </c>
      <c r="C2941" s="237">
        <v>1553.58</v>
      </c>
    </row>
    <row r="2942" spans="1:3">
      <c r="A2942" s="237" t="s">
        <v>3424</v>
      </c>
      <c r="B2942" s="237" t="s">
        <v>3071</v>
      </c>
      <c r="C2942" s="237">
        <v>1553.58</v>
      </c>
    </row>
    <row r="2943" spans="1:3">
      <c r="A2943" s="237" t="s">
        <v>3425</v>
      </c>
      <c r="B2943" s="237" t="s">
        <v>3071</v>
      </c>
      <c r="C2943" s="237">
        <v>1553.58</v>
      </c>
    </row>
    <row r="2944" spans="1:3">
      <c r="A2944" s="237" t="s">
        <v>3402</v>
      </c>
      <c r="B2944" s="237" t="s">
        <v>3086</v>
      </c>
      <c r="C2944" s="237">
        <v>1717.2</v>
      </c>
    </row>
    <row r="2945" spans="1:3">
      <c r="A2945" s="237" t="s">
        <v>3403</v>
      </c>
      <c r="B2945" s="237" t="s">
        <v>3086</v>
      </c>
      <c r="C2945" s="237">
        <v>1717.2</v>
      </c>
    </row>
    <row r="2946" spans="1:3">
      <c r="A2946" s="237" t="s">
        <v>3373</v>
      </c>
      <c r="B2946" s="237" t="s">
        <v>3059</v>
      </c>
      <c r="C2946" s="237">
        <v>13765.88</v>
      </c>
    </row>
    <row r="2947" spans="1:3">
      <c r="A2947" s="237" t="s">
        <v>3261</v>
      </c>
      <c r="B2947" s="237" t="s">
        <v>3061</v>
      </c>
      <c r="C2947" s="237">
        <v>11963.52</v>
      </c>
    </row>
    <row r="2948" spans="1:3">
      <c r="A2948" s="237" t="s">
        <v>3083</v>
      </c>
      <c r="B2948" s="237" t="s">
        <v>3084</v>
      </c>
      <c r="C2948" s="237">
        <v>1997.8</v>
      </c>
    </row>
    <row r="2949" spans="1:3">
      <c r="A2949" s="237" t="s">
        <v>3262</v>
      </c>
      <c r="B2949" s="237" t="s">
        <v>3104</v>
      </c>
      <c r="C2949" s="237">
        <v>31.17</v>
      </c>
    </row>
    <row r="2950" spans="1:3">
      <c r="A2950" s="237" t="s">
        <v>3254</v>
      </c>
      <c r="B2950" s="237" t="s">
        <v>3255</v>
      </c>
      <c r="C2950" s="237">
        <v>16758.63</v>
      </c>
    </row>
    <row r="2951" spans="1:3">
      <c r="A2951" s="237" t="s">
        <v>3348</v>
      </c>
      <c r="B2951" s="237" t="s">
        <v>3209</v>
      </c>
      <c r="C2951" s="237">
        <v>927.54</v>
      </c>
    </row>
    <row r="2952" spans="1:3">
      <c r="A2952" s="237" t="s">
        <v>3419</v>
      </c>
      <c r="B2952" s="237" t="s">
        <v>3059</v>
      </c>
      <c r="C2952" s="237">
        <v>13765.88</v>
      </c>
    </row>
    <row r="2953" spans="1:3">
      <c r="A2953" s="237" t="s">
        <v>3421</v>
      </c>
      <c r="B2953" s="237" t="s">
        <v>3059</v>
      </c>
      <c r="C2953" s="237">
        <v>13765.88</v>
      </c>
    </row>
    <row r="2954" spans="1:3">
      <c r="A2954" s="237" t="s">
        <v>3263</v>
      </c>
      <c r="B2954" s="237" t="s">
        <v>3071</v>
      </c>
      <c r="C2954" s="237">
        <v>1553.58</v>
      </c>
    </row>
    <row r="2955" spans="1:3">
      <c r="A2955" s="237" t="s">
        <v>3347</v>
      </c>
      <c r="B2955" s="237" t="s">
        <v>3161</v>
      </c>
      <c r="C2955" s="237">
        <v>555.92999999999995</v>
      </c>
    </row>
    <row r="2956" spans="1:3">
      <c r="A2956" s="237" t="s">
        <v>3362</v>
      </c>
      <c r="B2956" s="237" t="s">
        <v>3066</v>
      </c>
      <c r="C2956" s="237">
        <v>1440.47</v>
      </c>
    </row>
    <row r="2957" spans="1:3">
      <c r="A2957" s="237" t="s">
        <v>3389</v>
      </c>
      <c r="B2957" s="237" t="s">
        <v>3086</v>
      </c>
      <c r="C2957" s="237">
        <v>1717.2</v>
      </c>
    </row>
    <row r="2958" spans="1:3">
      <c r="A2958" s="237" t="s">
        <v>3388</v>
      </c>
      <c r="B2958" s="237" t="s">
        <v>3066</v>
      </c>
      <c r="C2958" s="237">
        <v>1420.27</v>
      </c>
    </row>
    <row r="2959" spans="1:3">
      <c r="A2959" s="237" t="s">
        <v>3387</v>
      </c>
      <c r="B2959" s="237" t="s">
        <v>3066</v>
      </c>
      <c r="C2959" s="237">
        <v>1440.47</v>
      </c>
    </row>
    <row r="2960" spans="1:3">
      <c r="A2960" s="237" t="s">
        <v>3386</v>
      </c>
      <c r="B2960" s="237" t="s">
        <v>3071</v>
      </c>
      <c r="C2960" s="237">
        <v>1553.58</v>
      </c>
    </row>
    <row r="2961" spans="1:3">
      <c r="A2961" s="237" t="s">
        <v>3385</v>
      </c>
      <c r="B2961" s="237" t="s">
        <v>3071</v>
      </c>
      <c r="C2961" s="237">
        <v>1553.58</v>
      </c>
    </row>
    <row r="2962" spans="1:3">
      <c r="A2962" s="237" t="s">
        <v>3384</v>
      </c>
      <c r="B2962" s="237" t="s">
        <v>3071</v>
      </c>
      <c r="C2962" s="237">
        <v>1553.58</v>
      </c>
    </row>
    <row r="2963" spans="1:3">
      <c r="A2963" s="237" t="s">
        <v>3383</v>
      </c>
      <c r="B2963" s="237" t="s">
        <v>3071</v>
      </c>
      <c r="C2963" s="237">
        <v>1553.58</v>
      </c>
    </row>
    <row r="2964" spans="1:3">
      <c r="A2964" s="237" t="s">
        <v>3202</v>
      </c>
      <c r="B2964" s="237" t="s">
        <v>3168</v>
      </c>
      <c r="C2964" s="237">
        <v>603.20000000000005</v>
      </c>
    </row>
    <row r="2965" spans="1:3">
      <c r="A2965" s="237" t="s">
        <v>3201</v>
      </c>
      <c r="B2965" s="237" t="s">
        <v>3175</v>
      </c>
      <c r="C2965" s="237">
        <v>6672.32</v>
      </c>
    </row>
    <row r="2966" spans="1:3">
      <c r="A2966" s="237" t="s">
        <v>3361</v>
      </c>
      <c r="B2966" s="237" t="s">
        <v>3071</v>
      </c>
      <c r="C2966" s="237">
        <v>1553.58</v>
      </c>
    </row>
    <row r="2967" spans="1:3">
      <c r="A2967" s="237" t="s">
        <v>3360</v>
      </c>
      <c r="B2967" s="237" t="s">
        <v>3257</v>
      </c>
      <c r="C2967" s="237">
        <v>855.25</v>
      </c>
    </row>
    <row r="2968" spans="1:3">
      <c r="A2968" s="237" t="s">
        <v>3344</v>
      </c>
      <c r="B2968" s="237" t="s">
        <v>3059</v>
      </c>
      <c r="C2968" s="237">
        <v>1957.85</v>
      </c>
    </row>
    <row r="2969" spans="1:3">
      <c r="A2969" s="237" t="s">
        <v>3345</v>
      </c>
      <c r="B2969" s="237" t="s">
        <v>3061</v>
      </c>
      <c r="C2969" s="237">
        <v>11963.52</v>
      </c>
    </row>
    <row r="2970" spans="1:3">
      <c r="A2970" s="237" t="s">
        <v>3405</v>
      </c>
      <c r="B2970" s="237" t="s">
        <v>3059</v>
      </c>
      <c r="C2970" s="237">
        <v>13765.88</v>
      </c>
    </row>
    <row r="2971" spans="1:3">
      <c r="A2971" s="237" t="s">
        <v>3297</v>
      </c>
      <c r="B2971" s="237" t="s">
        <v>3071</v>
      </c>
      <c r="C2971" s="237">
        <v>1553.58</v>
      </c>
    </row>
    <row r="2972" spans="1:3">
      <c r="A2972" s="237" t="s">
        <v>3381</v>
      </c>
      <c r="B2972" s="237" t="s">
        <v>3059</v>
      </c>
      <c r="C2972" s="237">
        <v>13765.88</v>
      </c>
    </row>
    <row r="2973" spans="1:3">
      <c r="A2973" s="237" t="s">
        <v>3382</v>
      </c>
      <c r="B2973" s="237" t="s">
        <v>3059</v>
      </c>
      <c r="C2973" s="237">
        <v>13765.88</v>
      </c>
    </row>
    <row r="2974" spans="1:3">
      <c r="A2974" s="237" t="s">
        <v>3296</v>
      </c>
      <c r="B2974" s="237" t="s">
        <v>3086</v>
      </c>
      <c r="C2974" s="237">
        <v>1717.2</v>
      </c>
    </row>
    <row r="2975" spans="1:3">
      <c r="A2975" s="237" t="s">
        <v>3371</v>
      </c>
      <c r="B2975" s="237" t="s">
        <v>3061</v>
      </c>
      <c r="C2975" s="237">
        <v>11963.52</v>
      </c>
    </row>
    <row r="2976" spans="1:3">
      <c r="A2976" s="237" t="s">
        <v>3370</v>
      </c>
      <c r="B2976" s="237" t="s">
        <v>3059</v>
      </c>
      <c r="C2976" s="237">
        <v>11012.71</v>
      </c>
    </row>
    <row r="2977" spans="1:3">
      <c r="A2977" s="237" t="s">
        <v>3408</v>
      </c>
      <c r="B2977" s="237" t="s">
        <v>3071</v>
      </c>
      <c r="C2977" s="237">
        <v>1553.58</v>
      </c>
    </row>
    <row r="2978" spans="1:3">
      <c r="A2978" s="237" t="s">
        <v>3409</v>
      </c>
      <c r="B2978" s="237" t="s">
        <v>3071</v>
      </c>
      <c r="C2978" s="237">
        <v>1553.58</v>
      </c>
    </row>
    <row r="2979" spans="1:3">
      <c r="A2979" s="237" t="s">
        <v>3363</v>
      </c>
      <c r="B2979" s="237" t="s">
        <v>3086</v>
      </c>
      <c r="C2979" s="237">
        <v>1717.2</v>
      </c>
    </row>
    <row r="2980" spans="1:3">
      <c r="A2980" s="237" t="s">
        <v>3368</v>
      </c>
      <c r="B2980" s="237" t="s">
        <v>3128</v>
      </c>
      <c r="C2980" s="237">
        <v>2079.8000000000002</v>
      </c>
    </row>
    <row r="2981" spans="1:3">
      <c r="A2981" s="237" t="s">
        <v>3516</v>
      </c>
      <c r="B2981" s="237" t="s">
        <v>3517</v>
      </c>
      <c r="C2981" s="237">
        <v>1252.8</v>
      </c>
    </row>
    <row r="2982" spans="1:3">
      <c r="A2982" s="237" t="s">
        <v>5649</v>
      </c>
      <c r="B2982" s="237" t="s">
        <v>5650</v>
      </c>
      <c r="C2982" s="237">
        <v>6499.48</v>
      </c>
    </row>
    <row r="2983" spans="1:3">
      <c r="A2983" s="237" t="s">
        <v>3548</v>
      </c>
      <c r="B2983" s="237" t="s">
        <v>3549</v>
      </c>
      <c r="C2983" s="237">
        <v>4178.33</v>
      </c>
    </row>
    <row r="2984" spans="1:3">
      <c r="A2984" s="237" t="s">
        <v>3705</v>
      </c>
      <c r="B2984" s="237" t="s">
        <v>3706</v>
      </c>
      <c r="C2984" s="237">
        <v>2666.67</v>
      </c>
    </row>
    <row r="2985" spans="1:3">
      <c r="A2985" s="237" t="s">
        <v>3645</v>
      </c>
      <c r="B2985" s="237" t="s">
        <v>3615</v>
      </c>
      <c r="C2985" s="237">
        <v>1495</v>
      </c>
    </row>
    <row r="2986" spans="1:3">
      <c r="A2986" s="237" t="s">
        <v>3602</v>
      </c>
      <c r="B2986" s="237" t="s">
        <v>3510</v>
      </c>
      <c r="C2986" s="237">
        <v>2046.98</v>
      </c>
    </row>
    <row r="2987" spans="1:3">
      <c r="A2987" s="237" t="s">
        <v>3646</v>
      </c>
      <c r="B2987" s="237" t="s">
        <v>3647</v>
      </c>
      <c r="C2987" s="237">
        <v>1080</v>
      </c>
    </row>
    <row r="2988" spans="1:3">
      <c r="A2988" s="237" t="s">
        <v>3532</v>
      </c>
      <c r="B2988" s="237" t="s">
        <v>3533</v>
      </c>
      <c r="C2988" s="237">
        <v>318</v>
      </c>
    </row>
    <row r="2989" spans="1:3">
      <c r="A2989" s="237" t="s">
        <v>3555</v>
      </c>
      <c r="B2989" s="237" t="s">
        <v>3531</v>
      </c>
      <c r="C2989" s="237">
        <v>16964.73</v>
      </c>
    </row>
    <row r="2990" spans="1:3">
      <c r="A2990" s="237" t="s">
        <v>3529</v>
      </c>
      <c r="B2990" s="237" t="s">
        <v>3528</v>
      </c>
      <c r="C2990" s="237">
        <v>54</v>
      </c>
    </row>
    <row r="2991" spans="1:3">
      <c r="A2991" s="237" t="s">
        <v>3557</v>
      </c>
      <c r="B2991" s="237" t="s">
        <v>3492</v>
      </c>
      <c r="C2991" s="237">
        <v>176</v>
      </c>
    </row>
    <row r="2992" spans="1:3">
      <c r="A2992" s="237" t="s">
        <v>3525</v>
      </c>
      <c r="B2992" s="237" t="s">
        <v>3526</v>
      </c>
      <c r="C2992" s="237">
        <v>11970</v>
      </c>
    </row>
    <row r="2993" spans="1:3">
      <c r="A2993" s="237" t="s">
        <v>3509</v>
      </c>
      <c r="B2993" s="237" t="s">
        <v>3510</v>
      </c>
      <c r="C2993" s="237">
        <v>2046.98</v>
      </c>
    </row>
    <row r="2994" spans="1:3">
      <c r="A2994" s="237" t="s">
        <v>3675</v>
      </c>
      <c r="B2994" s="237" t="s">
        <v>3492</v>
      </c>
      <c r="C2994" s="237">
        <v>176</v>
      </c>
    </row>
    <row r="2995" spans="1:3">
      <c r="A2995" s="237" t="s">
        <v>3518</v>
      </c>
      <c r="B2995" s="237" t="s">
        <v>3519</v>
      </c>
      <c r="C2995" s="237">
        <v>5005.91</v>
      </c>
    </row>
    <row r="2996" spans="1:3">
      <c r="A2996" s="237" t="s">
        <v>3487</v>
      </c>
      <c r="B2996" s="237" t="s">
        <v>3488</v>
      </c>
      <c r="C2996" s="237">
        <v>9164</v>
      </c>
    </row>
    <row r="2997" spans="1:3">
      <c r="A2997" s="237" t="s">
        <v>3653</v>
      </c>
      <c r="B2997" s="237" t="s">
        <v>3625</v>
      </c>
      <c r="C2997" s="237">
        <v>4290</v>
      </c>
    </row>
    <row r="2998" spans="1:3">
      <c r="A2998" s="237" t="s">
        <v>3513</v>
      </c>
      <c r="B2998" s="237" t="s">
        <v>3514</v>
      </c>
      <c r="C2998" s="237">
        <v>746.67</v>
      </c>
    </row>
    <row r="2999" spans="1:3">
      <c r="A2999" s="237" t="s">
        <v>3707</v>
      </c>
      <c r="B2999" s="237" t="s">
        <v>3494</v>
      </c>
      <c r="C2999" s="237">
        <v>1078.8</v>
      </c>
    </row>
    <row r="3000" spans="1:3">
      <c r="A3000" s="237" t="s">
        <v>3538</v>
      </c>
      <c r="B3000" s="237" t="s">
        <v>3510</v>
      </c>
      <c r="C3000" s="237">
        <v>2046.98</v>
      </c>
    </row>
    <row r="3001" spans="1:3">
      <c r="A3001" s="237" t="s">
        <v>3644</v>
      </c>
      <c r="B3001" s="237" t="s">
        <v>3492</v>
      </c>
      <c r="C3001" s="237">
        <v>202.02</v>
      </c>
    </row>
    <row r="3002" spans="1:3">
      <c r="A3002" s="237" t="s">
        <v>3606</v>
      </c>
      <c r="B3002" s="237" t="s">
        <v>3607</v>
      </c>
      <c r="C3002" s="237">
        <v>768.08</v>
      </c>
    </row>
    <row r="3003" spans="1:3">
      <c r="A3003" s="237" t="s">
        <v>3714</v>
      </c>
      <c r="B3003" s="237" t="s">
        <v>3531</v>
      </c>
      <c r="C3003" s="237">
        <v>16964.72</v>
      </c>
    </row>
    <row r="3004" spans="1:3">
      <c r="A3004" s="237" t="s">
        <v>3702</v>
      </c>
      <c r="B3004" s="237" t="s">
        <v>3551</v>
      </c>
      <c r="C3004" s="237">
        <v>2553.83</v>
      </c>
    </row>
    <row r="3005" spans="1:3">
      <c r="A3005" s="237" t="s">
        <v>3569</v>
      </c>
      <c r="B3005" s="237" t="s">
        <v>3570</v>
      </c>
      <c r="C3005" s="237">
        <v>720.17</v>
      </c>
    </row>
    <row r="3006" spans="1:3">
      <c r="A3006" s="237" t="s">
        <v>3701</v>
      </c>
      <c r="B3006" s="237" t="s">
        <v>3551</v>
      </c>
      <c r="C3006" s="237">
        <v>2553.83</v>
      </c>
    </row>
    <row r="3007" spans="1:3">
      <c r="A3007" s="237" t="s">
        <v>3605</v>
      </c>
      <c r="B3007" s="237" t="s">
        <v>3492</v>
      </c>
      <c r="C3007" s="237">
        <v>176</v>
      </c>
    </row>
    <row r="3008" spans="1:3">
      <c r="A3008" s="237" t="s">
        <v>3495</v>
      </c>
      <c r="B3008" s="237" t="s">
        <v>3496</v>
      </c>
      <c r="C3008" s="237">
        <v>127656.34</v>
      </c>
    </row>
    <row r="3009" spans="1:3">
      <c r="A3009" s="237" t="s">
        <v>3610</v>
      </c>
      <c r="B3009" s="237" t="s">
        <v>3492</v>
      </c>
      <c r="C3009" s="237">
        <v>176</v>
      </c>
    </row>
    <row r="3010" spans="1:3">
      <c r="A3010" s="237" t="s">
        <v>3592</v>
      </c>
      <c r="B3010" s="237" t="s">
        <v>3544</v>
      </c>
      <c r="C3010" s="237">
        <v>2277</v>
      </c>
    </row>
    <row r="3011" spans="1:3">
      <c r="A3011" s="237" t="s">
        <v>3630</v>
      </c>
      <c r="B3011" s="237" t="s">
        <v>3494</v>
      </c>
      <c r="C3011" s="237">
        <v>1078.8</v>
      </c>
    </row>
    <row r="3012" spans="1:3">
      <c r="A3012" s="237" t="s">
        <v>3624</v>
      </c>
      <c r="B3012" s="237" t="s">
        <v>3625</v>
      </c>
      <c r="C3012" s="237">
        <v>4290</v>
      </c>
    </row>
    <row r="3013" spans="1:3">
      <c r="A3013" s="237" t="s">
        <v>3493</v>
      </c>
      <c r="B3013" s="237" t="s">
        <v>3494</v>
      </c>
      <c r="C3013" s="237">
        <v>1078.8</v>
      </c>
    </row>
    <row r="3014" spans="1:3">
      <c r="A3014" s="237" t="s">
        <v>3540</v>
      </c>
      <c r="B3014" s="237" t="s">
        <v>3526</v>
      </c>
      <c r="C3014" s="237">
        <v>11970</v>
      </c>
    </row>
    <row r="3015" spans="1:3">
      <c r="A3015" s="237" t="s">
        <v>3717</v>
      </c>
      <c r="B3015" s="237" t="s">
        <v>3504</v>
      </c>
      <c r="C3015" s="237">
        <v>519.58000000000004</v>
      </c>
    </row>
    <row r="3016" spans="1:3">
      <c r="A3016" s="237" t="s">
        <v>3699</v>
      </c>
      <c r="B3016" s="237" t="s">
        <v>3700</v>
      </c>
      <c r="C3016" s="237">
        <v>2711.5</v>
      </c>
    </row>
    <row r="3017" spans="1:3">
      <c r="A3017" s="237" t="s">
        <v>3737</v>
      </c>
      <c r="B3017" s="237" t="s">
        <v>3492</v>
      </c>
      <c r="C3017" s="237">
        <v>202.02</v>
      </c>
    </row>
    <row r="3018" spans="1:3">
      <c r="A3018" s="237" t="s">
        <v>3685</v>
      </c>
      <c r="B3018" s="237" t="s">
        <v>3533</v>
      </c>
      <c r="C3018" s="237">
        <v>318</v>
      </c>
    </row>
    <row r="3019" spans="1:3">
      <c r="A3019" s="237" t="s">
        <v>3686</v>
      </c>
      <c r="B3019" s="237" t="s">
        <v>3588</v>
      </c>
      <c r="C3019" s="237">
        <v>153.33000000000001</v>
      </c>
    </row>
    <row r="3020" spans="1:3">
      <c r="A3020" s="237" t="s">
        <v>3586</v>
      </c>
      <c r="B3020" s="237" t="s">
        <v>3496</v>
      </c>
      <c r="C3020" s="237">
        <v>127656.34</v>
      </c>
    </row>
    <row r="3021" spans="1:3">
      <c r="A3021" s="237" t="s">
        <v>3565</v>
      </c>
      <c r="B3021" s="237" t="s">
        <v>3492</v>
      </c>
      <c r="C3021" s="237">
        <v>176</v>
      </c>
    </row>
    <row r="3022" spans="1:3">
      <c r="A3022" s="237" t="s">
        <v>3729</v>
      </c>
      <c r="B3022" s="237" t="s">
        <v>3517</v>
      </c>
      <c r="C3022" s="237">
        <v>1537</v>
      </c>
    </row>
    <row r="3023" spans="1:3">
      <c r="A3023" s="237" t="s">
        <v>3704</v>
      </c>
      <c r="B3023" s="237" t="s">
        <v>3517</v>
      </c>
      <c r="C3023" s="237">
        <v>1731.59</v>
      </c>
    </row>
    <row r="3024" spans="1:3">
      <c r="A3024" s="237" t="s">
        <v>3727</v>
      </c>
      <c r="B3024" s="237" t="s">
        <v>3526</v>
      </c>
      <c r="C3024" s="237">
        <v>11970</v>
      </c>
    </row>
    <row r="3025" spans="1:3">
      <c r="A3025" s="237" t="s">
        <v>3501</v>
      </c>
      <c r="B3025" s="237" t="s">
        <v>3502</v>
      </c>
      <c r="C3025" s="237">
        <v>6547.43</v>
      </c>
    </row>
    <row r="3026" spans="1:3">
      <c r="A3026" s="237" t="s">
        <v>3497</v>
      </c>
      <c r="B3026" s="237" t="s">
        <v>3488</v>
      </c>
      <c r="C3026" s="237">
        <v>9164</v>
      </c>
    </row>
    <row r="3027" spans="1:3">
      <c r="A3027" s="237" t="s">
        <v>3738</v>
      </c>
      <c r="B3027" s="237" t="s">
        <v>3620</v>
      </c>
      <c r="C3027" s="237">
        <v>14306.67</v>
      </c>
    </row>
    <row r="3028" spans="1:3">
      <c r="A3028" s="237" t="s">
        <v>5651</v>
      </c>
      <c r="B3028" s="237" t="s">
        <v>5650</v>
      </c>
      <c r="C3028" s="237">
        <v>6499.48</v>
      </c>
    </row>
    <row r="3029" spans="1:3">
      <c r="A3029" s="237" t="s">
        <v>3642</v>
      </c>
      <c r="B3029" s="237" t="s">
        <v>3517</v>
      </c>
      <c r="C3029" s="237">
        <v>1412.88</v>
      </c>
    </row>
    <row r="3030" spans="1:3">
      <c r="A3030" s="237" t="s">
        <v>3530</v>
      </c>
      <c r="B3030" s="237" t="s">
        <v>3531</v>
      </c>
      <c r="C3030" s="237">
        <v>16964.72</v>
      </c>
    </row>
    <row r="3031" spans="1:3">
      <c r="A3031" s="237" t="s">
        <v>3601</v>
      </c>
      <c r="B3031" s="237" t="s">
        <v>3580</v>
      </c>
      <c r="C3031" s="237">
        <v>159.08000000000001</v>
      </c>
    </row>
    <row r="3032" spans="1:3">
      <c r="A3032" s="237" t="s">
        <v>3679</v>
      </c>
      <c r="B3032" s="237" t="s">
        <v>3549</v>
      </c>
      <c r="C3032" s="237">
        <v>4178.33</v>
      </c>
    </row>
    <row r="3033" spans="1:3">
      <c r="A3033" s="237" t="s">
        <v>3682</v>
      </c>
      <c r="B3033" s="237" t="s">
        <v>3504</v>
      </c>
      <c r="C3033" s="237">
        <v>519.58000000000004</v>
      </c>
    </row>
    <row r="3034" spans="1:3">
      <c r="A3034" s="237" t="s">
        <v>3678</v>
      </c>
      <c r="B3034" s="237" t="s">
        <v>3533</v>
      </c>
      <c r="C3034" s="237">
        <v>318</v>
      </c>
    </row>
    <row r="3035" spans="1:3">
      <c r="A3035" s="237" t="s">
        <v>3539</v>
      </c>
      <c r="B3035" s="237" t="s">
        <v>3490</v>
      </c>
      <c r="C3035" s="237">
        <v>7994.33</v>
      </c>
    </row>
    <row r="3036" spans="1:3">
      <c r="A3036" s="237" t="s">
        <v>3543</v>
      </c>
      <c r="B3036" s="237" t="s">
        <v>3544</v>
      </c>
      <c r="C3036" s="237">
        <v>2277</v>
      </c>
    </row>
    <row r="3037" spans="1:3">
      <c r="A3037" s="237" t="s">
        <v>3515</v>
      </c>
      <c r="B3037" s="237" t="s">
        <v>3492</v>
      </c>
      <c r="C3037" s="237">
        <v>202.02</v>
      </c>
    </row>
    <row r="3038" spans="1:3">
      <c r="A3038" s="237" t="s">
        <v>3740</v>
      </c>
      <c r="B3038" s="237" t="s">
        <v>3517</v>
      </c>
      <c r="C3038" s="237">
        <v>1412.88</v>
      </c>
    </row>
    <row r="3039" spans="1:3">
      <c r="A3039" s="237" t="s">
        <v>3681</v>
      </c>
      <c r="B3039" s="237" t="s">
        <v>3677</v>
      </c>
      <c r="C3039" s="237">
        <v>1522.5</v>
      </c>
    </row>
    <row r="3040" spans="1:3">
      <c r="A3040" s="237" t="s">
        <v>3608</v>
      </c>
      <c r="B3040" s="237" t="s">
        <v>3523</v>
      </c>
      <c r="C3040" s="237">
        <v>5610.53</v>
      </c>
    </row>
    <row r="3041" spans="1:3">
      <c r="A3041" s="237" t="s">
        <v>3579</v>
      </c>
      <c r="B3041" s="237" t="s">
        <v>3580</v>
      </c>
      <c r="C3041" s="237">
        <v>159.08000000000001</v>
      </c>
    </row>
    <row r="3042" spans="1:3">
      <c r="A3042" s="237" t="s">
        <v>3571</v>
      </c>
      <c r="B3042" s="237" t="s">
        <v>3572</v>
      </c>
      <c r="C3042" s="237">
        <v>1357.2</v>
      </c>
    </row>
    <row r="3043" spans="1:3">
      <c r="A3043" s="237" t="s">
        <v>3537</v>
      </c>
      <c r="B3043" s="237" t="s">
        <v>3517</v>
      </c>
      <c r="C3043" s="237">
        <v>1412.88</v>
      </c>
    </row>
    <row r="3044" spans="1:3">
      <c r="A3044" s="237" t="s">
        <v>3614</v>
      </c>
      <c r="B3044" s="237" t="s">
        <v>3615</v>
      </c>
      <c r="C3044" s="237">
        <v>2250</v>
      </c>
    </row>
    <row r="3045" spans="1:3">
      <c r="A3045" s="237" t="s">
        <v>3658</v>
      </c>
      <c r="B3045" s="237" t="s">
        <v>3502</v>
      </c>
      <c r="C3045" s="237">
        <v>6547.43</v>
      </c>
    </row>
    <row r="3046" spans="1:3">
      <c r="A3046" s="237" t="s">
        <v>3536</v>
      </c>
      <c r="B3046" s="237" t="s">
        <v>3502</v>
      </c>
      <c r="C3046" s="237">
        <v>6547.43</v>
      </c>
    </row>
    <row r="3047" spans="1:3">
      <c r="A3047" s="237" t="s">
        <v>3657</v>
      </c>
      <c r="B3047" s="237" t="s">
        <v>3549</v>
      </c>
      <c r="C3047" s="237">
        <v>4178.33</v>
      </c>
    </row>
    <row r="3048" spans="1:3">
      <c r="A3048" s="237" t="s">
        <v>3724</v>
      </c>
      <c r="B3048" s="237" t="s">
        <v>3488</v>
      </c>
      <c r="C3048" s="237">
        <v>9164</v>
      </c>
    </row>
    <row r="3049" spans="1:3">
      <c r="A3049" s="237" t="s">
        <v>3735</v>
      </c>
      <c r="B3049" s="237" t="s">
        <v>3736</v>
      </c>
      <c r="C3049" s="237">
        <v>106930.95</v>
      </c>
    </row>
    <row r="3050" spans="1:3">
      <c r="A3050" s="237" t="s">
        <v>3587</v>
      </c>
      <c r="B3050" s="237" t="s">
        <v>3588</v>
      </c>
      <c r="C3050" s="237">
        <v>153.33000000000001</v>
      </c>
    </row>
    <row r="3051" spans="1:3">
      <c r="A3051" s="237" t="s">
        <v>3581</v>
      </c>
      <c r="B3051" s="237" t="s">
        <v>3512</v>
      </c>
      <c r="C3051" s="237">
        <v>712.47</v>
      </c>
    </row>
    <row r="3052" spans="1:3">
      <c r="A3052" s="237" t="s">
        <v>3583</v>
      </c>
      <c r="B3052" s="237" t="s">
        <v>3512</v>
      </c>
      <c r="C3052" s="237">
        <v>712.47</v>
      </c>
    </row>
    <row r="3053" spans="1:3">
      <c r="A3053" s="237" t="s">
        <v>3693</v>
      </c>
      <c r="B3053" s="237" t="s">
        <v>3570</v>
      </c>
      <c r="C3053" s="237">
        <v>29910.6</v>
      </c>
    </row>
    <row r="3054" spans="1:3">
      <c r="A3054" s="237" t="s">
        <v>3659</v>
      </c>
      <c r="B3054" s="237" t="s">
        <v>3615</v>
      </c>
      <c r="C3054" s="237">
        <v>1495</v>
      </c>
    </row>
    <row r="3055" spans="1:3">
      <c r="A3055" s="237" t="s">
        <v>3600</v>
      </c>
      <c r="B3055" s="237" t="s">
        <v>3551</v>
      </c>
      <c r="C3055" s="237">
        <v>2553.83</v>
      </c>
    </row>
    <row r="3056" spans="1:3">
      <c r="A3056" s="237" t="s">
        <v>3672</v>
      </c>
      <c r="B3056" s="237" t="s">
        <v>3585</v>
      </c>
      <c r="C3056" s="237">
        <v>15144.37</v>
      </c>
    </row>
    <row r="3057" spans="1:3">
      <c r="A3057" s="237" t="s">
        <v>3718</v>
      </c>
      <c r="B3057" s="237" t="s">
        <v>3706</v>
      </c>
      <c r="C3057" s="237">
        <v>2666.67</v>
      </c>
    </row>
    <row r="3058" spans="1:3">
      <c r="A3058" s="237" t="s">
        <v>3595</v>
      </c>
      <c r="B3058" s="237" t="s">
        <v>3517</v>
      </c>
      <c r="C3058" s="237">
        <v>1731.6</v>
      </c>
    </row>
    <row r="3059" spans="1:3">
      <c r="A3059" s="237" t="s">
        <v>3661</v>
      </c>
      <c r="B3059" s="237" t="s">
        <v>3662</v>
      </c>
      <c r="C3059" s="237">
        <v>399.15</v>
      </c>
    </row>
    <row r="3060" spans="1:3">
      <c r="A3060" s="237" t="s">
        <v>3690</v>
      </c>
      <c r="B3060" s="237" t="s">
        <v>3691</v>
      </c>
      <c r="C3060" s="237">
        <v>1075.79</v>
      </c>
    </row>
    <row r="3061" spans="1:3">
      <c r="A3061" s="237" t="s">
        <v>3676</v>
      </c>
      <c r="B3061" s="237" t="s">
        <v>3677</v>
      </c>
      <c r="C3061" s="237">
        <v>1522.5</v>
      </c>
    </row>
    <row r="3062" spans="1:3">
      <c r="A3062" s="237" t="s">
        <v>3741</v>
      </c>
      <c r="B3062" s="237" t="s">
        <v>3512</v>
      </c>
      <c r="C3062" s="237">
        <v>712.47</v>
      </c>
    </row>
    <row r="3063" spans="1:3">
      <c r="A3063" s="237" t="s">
        <v>3650</v>
      </c>
      <c r="B3063" s="237" t="s">
        <v>3526</v>
      </c>
      <c r="C3063" s="237">
        <v>11970</v>
      </c>
    </row>
    <row r="3064" spans="1:3">
      <c r="A3064" s="237" t="s">
        <v>3728</v>
      </c>
      <c r="B3064" s="237" t="s">
        <v>3492</v>
      </c>
      <c r="C3064" s="237">
        <v>176</v>
      </c>
    </row>
    <row r="3065" spans="1:3">
      <c r="A3065" s="237" t="s">
        <v>3674</v>
      </c>
      <c r="B3065" s="237" t="s">
        <v>3492</v>
      </c>
      <c r="C3065" s="237">
        <v>176</v>
      </c>
    </row>
    <row r="3066" spans="1:3">
      <c r="A3066" s="237" t="s">
        <v>3603</v>
      </c>
      <c r="B3066" s="237" t="s">
        <v>3604</v>
      </c>
      <c r="C3066" s="237">
        <v>311.10000000000002</v>
      </c>
    </row>
    <row r="3067" spans="1:3">
      <c r="A3067" s="237" t="s">
        <v>3665</v>
      </c>
      <c r="B3067" s="237" t="s">
        <v>3519</v>
      </c>
      <c r="C3067" s="237">
        <v>5005.92</v>
      </c>
    </row>
    <row r="3068" spans="1:3">
      <c r="A3068" s="237" t="s">
        <v>3627</v>
      </c>
      <c r="B3068" s="237" t="s">
        <v>3492</v>
      </c>
      <c r="C3068" s="237">
        <v>176</v>
      </c>
    </row>
    <row r="3069" spans="1:3">
      <c r="A3069" s="237" t="s">
        <v>3739</v>
      </c>
      <c r="B3069" s="237" t="s">
        <v>3492</v>
      </c>
      <c r="C3069" s="237">
        <v>176</v>
      </c>
    </row>
    <row r="3070" spans="1:3">
      <c r="A3070" s="237" t="s">
        <v>3655</v>
      </c>
      <c r="B3070" s="237" t="s">
        <v>3514</v>
      </c>
      <c r="C3070" s="237">
        <v>746.67</v>
      </c>
    </row>
    <row r="3071" spans="1:3">
      <c r="A3071" s="237" t="s">
        <v>3733</v>
      </c>
      <c r="B3071" s="237" t="s">
        <v>3517</v>
      </c>
      <c r="C3071" s="237">
        <v>1731.6</v>
      </c>
    </row>
    <row r="3072" spans="1:3">
      <c r="A3072" s="237" t="s">
        <v>3654</v>
      </c>
      <c r="B3072" s="237" t="s">
        <v>3594</v>
      </c>
      <c r="C3072" s="237">
        <v>2076.5300000000002</v>
      </c>
    </row>
    <row r="3073" spans="1:3">
      <c r="A3073" s="237" t="s">
        <v>3695</v>
      </c>
      <c r="B3073" s="237" t="s">
        <v>3492</v>
      </c>
      <c r="C3073" s="237">
        <v>176</v>
      </c>
    </row>
    <row r="3074" spans="1:3">
      <c r="A3074" s="237" t="s">
        <v>3550</v>
      </c>
      <c r="B3074" s="237" t="s">
        <v>3551</v>
      </c>
      <c r="C3074" s="237">
        <v>2553.83</v>
      </c>
    </row>
    <row r="3075" spans="1:3">
      <c r="A3075" s="237" t="s">
        <v>3573</v>
      </c>
      <c r="B3075" s="237" t="s">
        <v>3574</v>
      </c>
      <c r="C3075" s="237">
        <v>26433.43</v>
      </c>
    </row>
    <row r="3076" spans="1:3">
      <c r="A3076" s="237" t="s">
        <v>3567</v>
      </c>
      <c r="B3076" s="237" t="s">
        <v>3568</v>
      </c>
      <c r="C3076" s="237">
        <v>7736.67</v>
      </c>
    </row>
    <row r="3077" spans="1:3">
      <c r="A3077" s="237" t="s">
        <v>3663</v>
      </c>
      <c r="B3077" s="237" t="s">
        <v>3570</v>
      </c>
      <c r="C3077" s="237">
        <v>720.17</v>
      </c>
    </row>
    <row r="3078" spans="1:3">
      <c r="A3078" s="237" t="s">
        <v>3609</v>
      </c>
      <c r="B3078" s="237" t="s">
        <v>3492</v>
      </c>
      <c r="C3078" s="237">
        <v>202.03</v>
      </c>
    </row>
    <row r="3079" spans="1:3">
      <c r="A3079" s="237" t="s">
        <v>3561</v>
      </c>
      <c r="B3079" s="237" t="s">
        <v>3562</v>
      </c>
      <c r="C3079" s="237">
        <v>1880</v>
      </c>
    </row>
    <row r="3080" spans="1:3">
      <c r="A3080" s="237" t="s">
        <v>3563</v>
      </c>
      <c r="B3080" s="237" t="s">
        <v>3564</v>
      </c>
      <c r="C3080" s="237">
        <v>1866.15</v>
      </c>
    </row>
    <row r="3081" spans="1:3">
      <c r="A3081" s="237" t="s">
        <v>3673</v>
      </c>
      <c r="B3081" s="237" t="s">
        <v>3492</v>
      </c>
      <c r="C3081" s="237">
        <v>176</v>
      </c>
    </row>
    <row r="3082" spans="1:3">
      <c r="A3082" s="237" t="s">
        <v>3641</v>
      </c>
      <c r="B3082" s="237" t="s">
        <v>3510</v>
      </c>
      <c r="C3082" s="237">
        <v>2046.99</v>
      </c>
    </row>
    <row r="3083" spans="1:3">
      <c r="A3083" s="237" t="s">
        <v>3732</v>
      </c>
      <c r="B3083" s="237" t="s">
        <v>3488</v>
      </c>
      <c r="C3083" s="237">
        <v>9164</v>
      </c>
    </row>
    <row r="3084" spans="1:3">
      <c r="A3084" s="237" t="s">
        <v>3640</v>
      </c>
      <c r="B3084" s="237" t="s">
        <v>3492</v>
      </c>
      <c r="C3084" s="237">
        <v>202.02</v>
      </c>
    </row>
    <row r="3085" spans="1:3">
      <c r="A3085" s="237" t="s">
        <v>3652</v>
      </c>
      <c r="B3085" s="237" t="s">
        <v>3615</v>
      </c>
      <c r="C3085" s="237">
        <v>1495</v>
      </c>
    </row>
    <row r="3086" spans="1:3">
      <c r="A3086" s="237" t="s">
        <v>3664</v>
      </c>
      <c r="B3086" s="237" t="s">
        <v>3488</v>
      </c>
      <c r="C3086" s="237">
        <v>9164</v>
      </c>
    </row>
    <row r="3087" spans="1:3">
      <c r="A3087" s="237" t="s">
        <v>3503</v>
      </c>
      <c r="B3087" s="237" t="s">
        <v>3504</v>
      </c>
      <c r="C3087" s="237">
        <v>519.58000000000004</v>
      </c>
    </row>
    <row r="3088" spans="1:3">
      <c r="A3088" s="237" t="s">
        <v>3629</v>
      </c>
      <c r="B3088" s="237" t="s">
        <v>3517</v>
      </c>
      <c r="C3088" s="237">
        <v>1731.6</v>
      </c>
    </row>
    <row r="3089" spans="1:3">
      <c r="A3089" s="237" t="s">
        <v>3634</v>
      </c>
      <c r="B3089" s="237" t="s">
        <v>3517</v>
      </c>
      <c r="C3089" s="237">
        <v>1412.88</v>
      </c>
    </row>
    <row r="3090" spans="1:3">
      <c r="A3090" s="237" t="s">
        <v>3643</v>
      </c>
      <c r="B3090" s="237" t="s">
        <v>3492</v>
      </c>
      <c r="C3090" s="237">
        <v>202.02</v>
      </c>
    </row>
    <row r="3091" spans="1:3">
      <c r="A3091" s="237" t="s">
        <v>3520</v>
      </c>
      <c r="B3091" s="237" t="s">
        <v>3521</v>
      </c>
      <c r="C3091" s="237">
        <v>14736.64</v>
      </c>
    </row>
    <row r="3092" spans="1:3">
      <c r="A3092" s="237" t="s">
        <v>3508</v>
      </c>
      <c r="B3092" s="237" t="s">
        <v>3168</v>
      </c>
      <c r="C3092" s="237">
        <v>367.6</v>
      </c>
    </row>
    <row r="3093" spans="1:3">
      <c r="A3093" s="237" t="s">
        <v>3715</v>
      </c>
      <c r="B3093" s="237" t="s">
        <v>3588</v>
      </c>
      <c r="C3093" s="237">
        <v>153.33000000000001</v>
      </c>
    </row>
    <row r="3094" spans="1:3">
      <c r="A3094" s="237" t="s">
        <v>3698</v>
      </c>
      <c r="B3094" s="237" t="s">
        <v>3521</v>
      </c>
      <c r="C3094" s="237">
        <v>14736.64</v>
      </c>
    </row>
    <row r="3095" spans="1:3">
      <c r="A3095" s="237" t="s">
        <v>3566</v>
      </c>
      <c r="B3095" s="237" t="s">
        <v>3549</v>
      </c>
      <c r="C3095" s="237">
        <v>2875</v>
      </c>
    </row>
    <row r="3096" spans="1:3">
      <c r="A3096" s="237" t="s">
        <v>3511</v>
      </c>
      <c r="B3096" s="237" t="s">
        <v>3512</v>
      </c>
      <c r="C3096" s="237">
        <v>712.47</v>
      </c>
    </row>
    <row r="3097" spans="1:3">
      <c r="A3097" s="237" t="s">
        <v>3648</v>
      </c>
      <c r="B3097" s="237" t="s">
        <v>3544</v>
      </c>
      <c r="C3097" s="237">
        <v>2277</v>
      </c>
    </row>
    <row r="3098" spans="1:3">
      <c r="A3098" s="237" t="s">
        <v>3546</v>
      </c>
      <c r="B3098" s="237" t="s">
        <v>3547</v>
      </c>
      <c r="C3098" s="237">
        <v>8267.61</v>
      </c>
    </row>
    <row r="3099" spans="1:3">
      <c r="A3099" s="237" t="s">
        <v>3582</v>
      </c>
      <c r="B3099" s="237" t="s">
        <v>3517</v>
      </c>
      <c r="C3099" s="237">
        <v>1731.6</v>
      </c>
    </row>
    <row r="3100" spans="1:3">
      <c r="A3100" s="237" t="s">
        <v>3692</v>
      </c>
      <c r="B3100" s="237" t="s">
        <v>3526</v>
      </c>
      <c r="C3100" s="237">
        <v>11970</v>
      </c>
    </row>
    <row r="3101" spans="1:3">
      <c r="A3101" s="237" t="s">
        <v>3697</v>
      </c>
      <c r="B3101" s="237" t="s">
        <v>3512</v>
      </c>
      <c r="C3101" s="237">
        <v>712.47</v>
      </c>
    </row>
    <row r="3102" spans="1:3">
      <c r="A3102" s="237" t="s">
        <v>3687</v>
      </c>
      <c r="B3102" s="237" t="s">
        <v>3512</v>
      </c>
      <c r="C3102" s="237">
        <v>712.47</v>
      </c>
    </row>
    <row r="3103" spans="1:3">
      <c r="A3103" s="237" t="s">
        <v>3730</v>
      </c>
      <c r="B3103" s="237" t="s">
        <v>3504</v>
      </c>
      <c r="C3103" s="237">
        <v>519.58000000000004</v>
      </c>
    </row>
    <row r="3104" spans="1:3">
      <c r="A3104" s="237" t="s">
        <v>3723</v>
      </c>
      <c r="B3104" s="237" t="s">
        <v>3492</v>
      </c>
      <c r="C3104" s="237">
        <v>176</v>
      </c>
    </row>
    <row r="3105" spans="1:3">
      <c r="A3105" s="237" t="s">
        <v>3489</v>
      </c>
      <c r="B3105" s="237" t="s">
        <v>3490</v>
      </c>
      <c r="C3105" s="237">
        <v>7994.33</v>
      </c>
    </row>
    <row r="3106" spans="1:3">
      <c r="A3106" s="237" t="s">
        <v>3491</v>
      </c>
      <c r="B3106" s="237" t="s">
        <v>3492</v>
      </c>
      <c r="C3106" s="237">
        <v>176</v>
      </c>
    </row>
    <row r="3107" spans="1:3">
      <c r="A3107" s="237" t="s">
        <v>5652</v>
      </c>
      <c r="B3107" s="237" t="s">
        <v>5650</v>
      </c>
      <c r="C3107" s="237">
        <v>6499.48</v>
      </c>
    </row>
    <row r="3108" spans="1:3">
      <c r="A3108" s="237" t="s">
        <v>3669</v>
      </c>
      <c r="B3108" s="237" t="s">
        <v>3544</v>
      </c>
      <c r="C3108" s="237">
        <v>2277.0100000000002</v>
      </c>
    </row>
    <row r="3109" spans="1:3">
      <c r="A3109" s="237" t="s">
        <v>3726</v>
      </c>
      <c r="B3109" s="237" t="s">
        <v>3613</v>
      </c>
      <c r="C3109" s="237">
        <v>953.07</v>
      </c>
    </row>
    <row r="3110" spans="1:3">
      <c r="A3110" s="237" t="s">
        <v>3670</v>
      </c>
      <c r="B3110" s="237" t="s">
        <v>3504</v>
      </c>
      <c r="C3110" s="237">
        <v>519.58000000000004</v>
      </c>
    </row>
    <row r="3111" spans="1:3">
      <c r="A3111" s="237" t="s">
        <v>3636</v>
      </c>
      <c r="B3111" s="237" t="s">
        <v>3502</v>
      </c>
      <c r="C3111" s="237">
        <v>6547.43</v>
      </c>
    </row>
    <row r="3112" spans="1:3">
      <c r="A3112" s="237" t="s">
        <v>3688</v>
      </c>
      <c r="B3112" s="237" t="s">
        <v>3689</v>
      </c>
      <c r="C3112" s="237">
        <v>2032.03</v>
      </c>
    </row>
    <row r="3113" spans="1:3">
      <c r="A3113" s="237" t="s">
        <v>3524</v>
      </c>
      <c r="B3113" s="237" t="s">
        <v>3492</v>
      </c>
      <c r="C3113" s="237">
        <v>176</v>
      </c>
    </row>
    <row r="3114" spans="1:3">
      <c r="A3114" s="237" t="s">
        <v>3725</v>
      </c>
      <c r="B3114" s="237" t="s">
        <v>3677</v>
      </c>
      <c r="C3114" s="237">
        <v>1522.5</v>
      </c>
    </row>
    <row r="3115" spans="1:3">
      <c r="A3115" s="237" t="s">
        <v>3638</v>
      </c>
      <c r="B3115" s="237" t="s">
        <v>3639</v>
      </c>
      <c r="C3115" s="237">
        <v>14500</v>
      </c>
    </row>
    <row r="3116" spans="1:3">
      <c r="A3116" s="237" t="s">
        <v>3666</v>
      </c>
      <c r="B3116" s="237" t="s">
        <v>3549</v>
      </c>
      <c r="C3116" s="237">
        <v>2875</v>
      </c>
    </row>
    <row r="3117" spans="1:3">
      <c r="A3117" s="237" t="s">
        <v>3623</v>
      </c>
      <c r="B3117" s="237" t="s">
        <v>3615</v>
      </c>
      <c r="C3117" s="237">
        <v>1495</v>
      </c>
    </row>
    <row r="3118" spans="1:3">
      <c r="A3118" s="237" t="s">
        <v>3631</v>
      </c>
      <c r="B3118" s="237" t="s">
        <v>3499</v>
      </c>
      <c r="C3118" s="237">
        <v>63837.23</v>
      </c>
    </row>
    <row r="3119" spans="1:3">
      <c r="A3119" s="237" t="s">
        <v>3632</v>
      </c>
      <c r="B3119" s="237" t="s">
        <v>3517</v>
      </c>
      <c r="C3119" s="237">
        <v>1252.8</v>
      </c>
    </row>
    <row r="3120" spans="1:3">
      <c r="A3120" s="237" t="s">
        <v>3633</v>
      </c>
      <c r="B3120" s="237" t="s">
        <v>3517</v>
      </c>
      <c r="C3120" s="237">
        <v>1252.8</v>
      </c>
    </row>
    <row r="3121" spans="1:3">
      <c r="A3121" s="237" t="s">
        <v>3667</v>
      </c>
      <c r="B3121" s="237" t="s">
        <v>3668</v>
      </c>
      <c r="C3121" s="237">
        <v>4775.33</v>
      </c>
    </row>
    <row r="3122" spans="1:3">
      <c r="A3122" s="237" t="s">
        <v>3731</v>
      </c>
      <c r="B3122" s="237" t="s">
        <v>3510</v>
      </c>
      <c r="C3122" s="237">
        <v>2046.98</v>
      </c>
    </row>
    <row r="3123" spans="1:3">
      <c r="A3123" s="237" t="s">
        <v>3660</v>
      </c>
      <c r="B3123" s="237" t="s">
        <v>3492</v>
      </c>
      <c r="C3123" s="237">
        <v>202.03</v>
      </c>
    </row>
    <row r="3124" spans="1:3">
      <c r="A3124" s="237" t="s">
        <v>3716</v>
      </c>
      <c r="B3124" s="237" t="s">
        <v>3588</v>
      </c>
      <c r="C3124" s="237">
        <v>153.33000000000001</v>
      </c>
    </row>
    <row r="3125" spans="1:3">
      <c r="A3125" s="237" t="s">
        <v>3713</v>
      </c>
      <c r="B3125" s="237" t="s">
        <v>3492</v>
      </c>
      <c r="C3125" s="237">
        <v>176</v>
      </c>
    </row>
    <row r="3126" spans="1:3">
      <c r="A3126" s="237" t="s">
        <v>3711</v>
      </c>
      <c r="B3126" s="237" t="s">
        <v>3712</v>
      </c>
      <c r="C3126" s="237">
        <v>712.47</v>
      </c>
    </row>
    <row r="3127" spans="1:3">
      <c r="A3127" s="237" t="s">
        <v>3505</v>
      </c>
      <c r="B3127" s="237" t="s">
        <v>3504</v>
      </c>
      <c r="C3127" s="237">
        <v>519.58000000000004</v>
      </c>
    </row>
    <row r="3128" spans="1:3">
      <c r="A3128" s="237" t="s">
        <v>5653</v>
      </c>
      <c r="B3128" s="237" t="s">
        <v>5650</v>
      </c>
      <c r="C3128" s="237">
        <v>6499.48</v>
      </c>
    </row>
    <row r="3129" spans="1:3">
      <c r="A3129" s="237" t="s">
        <v>3556</v>
      </c>
      <c r="B3129" s="237" t="s">
        <v>3488</v>
      </c>
      <c r="C3129" s="237">
        <v>9164</v>
      </c>
    </row>
    <row r="3130" spans="1:3">
      <c r="A3130" s="237" t="s">
        <v>3554</v>
      </c>
      <c r="B3130" s="237" t="s">
        <v>3502</v>
      </c>
      <c r="C3130" s="237">
        <v>6547.43</v>
      </c>
    </row>
    <row r="3131" spans="1:3">
      <c r="A3131" s="237" t="s">
        <v>3560</v>
      </c>
      <c r="B3131" s="237" t="s">
        <v>3523</v>
      </c>
      <c r="C3131" s="237">
        <v>5610.53</v>
      </c>
    </row>
    <row r="3132" spans="1:3">
      <c r="A3132" s="237" t="s">
        <v>3683</v>
      </c>
      <c r="B3132" s="237" t="s">
        <v>3551</v>
      </c>
      <c r="C3132" s="237">
        <v>2553.83</v>
      </c>
    </row>
    <row r="3133" spans="1:3">
      <c r="A3133" s="237" t="s">
        <v>3558</v>
      </c>
      <c r="B3133" s="237" t="s">
        <v>3490</v>
      </c>
      <c r="C3133" s="237">
        <v>7994.33</v>
      </c>
    </row>
    <row r="3134" spans="1:3">
      <c r="A3134" s="237" t="s">
        <v>3619</v>
      </c>
      <c r="B3134" s="237" t="s">
        <v>3620</v>
      </c>
      <c r="C3134" s="237">
        <v>14306.67</v>
      </c>
    </row>
    <row r="3135" spans="1:3">
      <c r="A3135" s="237" t="s">
        <v>3506</v>
      </c>
      <c r="B3135" s="237" t="s">
        <v>3492</v>
      </c>
      <c r="C3135" s="237">
        <v>202.03</v>
      </c>
    </row>
    <row r="3136" spans="1:3">
      <c r="A3136" s="237" t="s">
        <v>3596</v>
      </c>
      <c r="B3136" s="237" t="s">
        <v>3504</v>
      </c>
      <c r="C3136" s="237">
        <v>519.58000000000004</v>
      </c>
    </row>
    <row r="3137" spans="1:3">
      <c r="A3137" s="237" t="s">
        <v>3553</v>
      </c>
      <c r="B3137" s="237" t="s">
        <v>3512</v>
      </c>
      <c r="C3137" s="237">
        <v>712.47</v>
      </c>
    </row>
    <row r="3138" spans="1:3">
      <c r="A3138" s="237" t="s">
        <v>3680</v>
      </c>
      <c r="B3138" s="237" t="s">
        <v>3492</v>
      </c>
      <c r="C3138" s="237">
        <v>176</v>
      </c>
    </row>
    <row r="3139" spans="1:3">
      <c r="A3139" s="237" t="s">
        <v>3590</v>
      </c>
      <c r="B3139" s="237" t="s">
        <v>3512</v>
      </c>
      <c r="C3139" s="237">
        <v>712.47</v>
      </c>
    </row>
    <row r="3140" spans="1:3">
      <c r="A3140" s="237" t="s">
        <v>3618</v>
      </c>
      <c r="B3140" s="237" t="s">
        <v>3492</v>
      </c>
      <c r="C3140" s="237">
        <v>176</v>
      </c>
    </row>
    <row r="3141" spans="1:3">
      <c r="A3141" s="237" t="s">
        <v>3599</v>
      </c>
      <c r="B3141" s="237" t="s">
        <v>3564</v>
      </c>
      <c r="C3141" s="237">
        <v>1866.15</v>
      </c>
    </row>
    <row r="3142" spans="1:3">
      <c r="A3142" s="237" t="s">
        <v>3575</v>
      </c>
      <c r="B3142" s="237" t="s">
        <v>3576</v>
      </c>
      <c r="C3142" s="237">
        <v>50291.67</v>
      </c>
    </row>
    <row r="3143" spans="1:3">
      <c r="A3143" s="237" t="s">
        <v>3559</v>
      </c>
      <c r="B3143" s="237" t="s">
        <v>3526</v>
      </c>
      <c r="C3143" s="237">
        <v>11970</v>
      </c>
    </row>
    <row r="3144" spans="1:3">
      <c r="A3144" s="237" t="s">
        <v>3637</v>
      </c>
      <c r="B3144" s="237" t="s">
        <v>3517</v>
      </c>
      <c r="C3144" s="237">
        <v>1252.8</v>
      </c>
    </row>
    <row r="3145" spans="1:3">
      <c r="A3145" s="237" t="s">
        <v>5654</v>
      </c>
      <c r="B3145" s="237" t="s">
        <v>5650</v>
      </c>
      <c r="C3145" s="237">
        <v>6499.48</v>
      </c>
    </row>
    <row r="3146" spans="1:3">
      <c r="A3146" s="237" t="s">
        <v>3611</v>
      </c>
      <c r="B3146" s="237" t="s">
        <v>3514</v>
      </c>
      <c r="C3146" s="237">
        <v>746.67</v>
      </c>
    </row>
    <row r="3147" spans="1:3">
      <c r="A3147" s="237" t="s">
        <v>3721</v>
      </c>
      <c r="B3147" s="237" t="s">
        <v>3722</v>
      </c>
      <c r="C3147" s="237">
        <v>406</v>
      </c>
    </row>
    <row r="3148" spans="1:3">
      <c r="A3148" s="237" t="s">
        <v>5655</v>
      </c>
      <c r="B3148" s="237" t="s">
        <v>5650</v>
      </c>
      <c r="C3148" s="237">
        <v>6499.48</v>
      </c>
    </row>
    <row r="3149" spans="1:3">
      <c r="A3149" s="237" t="s">
        <v>3684</v>
      </c>
      <c r="B3149" s="237" t="s">
        <v>3531</v>
      </c>
      <c r="C3149" s="237">
        <v>16964.72</v>
      </c>
    </row>
    <row r="3150" spans="1:3">
      <c r="A3150" s="237" t="s">
        <v>3621</v>
      </c>
      <c r="B3150" s="237" t="s">
        <v>3502</v>
      </c>
      <c r="C3150" s="237">
        <v>6547.43</v>
      </c>
    </row>
    <row r="3151" spans="1:3">
      <c r="A3151" s="237" t="s">
        <v>3694</v>
      </c>
      <c r="B3151" s="237" t="s">
        <v>3551</v>
      </c>
      <c r="C3151" s="237">
        <v>2553.83</v>
      </c>
    </row>
    <row r="3152" spans="1:3">
      <c r="A3152" s="237" t="s">
        <v>3507</v>
      </c>
      <c r="B3152" s="237" t="s">
        <v>3488</v>
      </c>
      <c r="C3152" s="237">
        <v>9164</v>
      </c>
    </row>
    <row r="3153" spans="1:3">
      <c r="A3153" s="237" t="s">
        <v>3500</v>
      </c>
      <c r="B3153" s="237" t="s">
        <v>3492</v>
      </c>
      <c r="C3153" s="237">
        <v>176</v>
      </c>
    </row>
    <row r="3154" spans="1:3">
      <c r="A3154" s="237" t="s">
        <v>3612</v>
      </c>
      <c r="B3154" s="237" t="s">
        <v>3613</v>
      </c>
      <c r="C3154" s="237">
        <v>953.07</v>
      </c>
    </row>
    <row r="3155" spans="1:3">
      <c r="A3155" s="237" t="s">
        <v>3616</v>
      </c>
      <c r="B3155" s="237" t="s">
        <v>3488</v>
      </c>
      <c r="C3155" s="237">
        <v>9164</v>
      </c>
    </row>
    <row r="3156" spans="1:3">
      <c r="A3156" s="237" t="s">
        <v>3545</v>
      </c>
      <c r="B3156" s="237" t="s">
        <v>3517</v>
      </c>
      <c r="C3156" s="237">
        <v>1412.88</v>
      </c>
    </row>
    <row r="3157" spans="1:3">
      <c r="A3157" s="237" t="s">
        <v>3635</v>
      </c>
      <c r="B3157" s="237" t="s">
        <v>3570</v>
      </c>
      <c r="C3157" s="237">
        <v>720.16</v>
      </c>
    </row>
    <row r="3158" spans="1:3">
      <c r="A3158" s="237" t="s">
        <v>3622</v>
      </c>
      <c r="B3158" s="237" t="s">
        <v>3517</v>
      </c>
      <c r="C3158" s="237">
        <v>1252.8</v>
      </c>
    </row>
    <row r="3159" spans="1:3">
      <c r="A3159" s="237" t="s">
        <v>3498</v>
      </c>
      <c r="B3159" s="237" t="s">
        <v>3499</v>
      </c>
      <c r="C3159" s="237">
        <v>63837.23</v>
      </c>
    </row>
    <row r="3160" spans="1:3">
      <c r="A3160" s="237" t="s">
        <v>3626</v>
      </c>
      <c r="B3160" s="237" t="s">
        <v>3580</v>
      </c>
      <c r="C3160" s="237">
        <v>159.08000000000001</v>
      </c>
    </row>
    <row r="3161" spans="1:3">
      <c r="A3161" s="237" t="s">
        <v>3656</v>
      </c>
      <c r="B3161" s="237" t="s">
        <v>3542</v>
      </c>
      <c r="C3161" s="237">
        <v>306.67</v>
      </c>
    </row>
    <row r="3162" spans="1:3">
      <c r="A3162" s="237" t="s">
        <v>3719</v>
      </c>
      <c r="B3162" s="237" t="s">
        <v>3492</v>
      </c>
      <c r="C3162" s="237">
        <v>202.03</v>
      </c>
    </row>
    <row r="3163" spans="1:3">
      <c r="A3163" s="237" t="s">
        <v>3577</v>
      </c>
      <c r="B3163" s="237" t="s">
        <v>3578</v>
      </c>
      <c r="C3163" s="237">
        <v>3386.72</v>
      </c>
    </row>
    <row r="3164" spans="1:3">
      <c r="A3164" s="237" t="s">
        <v>3720</v>
      </c>
      <c r="B3164" s="237" t="s">
        <v>3512</v>
      </c>
      <c r="C3164" s="237">
        <v>712.47</v>
      </c>
    </row>
    <row r="3165" spans="1:3">
      <c r="A3165" s="237" t="s">
        <v>3703</v>
      </c>
      <c r="B3165" s="237" t="s">
        <v>3544</v>
      </c>
      <c r="C3165" s="237">
        <v>2277</v>
      </c>
    </row>
    <row r="3166" spans="1:3">
      <c r="A3166" s="237" t="s">
        <v>3522</v>
      </c>
      <c r="B3166" s="237" t="s">
        <v>3523</v>
      </c>
      <c r="C3166" s="237">
        <v>5610.53</v>
      </c>
    </row>
    <row r="3167" spans="1:3">
      <c r="A3167" s="237" t="s">
        <v>3628</v>
      </c>
      <c r="B3167" s="237" t="s">
        <v>3512</v>
      </c>
      <c r="C3167" s="237">
        <v>712.47</v>
      </c>
    </row>
    <row r="3168" spans="1:3">
      <c r="A3168" s="237" t="s">
        <v>3584</v>
      </c>
      <c r="B3168" s="237" t="s">
        <v>3585</v>
      </c>
      <c r="C3168" s="237">
        <v>12402.33</v>
      </c>
    </row>
    <row r="3169" spans="1:3">
      <c r="A3169" s="237" t="s">
        <v>3541</v>
      </c>
      <c r="B3169" s="237" t="s">
        <v>3542</v>
      </c>
      <c r="C3169" s="237">
        <v>306.67</v>
      </c>
    </row>
    <row r="3170" spans="1:3">
      <c r="A3170" s="237" t="s">
        <v>3696</v>
      </c>
      <c r="B3170" s="237" t="s">
        <v>3512</v>
      </c>
      <c r="C3170" s="237">
        <v>712.47</v>
      </c>
    </row>
    <row r="3171" spans="1:3">
      <c r="A3171" s="237" t="s">
        <v>3651</v>
      </c>
      <c r="B3171" s="237" t="s">
        <v>3492</v>
      </c>
      <c r="C3171" s="237">
        <v>176</v>
      </c>
    </row>
    <row r="3172" spans="1:3">
      <c r="A3172" s="237" t="s">
        <v>3591</v>
      </c>
      <c r="B3172" s="237" t="s">
        <v>3544</v>
      </c>
      <c r="C3172" s="237">
        <v>2277</v>
      </c>
    </row>
    <row r="3173" spans="1:3">
      <c r="A3173" s="237" t="s">
        <v>3649</v>
      </c>
      <c r="B3173" s="237" t="s">
        <v>3512</v>
      </c>
      <c r="C3173" s="237">
        <v>712.47</v>
      </c>
    </row>
    <row r="3174" spans="1:3">
      <c r="A3174" s="237" t="s">
        <v>3589</v>
      </c>
      <c r="B3174" s="237" t="s">
        <v>3544</v>
      </c>
      <c r="C3174" s="237">
        <v>2277</v>
      </c>
    </row>
    <row r="3175" spans="1:3">
      <c r="A3175" s="237" t="s">
        <v>3708</v>
      </c>
      <c r="B3175" s="237" t="s">
        <v>3709</v>
      </c>
      <c r="C3175" s="237">
        <v>2639.4</v>
      </c>
    </row>
    <row r="3176" spans="1:3">
      <c r="A3176" s="237" t="s">
        <v>3671</v>
      </c>
      <c r="B3176" s="237" t="s">
        <v>3585</v>
      </c>
      <c r="C3176" s="237">
        <v>15144.37</v>
      </c>
    </row>
    <row r="3177" spans="1:3">
      <c r="A3177" s="237" t="s">
        <v>3552</v>
      </c>
      <c r="B3177" s="237" t="s">
        <v>3517</v>
      </c>
      <c r="C3177" s="237">
        <v>1731.6</v>
      </c>
    </row>
    <row r="3178" spans="1:3">
      <c r="A3178" s="237" t="s">
        <v>3710</v>
      </c>
      <c r="B3178" s="237" t="s">
        <v>3502</v>
      </c>
      <c r="C3178" s="237">
        <v>6547.43</v>
      </c>
    </row>
    <row r="3179" spans="1:3">
      <c r="A3179" s="237" t="s">
        <v>3734</v>
      </c>
      <c r="B3179" s="237" t="s">
        <v>3551</v>
      </c>
      <c r="C3179" s="237">
        <v>2553.83</v>
      </c>
    </row>
    <row r="3180" spans="1:3">
      <c r="A3180" s="237" t="s">
        <v>3527</v>
      </c>
      <c r="B3180" s="237" t="s">
        <v>3528</v>
      </c>
      <c r="C3180" s="237">
        <v>54</v>
      </c>
    </row>
    <row r="3181" spans="1:3">
      <c r="A3181" s="237" t="s">
        <v>3597</v>
      </c>
      <c r="B3181" s="237" t="s">
        <v>3598</v>
      </c>
      <c r="C3181" s="237">
        <v>3465.33</v>
      </c>
    </row>
    <row r="3182" spans="1:3">
      <c r="A3182" s="237" t="s">
        <v>3593</v>
      </c>
      <c r="B3182" s="237" t="s">
        <v>3594</v>
      </c>
      <c r="C3182" s="237">
        <v>2076.5300000000002</v>
      </c>
    </row>
    <row r="3183" spans="1:3">
      <c r="A3183" s="237" t="s">
        <v>3534</v>
      </c>
      <c r="B3183" s="237" t="s">
        <v>3535</v>
      </c>
      <c r="C3183" s="237">
        <v>54.83</v>
      </c>
    </row>
    <row r="3184" spans="1:3">
      <c r="A3184" s="237" t="s">
        <v>3617</v>
      </c>
      <c r="B3184" s="237" t="s">
        <v>3517</v>
      </c>
      <c r="C3184" s="237">
        <v>1731.6</v>
      </c>
    </row>
    <row r="3185" spans="1:3">
      <c r="A3185" s="237" t="s">
        <v>3807</v>
      </c>
      <c r="B3185" s="237" t="s">
        <v>3743</v>
      </c>
      <c r="C3185" s="237">
        <v>871.93</v>
      </c>
    </row>
    <row r="3186" spans="1:3">
      <c r="A3186" s="237" t="s">
        <v>3760</v>
      </c>
      <c r="B3186" s="237" t="s">
        <v>3549</v>
      </c>
      <c r="C3186" s="237">
        <v>3774</v>
      </c>
    </row>
    <row r="3187" spans="1:3">
      <c r="A3187" s="237" t="s">
        <v>3782</v>
      </c>
      <c r="B3187" s="237" t="s">
        <v>3783</v>
      </c>
      <c r="C3187" s="237">
        <v>7812.5</v>
      </c>
    </row>
    <row r="3188" spans="1:3">
      <c r="A3188" s="237" t="s">
        <v>3841</v>
      </c>
      <c r="B3188" s="237" t="s">
        <v>3549</v>
      </c>
      <c r="C3188" s="237">
        <v>14000</v>
      </c>
    </row>
    <row r="3189" spans="1:3">
      <c r="A3189" s="237" t="s">
        <v>3793</v>
      </c>
      <c r="B3189" s="237" t="s">
        <v>3794</v>
      </c>
      <c r="C3189" s="237">
        <v>1725.5</v>
      </c>
    </row>
    <row r="3190" spans="1:3">
      <c r="A3190" s="237" t="s">
        <v>3799</v>
      </c>
      <c r="B3190" s="237" t="s">
        <v>3549</v>
      </c>
      <c r="C3190" s="237">
        <v>8991.67</v>
      </c>
    </row>
    <row r="3191" spans="1:3">
      <c r="A3191" s="237" t="s">
        <v>3766</v>
      </c>
      <c r="B3191" s="237" t="s">
        <v>3767</v>
      </c>
      <c r="C3191" s="237">
        <v>159.5</v>
      </c>
    </row>
    <row r="3192" spans="1:3">
      <c r="A3192" s="237" t="s">
        <v>3830</v>
      </c>
      <c r="B3192" s="237" t="s">
        <v>3549</v>
      </c>
      <c r="C3192" s="237">
        <v>15052.5</v>
      </c>
    </row>
    <row r="3193" spans="1:3">
      <c r="A3193" s="237" t="s">
        <v>3774</v>
      </c>
      <c r="B3193" s="237" t="s">
        <v>3549</v>
      </c>
      <c r="C3193" s="237">
        <v>8991.67</v>
      </c>
    </row>
    <row r="3194" spans="1:3">
      <c r="A3194" s="237" t="s">
        <v>3831</v>
      </c>
      <c r="B3194" s="237" t="s">
        <v>3832</v>
      </c>
      <c r="C3194" s="237">
        <v>19992.43</v>
      </c>
    </row>
    <row r="3195" spans="1:3">
      <c r="A3195" s="237" t="s">
        <v>3801</v>
      </c>
      <c r="B3195" s="237" t="s">
        <v>3743</v>
      </c>
      <c r="C3195" s="237">
        <v>871.93</v>
      </c>
    </row>
    <row r="3196" spans="1:3">
      <c r="A3196" s="237" t="s">
        <v>3875</v>
      </c>
      <c r="B3196" s="237" t="s">
        <v>3549</v>
      </c>
      <c r="C3196" s="237">
        <v>3491.25</v>
      </c>
    </row>
    <row r="3197" spans="1:3">
      <c r="A3197" s="237" t="s">
        <v>3874</v>
      </c>
      <c r="B3197" s="237" t="s">
        <v>3549</v>
      </c>
      <c r="C3197" s="237">
        <v>3774</v>
      </c>
    </row>
    <row r="3198" spans="1:3">
      <c r="A3198" s="237" t="s">
        <v>3780</v>
      </c>
      <c r="B3198" s="237" t="s">
        <v>3549</v>
      </c>
      <c r="C3198" s="237">
        <v>8991.67</v>
      </c>
    </row>
    <row r="3199" spans="1:3">
      <c r="A3199" s="237" t="s">
        <v>3796</v>
      </c>
      <c r="B3199" s="237" t="s">
        <v>3549</v>
      </c>
      <c r="C3199" s="237">
        <v>3491.25</v>
      </c>
    </row>
    <row r="3200" spans="1:3">
      <c r="A3200" s="237" t="s">
        <v>3754</v>
      </c>
      <c r="B3200" s="237" t="s">
        <v>3549</v>
      </c>
      <c r="C3200" s="237">
        <v>15052.5</v>
      </c>
    </row>
    <row r="3201" spans="1:3">
      <c r="A3201" s="237" t="s">
        <v>3763</v>
      </c>
      <c r="B3201" s="237" t="s">
        <v>3764</v>
      </c>
      <c r="C3201" s="237">
        <v>48627.01</v>
      </c>
    </row>
    <row r="3202" spans="1:3">
      <c r="A3202" s="237" t="s">
        <v>3873</v>
      </c>
      <c r="B3202" s="237" t="s">
        <v>3549</v>
      </c>
      <c r="C3202" s="237">
        <v>14546.25</v>
      </c>
    </row>
    <row r="3203" spans="1:3">
      <c r="A3203" s="237" t="s">
        <v>3762</v>
      </c>
      <c r="B3203" s="237" t="s">
        <v>3549</v>
      </c>
      <c r="C3203" s="237">
        <v>8991.67</v>
      </c>
    </row>
    <row r="3204" spans="1:3">
      <c r="A3204" s="237" t="s">
        <v>3781</v>
      </c>
      <c r="B3204" s="237" t="s">
        <v>3549</v>
      </c>
      <c r="C3204" s="237">
        <v>2432.91</v>
      </c>
    </row>
    <row r="3205" spans="1:3">
      <c r="A3205" s="237" t="s">
        <v>3748</v>
      </c>
      <c r="B3205" s="237" t="s">
        <v>3749</v>
      </c>
      <c r="C3205" s="237">
        <v>16771.32</v>
      </c>
    </row>
    <row r="3206" spans="1:3">
      <c r="A3206" s="237" t="s">
        <v>3868</v>
      </c>
      <c r="B3206" s="237" t="s">
        <v>3549</v>
      </c>
      <c r="C3206" s="237">
        <v>3491.25</v>
      </c>
    </row>
    <row r="3207" spans="1:3">
      <c r="A3207" s="237" t="s">
        <v>3795</v>
      </c>
      <c r="B3207" s="237" t="s">
        <v>3758</v>
      </c>
      <c r="C3207" s="237">
        <v>2794.63</v>
      </c>
    </row>
    <row r="3208" spans="1:3">
      <c r="A3208" s="237" t="s">
        <v>3819</v>
      </c>
      <c r="B3208" s="237" t="s">
        <v>3758</v>
      </c>
      <c r="C3208" s="237">
        <v>2794.63</v>
      </c>
    </row>
    <row r="3209" spans="1:3">
      <c r="A3209" s="237" t="s">
        <v>3792</v>
      </c>
      <c r="B3209" s="237" t="s">
        <v>3789</v>
      </c>
      <c r="C3209" s="237">
        <v>12898.42</v>
      </c>
    </row>
    <row r="3210" spans="1:3">
      <c r="A3210" s="237" t="s">
        <v>3815</v>
      </c>
      <c r="B3210" s="237" t="s">
        <v>3813</v>
      </c>
      <c r="C3210" s="237">
        <v>10396.15</v>
      </c>
    </row>
    <row r="3211" spans="1:3">
      <c r="A3211" s="237" t="s">
        <v>3885</v>
      </c>
      <c r="B3211" s="237" t="s">
        <v>3549</v>
      </c>
      <c r="C3211" s="237">
        <v>14000</v>
      </c>
    </row>
    <row r="3212" spans="1:3">
      <c r="A3212" s="237" t="s">
        <v>3797</v>
      </c>
      <c r="B3212" s="237" t="s">
        <v>3798</v>
      </c>
      <c r="C3212" s="237">
        <v>10526.13</v>
      </c>
    </row>
    <row r="3213" spans="1:3">
      <c r="A3213" s="237" t="s">
        <v>3848</v>
      </c>
      <c r="B3213" s="237" t="s">
        <v>3549</v>
      </c>
      <c r="C3213" s="237">
        <v>8991.67</v>
      </c>
    </row>
    <row r="3214" spans="1:3">
      <c r="A3214" s="237" t="s">
        <v>3842</v>
      </c>
      <c r="B3214" s="237" t="s">
        <v>3549</v>
      </c>
      <c r="C3214" s="237">
        <v>2432.91</v>
      </c>
    </row>
    <row r="3215" spans="1:3">
      <c r="A3215" s="237" t="s">
        <v>3864</v>
      </c>
      <c r="B3215" s="237" t="s">
        <v>3758</v>
      </c>
      <c r="C3215" s="237">
        <v>2794.63</v>
      </c>
    </row>
    <row r="3216" spans="1:3">
      <c r="A3216" s="237" t="s">
        <v>3838</v>
      </c>
      <c r="B3216" s="237" t="s">
        <v>3549</v>
      </c>
      <c r="C3216" s="237">
        <v>15052.5</v>
      </c>
    </row>
    <row r="3217" spans="1:3">
      <c r="A3217" s="237" t="s">
        <v>3843</v>
      </c>
      <c r="B3217" s="237" t="s">
        <v>3767</v>
      </c>
      <c r="C3217" s="237">
        <v>159.5</v>
      </c>
    </row>
    <row r="3218" spans="1:3">
      <c r="A3218" s="237" t="s">
        <v>3810</v>
      </c>
      <c r="B3218" s="237" t="s">
        <v>3811</v>
      </c>
      <c r="C3218" s="237">
        <v>70.13</v>
      </c>
    </row>
    <row r="3219" spans="1:3">
      <c r="A3219" s="237" t="s">
        <v>3770</v>
      </c>
      <c r="B3219" s="237" t="s">
        <v>3743</v>
      </c>
      <c r="C3219" s="237">
        <v>871.93</v>
      </c>
    </row>
    <row r="3220" spans="1:3">
      <c r="A3220" s="237" t="s">
        <v>3839</v>
      </c>
      <c r="B3220" s="237" t="s">
        <v>3827</v>
      </c>
      <c r="C3220" s="237">
        <v>680.53</v>
      </c>
    </row>
    <row r="3221" spans="1:3">
      <c r="A3221" s="237" t="s">
        <v>3784</v>
      </c>
      <c r="B3221" s="237" t="s">
        <v>3758</v>
      </c>
      <c r="C3221" s="237">
        <v>2794.63</v>
      </c>
    </row>
    <row r="3222" spans="1:3">
      <c r="A3222" s="237" t="s">
        <v>3800</v>
      </c>
      <c r="B3222" s="237" t="s">
        <v>3549</v>
      </c>
      <c r="C3222" s="237">
        <v>3774</v>
      </c>
    </row>
    <row r="3223" spans="1:3">
      <c r="A3223" s="237" t="s">
        <v>3786</v>
      </c>
      <c r="B3223" s="237" t="s">
        <v>3749</v>
      </c>
      <c r="C3223" s="237">
        <v>16771.32</v>
      </c>
    </row>
    <row r="3224" spans="1:3">
      <c r="A3224" s="237" t="s">
        <v>3787</v>
      </c>
      <c r="B3224" s="237" t="s">
        <v>3549</v>
      </c>
      <c r="C3224" s="237">
        <v>14000</v>
      </c>
    </row>
    <row r="3225" spans="1:3">
      <c r="A3225" s="237" t="s">
        <v>3757</v>
      </c>
      <c r="B3225" s="237" t="s">
        <v>3758</v>
      </c>
      <c r="C3225" s="237">
        <v>2794.63</v>
      </c>
    </row>
    <row r="3226" spans="1:3">
      <c r="A3226" s="237" t="s">
        <v>3771</v>
      </c>
      <c r="B3226" s="237" t="s">
        <v>3549</v>
      </c>
      <c r="C3226" s="237">
        <v>2432.91</v>
      </c>
    </row>
    <row r="3227" spans="1:3">
      <c r="A3227" s="237" t="s">
        <v>3779</v>
      </c>
      <c r="B3227" s="237" t="s">
        <v>3549</v>
      </c>
      <c r="C3227" s="237">
        <v>14000</v>
      </c>
    </row>
    <row r="3228" spans="1:3">
      <c r="A3228" s="237" t="s">
        <v>3751</v>
      </c>
      <c r="B3228" s="237" t="s">
        <v>3752</v>
      </c>
      <c r="C3228" s="237">
        <v>5483.33</v>
      </c>
    </row>
    <row r="3229" spans="1:3">
      <c r="A3229" s="237" t="s">
        <v>3840</v>
      </c>
      <c r="B3229" s="237" t="s">
        <v>3549</v>
      </c>
      <c r="C3229" s="237">
        <v>8991.67</v>
      </c>
    </row>
    <row r="3230" spans="1:3">
      <c r="A3230" s="237" t="s">
        <v>3805</v>
      </c>
      <c r="B3230" s="237" t="s">
        <v>3549</v>
      </c>
      <c r="C3230" s="237">
        <v>14905.42</v>
      </c>
    </row>
    <row r="3231" spans="1:3">
      <c r="A3231" s="237" t="s">
        <v>3759</v>
      </c>
      <c r="B3231" s="237" t="s">
        <v>3747</v>
      </c>
      <c r="C3231" s="237">
        <v>4282.3500000000004</v>
      </c>
    </row>
    <row r="3232" spans="1:3">
      <c r="A3232" s="237" t="s">
        <v>3853</v>
      </c>
      <c r="B3232" s="237" t="s">
        <v>3549</v>
      </c>
      <c r="C3232" s="237">
        <v>3491.25</v>
      </c>
    </row>
    <row r="3233" spans="1:3">
      <c r="A3233" s="237" t="s">
        <v>3886</v>
      </c>
      <c r="B3233" s="237" t="s">
        <v>3549</v>
      </c>
      <c r="C3233" s="237">
        <v>8991.67</v>
      </c>
    </row>
    <row r="3234" spans="1:3">
      <c r="A3234" s="237" t="s">
        <v>3876</v>
      </c>
      <c r="B3234" s="237" t="s">
        <v>3549</v>
      </c>
      <c r="C3234" s="237">
        <v>8991.67</v>
      </c>
    </row>
    <row r="3235" spans="1:3">
      <c r="A3235" s="237" t="s">
        <v>3869</v>
      </c>
      <c r="B3235" s="237" t="s">
        <v>3549</v>
      </c>
      <c r="C3235" s="237">
        <v>2432.91</v>
      </c>
    </row>
    <row r="3236" spans="1:3">
      <c r="A3236" s="237" t="s">
        <v>3860</v>
      </c>
      <c r="B3236" s="237" t="s">
        <v>3758</v>
      </c>
      <c r="C3236" s="237">
        <v>2794.63</v>
      </c>
    </row>
    <row r="3237" spans="1:3">
      <c r="A3237" s="237" t="s">
        <v>3877</v>
      </c>
      <c r="B3237" s="237" t="s">
        <v>3549</v>
      </c>
      <c r="C3237" s="237">
        <v>8991.67</v>
      </c>
    </row>
    <row r="3238" spans="1:3">
      <c r="A3238" s="237" t="s">
        <v>3750</v>
      </c>
      <c r="B3238" s="237" t="s">
        <v>3549</v>
      </c>
      <c r="C3238" s="237">
        <v>14546.25</v>
      </c>
    </row>
    <row r="3239" spans="1:3">
      <c r="A3239" s="237" t="s">
        <v>3755</v>
      </c>
      <c r="B3239" s="237" t="s">
        <v>3756</v>
      </c>
      <c r="C3239" s="237">
        <v>1333.22</v>
      </c>
    </row>
    <row r="3240" spans="1:3">
      <c r="A3240" s="237" t="s">
        <v>3802</v>
      </c>
      <c r="B3240" s="237" t="s">
        <v>3549</v>
      </c>
      <c r="C3240" s="237">
        <v>12347.14</v>
      </c>
    </row>
    <row r="3241" spans="1:3">
      <c r="A3241" s="237" t="s">
        <v>3806</v>
      </c>
      <c r="B3241" s="237" t="s">
        <v>3549</v>
      </c>
      <c r="C3241" s="237">
        <v>6477.44</v>
      </c>
    </row>
    <row r="3242" spans="1:3">
      <c r="A3242" s="237" t="s">
        <v>3820</v>
      </c>
      <c r="B3242" s="237" t="s">
        <v>3549</v>
      </c>
      <c r="C3242" s="237">
        <v>3491.25</v>
      </c>
    </row>
    <row r="3243" spans="1:3">
      <c r="A3243" s="237" t="s">
        <v>3809</v>
      </c>
      <c r="B3243" s="237" t="s">
        <v>3549</v>
      </c>
      <c r="C3243" s="237">
        <v>3491.25</v>
      </c>
    </row>
    <row r="3244" spans="1:3">
      <c r="A3244" s="237" t="s">
        <v>3817</v>
      </c>
      <c r="B3244" s="237" t="s">
        <v>3818</v>
      </c>
      <c r="C3244" s="237">
        <v>21978.91</v>
      </c>
    </row>
    <row r="3245" spans="1:3">
      <c r="A3245" s="237" t="s">
        <v>3816</v>
      </c>
      <c r="B3245" s="237" t="s">
        <v>3549</v>
      </c>
      <c r="C3245" s="237">
        <v>2957.71</v>
      </c>
    </row>
    <row r="3246" spans="1:3">
      <c r="A3246" s="237" t="s">
        <v>3870</v>
      </c>
      <c r="B3246" s="237" t="s">
        <v>3549</v>
      </c>
      <c r="C3246" s="237">
        <v>3774</v>
      </c>
    </row>
    <row r="3247" spans="1:3">
      <c r="A3247" s="237" t="s">
        <v>3871</v>
      </c>
      <c r="B3247" s="237" t="s">
        <v>3549</v>
      </c>
      <c r="C3247" s="237">
        <v>8991.67</v>
      </c>
    </row>
    <row r="3248" spans="1:3">
      <c r="A3248" s="237" t="s">
        <v>3863</v>
      </c>
      <c r="B3248" s="237" t="s">
        <v>3549</v>
      </c>
      <c r="C3248" s="237">
        <v>8991.67</v>
      </c>
    </row>
    <row r="3249" spans="1:3">
      <c r="A3249" s="237" t="s">
        <v>3872</v>
      </c>
      <c r="B3249" s="237" t="s">
        <v>3549</v>
      </c>
      <c r="C3249" s="237">
        <v>8991.67</v>
      </c>
    </row>
    <row r="3250" spans="1:3">
      <c r="A3250" s="237" t="s">
        <v>3858</v>
      </c>
      <c r="B3250" s="237" t="s">
        <v>3549</v>
      </c>
      <c r="C3250" s="237">
        <v>3774</v>
      </c>
    </row>
    <row r="3251" spans="1:3">
      <c r="A3251" s="237" t="s">
        <v>3878</v>
      </c>
      <c r="B3251" s="237" t="s">
        <v>3758</v>
      </c>
      <c r="C3251" s="237">
        <v>2794.63</v>
      </c>
    </row>
    <row r="3252" spans="1:3">
      <c r="A3252" s="237" t="s">
        <v>3812</v>
      </c>
      <c r="B3252" s="237" t="s">
        <v>3813</v>
      </c>
      <c r="C3252" s="237">
        <v>10396.15</v>
      </c>
    </row>
    <row r="3253" spans="1:3">
      <c r="A3253" s="237" t="s">
        <v>3814</v>
      </c>
      <c r="B3253" s="237" t="s">
        <v>3549</v>
      </c>
      <c r="C3253" s="237">
        <v>8991.67</v>
      </c>
    </row>
    <row r="3254" spans="1:3">
      <c r="A3254" s="237" t="s">
        <v>3773</v>
      </c>
      <c r="B3254" s="237" t="s">
        <v>3549</v>
      </c>
      <c r="C3254" s="237">
        <v>8991.67</v>
      </c>
    </row>
    <row r="3255" spans="1:3">
      <c r="A3255" s="237" t="s">
        <v>3777</v>
      </c>
      <c r="B3255" s="237" t="s">
        <v>3549</v>
      </c>
      <c r="C3255" s="237">
        <v>8991.67</v>
      </c>
    </row>
    <row r="3256" spans="1:3">
      <c r="A3256" s="237" t="s">
        <v>3788</v>
      </c>
      <c r="B3256" s="237" t="s">
        <v>3789</v>
      </c>
      <c r="C3256" s="237">
        <v>12898.42</v>
      </c>
    </row>
    <row r="3257" spans="1:3">
      <c r="A3257" s="237" t="s">
        <v>3765</v>
      </c>
      <c r="B3257" s="237" t="s">
        <v>3749</v>
      </c>
      <c r="C3257" s="237">
        <v>16771.32</v>
      </c>
    </row>
    <row r="3258" spans="1:3">
      <c r="A3258" s="237" t="s">
        <v>3769</v>
      </c>
      <c r="B3258" s="237" t="s">
        <v>3758</v>
      </c>
      <c r="C3258" s="237">
        <v>2794.63</v>
      </c>
    </row>
    <row r="3259" spans="1:3">
      <c r="A3259" s="237" t="s">
        <v>3785</v>
      </c>
      <c r="B3259" s="237" t="s">
        <v>3549</v>
      </c>
      <c r="C3259" s="237">
        <v>19166.669999999998</v>
      </c>
    </row>
    <row r="3260" spans="1:3">
      <c r="A3260" s="237" t="s">
        <v>3772</v>
      </c>
      <c r="B3260" s="237" t="s">
        <v>3549</v>
      </c>
      <c r="C3260" s="237">
        <v>8447.4</v>
      </c>
    </row>
    <row r="3261" spans="1:3">
      <c r="A3261" s="237" t="s">
        <v>3861</v>
      </c>
      <c r="B3261" s="237" t="s">
        <v>3549</v>
      </c>
      <c r="C3261" s="237">
        <v>8991.67</v>
      </c>
    </row>
    <row r="3262" spans="1:3">
      <c r="A3262" s="237" t="s">
        <v>3846</v>
      </c>
      <c r="B3262" s="237" t="s">
        <v>3847</v>
      </c>
      <c r="C3262" s="237">
        <v>9029.2999999999993</v>
      </c>
    </row>
    <row r="3263" spans="1:3">
      <c r="A3263" s="237" t="s">
        <v>3855</v>
      </c>
      <c r="B3263" s="237" t="s">
        <v>3758</v>
      </c>
      <c r="C3263" s="237">
        <v>2794.63</v>
      </c>
    </row>
    <row r="3264" spans="1:3">
      <c r="A3264" s="237" t="s">
        <v>3854</v>
      </c>
      <c r="B3264" s="237" t="s">
        <v>3752</v>
      </c>
      <c r="C3264" s="237">
        <v>49441.19</v>
      </c>
    </row>
    <row r="3265" spans="1:3">
      <c r="A3265" s="237" t="s">
        <v>3845</v>
      </c>
      <c r="B3265" s="237" t="s">
        <v>3549</v>
      </c>
      <c r="C3265" s="237">
        <v>8991.67</v>
      </c>
    </row>
    <row r="3266" spans="1:3">
      <c r="A3266" s="237" t="s">
        <v>3882</v>
      </c>
      <c r="B3266" s="237" t="s">
        <v>3549</v>
      </c>
      <c r="C3266" s="237">
        <v>8991.67</v>
      </c>
    </row>
    <row r="3267" spans="1:3">
      <c r="A3267" s="237" t="s">
        <v>3844</v>
      </c>
      <c r="B3267" s="237" t="s">
        <v>3549</v>
      </c>
      <c r="C3267" s="237">
        <v>8991.67</v>
      </c>
    </row>
    <row r="3268" spans="1:3">
      <c r="A3268" s="237" t="s">
        <v>3859</v>
      </c>
      <c r="B3268" s="237" t="s">
        <v>3829</v>
      </c>
      <c r="C3268" s="237">
        <v>345</v>
      </c>
    </row>
    <row r="3269" spans="1:3">
      <c r="A3269" s="237" t="s">
        <v>3851</v>
      </c>
      <c r="B3269" s="237" t="s">
        <v>3767</v>
      </c>
      <c r="C3269" s="237">
        <v>159.5</v>
      </c>
    </row>
    <row r="3270" spans="1:3">
      <c r="A3270" s="237" t="s">
        <v>3867</v>
      </c>
      <c r="B3270" s="237" t="s">
        <v>3549</v>
      </c>
      <c r="C3270" s="237">
        <v>12347.14</v>
      </c>
    </row>
    <row r="3271" spans="1:3">
      <c r="A3271" s="237" t="s">
        <v>3866</v>
      </c>
      <c r="B3271" s="237" t="s">
        <v>3850</v>
      </c>
      <c r="C3271" s="237">
        <v>29162.07</v>
      </c>
    </row>
    <row r="3272" spans="1:3">
      <c r="A3272" s="237" t="s">
        <v>3833</v>
      </c>
      <c r="B3272" s="237" t="s">
        <v>3834</v>
      </c>
      <c r="C3272" s="237">
        <v>10848.15</v>
      </c>
    </row>
    <row r="3273" spans="1:3">
      <c r="A3273" s="237" t="s">
        <v>3835</v>
      </c>
      <c r="B3273" s="237" t="s">
        <v>3836</v>
      </c>
      <c r="C3273" s="237">
        <v>9023.4</v>
      </c>
    </row>
    <row r="3274" spans="1:3">
      <c r="A3274" s="237" t="s">
        <v>3808</v>
      </c>
      <c r="B3274" s="237" t="s">
        <v>3743</v>
      </c>
      <c r="C3274" s="237">
        <v>871.93</v>
      </c>
    </row>
    <row r="3275" spans="1:3">
      <c r="A3275" s="237" t="s">
        <v>3862</v>
      </c>
      <c r="B3275" s="237" t="s">
        <v>3549</v>
      </c>
      <c r="C3275" s="237">
        <v>8991.67</v>
      </c>
    </row>
    <row r="3276" spans="1:3">
      <c r="A3276" s="237" t="s">
        <v>3824</v>
      </c>
      <c r="B3276" s="237" t="s">
        <v>3549</v>
      </c>
      <c r="C3276" s="237">
        <v>8991.67</v>
      </c>
    </row>
    <row r="3277" spans="1:3">
      <c r="A3277" s="237" t="s">
        <v>3856</v>
      </c>
      <c r="B3277" s="237" t="s">
        <v>3857</v>
      </c>
      <c r="C3277" s="237">
        <v>3047.96</v>
      </c>
    </row>
    <row r="3278" spans="1:3">
      <c r="A3278" s="237" t="s">
        <v>3790</v>
      </c>
      <c r="B3278" s="237" t="s">
        <v>3549</v>
      </c>
      <c r="C3278" s="237">
        <v>2432.91</v>
      </c>
    </row>
    <row r="3279" spans="1:3">
      <c r="A3279" s="237" t="s">
        <v>3826</v>
      </c>
      <c r="B3279" s="237" t="s">
        <v>3827</v>
      </c>
      <c r="C3279" s="237">
        <v>680.53</v>
      </c>
    </row>
    <row r="3280" spans="1:3">
      <c r="A3280" s="237" t="s">
        <v>3804</v>
      </c>
      <c r="B3280" s="237" t="s">
        <v>3767</v>
      </c>
      <c r="C3280" s="237">
        <v>159.5</v>
      </c>
    </row>
    <row r="3281" spans="1:3">
      <c r="A3281" s="237" t="s">
        <v>3745</v>
      </c>
      <c r="B3281" s="237" t="s">
        <v>3549</v>
      </c>
      <c r="C3281" s="237">
        <v>2957.71</v>
      </c>
    </row>
    <row r="3282" spans="1:3">
      <c r="A3282" s="237" t="s">
        <v>3768</v>
      </c>
      <c r="B3282" s="237" t="s">
        <v>3749</v>
      </c>
      <c r="C3282" s="237">
        <v>16771.32</v>
      </c>
    </row>
    <row r="3283" spans="1:3">
      <c r="A3283" s="237" t="s">
        <v>3828</v>
      </c>
      <c r="B3283" s="237" t="s">
        <v>3829</v>
      </c>
      <c r="C3283" s="237">
        <v>345</v>
      </c>
    </row>
    <row r="3284" spans="1:3">
      <c r="A3284" s="237" t="s">
        <v>3753</v>
      </c>
      <c r="B3284" s="237" t="s">
        <v>3749</v>
      </c>
      <c r="C3284" s="237">
        <v>16771.32</v>
      </c>
    </row>
    <row r="3285" spans="1:3">
      <c r="A3285" s="237" t="s">
        <v>3746</v>
      </c>
      <c r="B3285" s="237" t="s">
        <v>3747</v>
      </c>
      <c r="C3285" s="237">
        <v>4282.3500000000004</v>
      </c>
    </row>
    <row r="3286" spans="1:3">
      <c r="A3286" s="237" t="s">
        <v>3803</v>
      </c>
      <c r="B3286" s="237" t="s">
        <v>3752</v>
      </c>
      <c r="C3286" s="237">
        <v>49441.19</v>
      </c>
    </row>
    <row r="3287" spans="1:3">
      <c r="A3287" s="237" t="s">
        <v>3883</v>
      </c>
      <c r="B3287" s="237" t="s">
        <v>3549</v>
      </c>
      <c r="C3287" s="237">
        <v>8991.67</v>
      </c>
    </row>
    <row r="3288" spans="1:3">
      <c r="A3288" s="237" t="s">
        <v>3821</v>
      </c>
      <c r="B3288" s="237" t="s">
        <v>3822</v>
      </c>
      <c r="C3288" s="237">
        <v>48627.01</v>
      </c>
    </row>
    <row r="3289" spans="1:3">
      <c r="A3289" s="237" t="s">
        <v>3825</v>
      </c>
      <c r="B3289" s="237" t="s">
        <v>3743</v>
      </c>
      <c r="C3289" s="237">
        <v>871.93</v>
      </c>
    </row>
    <row r="3290" spans="1:3">
      <c r="A3290" s="237" t="s">
        <v>3879</v>
      </c>
      <c r="B3290" s="237" t="s">
        <v>3880</v>
      </c>
      <c r="C3290" s="237">
        <v>41440.160000000003</v>
      </c>
    </row>
    <row r="3291" spans="1:3">
      <c r="A3291" s="237" t="s">
        <v>3865</v>
      </c>
      <c r="B3291" s="237" t="s">
        <v>3827</v>
      </c>
      <c r="C3291" s="237">
        <v>680.53</v>
      </c>
    </row>
    <row r="3292" spans="1:3">
      <c r="A3292" s="237" t="s">
        <v>3823</v>
      </c>
      <c r="B3292" s="237" t="s">
        <v>3549</v>
      </c>
      <c r="C3292" s="237">
        <v>2432.91</v>
      </c>
    </row>
    <row r="3293" spans="1:3">
      <c r="A3293" s="237" t="s">
        <v>3849</v>
      </c>
      <c r="B3293" s="237" t="s">
        <v>3850</v>
      </c>
      <c r="C3293" s="237">
        <v>29162.080000000002</v>
      </c>
    </row>
    <row r="3294" spans="1:3">
      <c r="A3294" s="237" t="s">
        <v>3837</v>
      </c>
      <c r="B3294" s="237" t="s">
        <v>3549</v>
      </c>
      <c r="C3294" s="237">
        <v>8991.67</v>
      </c>
    </row>
    <row r="3295" spans="1:3">
      <c r="A3295" s="237" t="s">
        <v>3791</v>
      </c>
      <c r="B3295" s="237" t="s">
        <v>3758</v>
      </c>
      <c r="C3295" s="237">
        <v>2794.63</v>
      </c>
    </row>
    <row r="3296" spans="1:3">
      <c r="A3296" s="237" t="s">
        <v>3884</v>
      </c>
      <c r="B3296" s="237" t="s">
        <v>3549</v>
      </c>
      <c r="C3296" s="237">
        <v>8991.67</v>
      </c>
    </row>
    <row r="3297" spans="1:3">
      <c r="A3297" s="237" t="s">
        <v>3776</v>
      </c>
      <c r="B3297" s="237" t="s">
        <v>3752</v>
      </c>
      <c r="C3297" s="237">
        <v>5483.33</v>
      </c>
    </row>
    <row r="3298" spans="1:3">
      <c r="A3298" s="237" t="s">
        <v>3744</v>
      </c>
      <c r="B3298" s="237" t="s">
        <v>3549</v>
      </c>
      <c r="C3298" s="237">
        <v>3491.25</v>
      </c>
    </row>
    <row r="3299" spans="1:3">
      <c r="A3299" s="237" t="s">
        <v>3852</v>
      </c>
      <c r="B3299" s="237" t="s">
        <v>3743</v>
      </c>
      <c r="C3299" s="237">
        <v>871.93</v>
      </c>
    </row>
    <row r="3300" spans="1:3">
      <c r="A3300" s="237" t="s">
        <v>3778</v>
      </c>
      <c r="B3300" s="237" t="s">
        <v>3549</v>
      </c>
      <c r="C3300" s="237">
        <v>7401.94</v>
      </c>
    </row>
    <row r="3301" spans="1:3">
      <c r="A3301" s="237" t="s">
        <v>3881</v>
      </c>
      <c r="B3301" s="237" t="s">
        <v>3749</v>
      </c>
      <c r="C3301" s="237">
        <v>16771.32</v>
      </c>
    </row>
    <row r="3302" spans="1:3">
      <c r="A3302" s="237" t="s">
        <v>3775</v>
      </c>
      <c r="B3302" s="237" t="s">
        <v>3549</v>
      </c>
      <c r="C3302" s="237">
        <v>3774</v>
      </c>
    </row>
    <row r="3303" spans="1:3">
      <c r="A3303" s="237" t="s">
        <v>3761</v>
      </c>
      <c r="B3303" s="237" t="s">
        <v>3743</v>
      </c>
      <c r="C3303" s="237">
        <v>871.93</v>
      </c>
    </row>
    <row r="3304" spans="1:3">
      <c r="A3304" s="237" t="s">
        <v>3742</v>
      </c>
      <c r="B3304" s="237" t="s">
        <v>3743</v>
      </c>
      <c r="C3304" s="237">
        <v>871.93</v>
      </c>
    </row>
    <row r="3305" spans="1:3">
      <c r="A3305" s="237" t="s">
        <v>3887</v>
      </c>
      <c r="B3305" s="237" t="s">
        <v>3888</v>
      </c>
      <c r="C3305" s="237">
        <v>82871.56</v>
      </c>
    </row>
    <row r="3306" spans="1:3">
      <c r="A3306" s="237" t="s">
        <v>3904</v>
      </c>
      <c r="B3306" s="237" t="s">
        <v>3890</v>
      </c>
      <c r="C3306" s="237">
        <v>3270.23</v>
      </c>
    </row>
    <row r="3307" spans="1:3">
      <c r="A3307" s="237" t="s">
        <v>3920</v>
      </c>
      <c r="B3307" s="237" t="s">
        <v>3921</v>
      </c>
      <c r="C3307" s="237">
        <v>12398.17</v>
      </c>
    </row>
    <row r="3308" spans="1:3">
      <c r="A3308" s="237" t="s">
        <v>3899</v>
      </c>
      <c r="B3308" s="237" t="s">
        <v>3900</v>
      </c>
      <c r="C3308" s="237">
        <v>15814.8</v>
      </c>
    </row>
    <row r="3309" spans="1:3">
      <c r="A3309" s="237" t="s">
        <v>3905</v>
      </c>
      <c r="B3309" s="237" t="s">
        <v>3549</v>
      </c>
      <c r="C3309" s="237">
        <v>2964.67</v>
      </c>
    </row>
    <row r="3310" spans="1:3">
      <c r="A3310" s="237" t="s">
        <v>3906</v>
      </c>
      <c r="B3310" s="237" t="s">
        <v>3907</v>
      </c>
      <c r="C3310" s="237">
        <v>2527.9299999999998</v>
      </c>
    </row>
    <row r="3311" spans="1:3">
      <c r="A3311" s="237" t="s">
        <v>3918</v>
      </c>
      <c r="B3311" s="237" t="s">
        <v>3900</v>
      </c>
      <c r="C3311" s="237">
        <v>15668.37</v>
      </c>
    </row>
    <row r="3312" spans="1:3">
      <c r="A3312" s="237" t="s">
        <v>3910</v>
      </c>
      <c r="B3312" s="237" t="s">
        <v>3911</v>
      </c>
      <c r="C3312" s="237">
        <v>3712.5</v>
      </c>
    </row>
    <row r="3313" spans="1:3">
      <c r="A3313" s="237" t="s">
        <v>3927</v>
      </c>
      <c r="B3313" s="237" t="s">
        <v>3900</v>
      </c>
      <c r="C3313" s="237">
        <v>15814.8</v>
      </c>
    </row>
    <row r="3314" spans="1:3">
      <c r="A3314" s="237" t="s">
        <v>3917</v>
      </c>
      <c r="B3314" s="237" t="s">
        <v>3549</v>
      </c>
      <c r="C3314" s="237">
        <v>2964.67</v>
      </c>
    </row>
    <row r="3315" spans="1:3">
      <c r="A3315" s="237" t="s">
        <v>3919</v>
      </c>
      <c r="B3315" s="237" t="s">
        <v>3894</v>
      </c>
      <c r="C3315" s="237">
        <v>4050</v>
      </c>
    </row>
    <row r="3316" spans="1:3">
      <c r="A3316" s="237" t="s">
        <v>3913</v>
      </c>
      <c r="B3316" s="237" t="s">
        <v>3892</v>
      </c>
      <c r="C3316" s="237">
        <v>37351.81</v>
      </c>
    </row>
    <row r="3317" spans="1:3">
      <c r="A3317" s="237" t="s">
        <v>3889</v>
      </c>
      <c r="B3317" s="237" t="s">
        <v>3890</v>
      </c>
      <c r="C3317" s="237">
        <v>425</v>
      </c>
    </row>
    <row r="3318" spans="1:3">
      <c r="A3318" s="237" t="s">
        <v>3909</v>
      </c>
      <c r="B3318" s="237" t="s">
        <v>3898</v>
      </c>
      <c r="C3318" s="237">
        <v>1200</v>
      </c>
    </row>
    <row r="3319" spans="1:3">
      <c r="A3319" s="237" t="s">
        <v>3896</v>
      </c>
      <c r="B3319" s="237" t="s">
        <v>3894</v>
      </c>
      <c r="C3319" s="237">
        <v>4050</v>
      </c>
    </row>
    <row r="3320" spans="1:3">
      <c r="A3320" s="237" t="s">
        <v>3924</v>
      </c>
      <c r="B3320" s="237" t="s">
        <v>3892</v>
      </c>
      <c r="C3320" s="237">
        <v>37351.82</v>
      </c>
    </row>
    <row r="3321" spans="1:3">
      <c r="A3321" s="237" t="s">
        <v>3897</v>
      </c>
      <c r="B3321" s="237" t="s">
        <v>3898</v>
      </c>
      <c r="C3321" s="237">
        <v>1200</v>
      </c>
    </row>
    <row r="3322" spans="1:3">
      <c r="A3322" s="237" t="s">
        <v>3895</v>
      </c>
      <c r="B3322" s="237" t="s">
        <v>3894</v>
      </c>
      <c r="C3322" s="237">
        <v>4050</v>
      </c>
    </row>
    <row r="3323" spans="1:3">
      <c r="A3323" s="237" t="s">
        <v>3902</v>
      </c>
      <c r="B3323" s="237" t="s">
        <v>3903</v>
      </c>
      <c r="C3323" s="237">
        <v>887.54</v>
      </c>
    </row>
    <row r="3324" spans="1:3">
      <c r="A3324" s="237" t="s">
        <v>3912</v>
      </c>
      <c r="B3324" s="237" t="s">
        <v>3894</v>
      </c>
      <c r="C3324" s="237">
        <v>4050</v>
      </c>
    </row>
    <row r="3325" spans="1:3">
      <c r="A3325" s="237" t="s">
        <v>3915</v>
      </c>
      <c r="B3325" s="237" t="s">
        <v>3916</v>
      </c>
      <c r="C3325" s="237">
        <v>3399.99</v>
      </c>
    </row>
    <row r="3326" spans="1:3">
      <c r="A3326" s="237" t="s">
        <v>3893</v>
      </c>
      <c r="B3326" s="237" t="s">
        <v>3894</v>
      </c>
      <c r="C3326" s="237">
        <v>4050</v>
      </c>
    </row>
    <row r="3327" spans="1:3">
      <c r="A3327" s="237" t="s">
        <v>3901</v>
      </c>
      <c r="B3327" s="237" t="s">
        <v>3900</v>
      </c>
      <c r="C3327" s="237">
        <v>15814.8</v>
      </c>
    </row>
    <row r="3328" spans="1:3">
      <c r="A3328" s="237" t="s">
        <v>3891</v>
      </c>
      <c r="B3328" s="237" t="s">
        <v>3892</v>
      </c>
      <c r="C3328" s="237">
        <v>37351.82</v>
      </c>
    </row>
    <row r="3329" spans="1:3">
      <c r="A3329" s="237" t="s">
        <v>3926</v>
      </c>
      <c r="B3329" s="237" t="s">
        <v>3890</v>
      </c>
      <c r="C3329" s="237">
        <v>1645.17</v>
      </c>
    </row>
    <row r="3330" spans="1:3">
      <c r="A3330" s="237" t="s">
        <v>3925</v>
      </c>
      <c r="B3330" s="237" t="s">
        <v>3549</v>
      </c>
      <c r="C3330" s="237">
        <v>13217.5</v>
      </c>
    </row>
    <row r="3331" spans="1:3">
      <c r="A3331" s="237" t="s">
        <v>3922</v>
      </c>
      <c r="B3331" s="237" t="s">
        <v>3923</v>
      </c>
      <c r="C3331" s="237">
        <v>19124.560000000001</v>
      </c>
    </row>
    <row r="3332" spans="1:3">
      <c r="A3332" s="237" t="s">
        <v>3908</v>
      </c>
      <c r="B3332" s="237" t="s">
        <v>3549</v>
      </c>
      <c r="C3332" s="237">
        <v>2964.67</v>
      </c>
    </row>
    <row r="3333" spans="1:3">
      <c r="A3333" s="237" t="s">
        <v>3914</v>
      </c>
      <c r="B3333" s="237" t="s">
        <v>3892</v>
      </c>
      <c r="C3333" s="237">
        <v>37351.82</v>
      </c>
    </row>
    <row r="3334" spans="1:3">
      <c r="A3334" s="237" t="s">
        <v>3928</v>
      </c>
      <c r="B3334" s="237" t="s">
        <v>3929</v>
      </c>
      <c r="C3334" s="237">
        <v>1718.99</v>
      </c>
    </row>
    <row r="3335" spans="1:3">
      <c r="A3335" s="237" t="s">
        <v>3932</v>
      </c>
      <c r="B3335" s="237" t="s">
        <v>3933</v>
      </c>
      <c r="C3335" s="237">
        <v>983.5</v>
      </c>
    </row>
    <row r="3336" spans="1:3">
      <c r="A3336" s="237" t="s">
        <v>3950</v>
      </c>
      <c r="B3336" s="237" t="s">
        <v>3929</v>
      </c>
      <c r="C3336" s="237">
        <v>1718.99</v>
      </c>
    </row>
    <row r="3337" spans="1:3">
      <c r="A3337" s="237" t="s">
        <v>3939</v>
      </c>
      <c r="B3337" s="237" t="s">
        <v>3931</v>
      </c>
      <c r="C3337" s="237">
        <v>319.72000000000003</v>
      </c>
    </row>
    <row r="3338" spans="1:3">
      <c r="A3338" s="237" t="s">
        <v>3947</v>
      </c>
      <c r="B3338" s="237" t="s">
        <v>3931</v>
      </c>
      <c r="C3338" s="237">
        <v>319.72000000000003</v>
      </c>
    </row>
    <row r="3339" spans="1:3">
      <c r="A3339" s="237" t="s">
        <v>3936</v>
      </c>
      <c r="B3339" s="237" t="s">
        <v>3931</v>
      </c>
      <c r="C3339" s="237">
        <v>319.72000000000003</v>
      </c>
    </row>
    <row r="3340" spans="1:3">
      <c r="A3340" s="237" t="s">
        <v>3940</v>
      </c>
      <c r="B3340" s="237" t="s">
        <v>3931</v>
      </c>
      <c r="C3340" s="237">
        <v>319.72000000000003</v>
      </c>
    </row>
    <row r="3341" spans="1:3">
      <c r="A3341" s="237" t="s">
        <v>3934</v>
      </c>
      <c r="B3341" s="237" t="s">
        <v>3931</v>
      </c>
      <c r="C3341" s="237">
        <v>319.72000000000003</v>
      </c>
    </row>
    <row r="3342" spans="1:3">
      <c r="A3342" s="237" t="s">
        <v>3935</v>
      </c>
      <c r="B3342" s="237" t="s">
        <v>3931</v>
      </c>
      <c r="C3342" s="237">
        <v>319.72000000000003</v>
      </c>
    </row>
    <row r="3343" spans="1:3">
      <c r="A3343" s="237" t="s">
        <v>4010</v>
      </c>
      <c r="B3343" s="237" t="s">
        <v>3931</v>
      </c>
      <c r="C3343" s="237">
        <v>319.72000000000003</v>
      </c>
    </row>
    <row r="3344" spans="1:3">
      <c r="A3344" s="237" t="s">
        <v>4029</v>
      </c>
      <c r="B3344" s="237" t="s">
        <v>3931</v>
      </c>
      <c r="C3344" s="237">
        <v>319.72000000000003</v>
      </c>
    </row>
    <row r="3345" spans="1:3">
      <c r="A3345" s="237" t="s">
        <v>4021</v>
      </c>
      <c r="B3345" s="237" t="s">
        <v>3931</v>
      </c>
      <c r="C3345" s="237">
        <v>319.72000000000003</v>
      </c>
    </row>
    <row r="3346" spans="1:3">
      <c r="A3346" s="237" t="s">
        <v>4038</v>
      </c>
      <c r="B3346" s="237" t="s">
        <v>3933</v>
      </c>
      <c r="C3346" s="237">
        <v>983.5</v>
      </c>
    </row>
    <row r="3347" spans="1:3">
      <c r="A3347" s="237" t="s">
        <v>4032</v>
      </c>
      <c r="B3347" s="237" t="s">
        <v>3931</v>
      </c>
      <c r="C3347" s="237">
        <v>319.72000000000003</v>
      </c>
    </row>
    <row r="3348" spans="1:3">
      <c r="A3348" s="237" t="s">
        <v>4019</v>
      </c>
      <c r="B3348" s="237" t="s">
        <v>3931</v>
      </c>
      <c r="C3348" s="237">
        <v>319.72000000000003</v>
      </c>
    </row>
    <row r="3349" spans="1:3">
      <c r="A3349" s="237" t="s">
        <v>4014</v>
      </c>
      <c r="B3349" s="237" t="s">
        <v>3933</v>
      </c>
      <c r="C3349" s="237">
        <v>983.5</v>
      </c>
    </row>
    <row r="3350" spans="1:3">
      <c r="A3350" s="237" t="s">
        <v>4020</v>
      </c>
      <c r="B3350" s="237" t="s">
        <v>3931</v>
      </c>
      <c r="C3350" s="237">
        <v>319.72000000000003</v>
      </c>
    </row>
    <row r="3351" spans="1:3">
      <c r="A3351" s="237" t="s">
        <v>4035</v>
      </c>
      <c r="B3351" s="237" t="s">
        <v>3931</v>
      </c>
      <c r="C3351" s="237">
        <v>319.72000000000003</v>
      </c>
    </row>
    <row r="3352" spans="1:3">
      <c r="A3352" s="237" t="s">
        <v>4011</v>
      </c>
      <c r="B3352" s="237" t="s">
        <v>3931</v>
      </c>
      <c r="C3352" s="237">
        <v>319.72000000000003</v>
      </c>
    </row>
    <row r="3353" spans="1:3">
      <c r="A3353" s="237" t="s">
        <v>4025</v>
      </c>
      <c r="B3353" s="237" t="s">
        <v>3931</v>
      </c>
      <c r="C3353" s="237">
        <v>319.72000000000003</v>
      </c>
    </row>
    <row r="3354" spans="1:3">
      <c r="A3354" s="237" t="s">
        <v>3945</v>
      </c>
      <c r="B3354" s="237" t="s">
        <v>3931</v>
      </c>
      <c r="C3354" s="237">
        <v>319.72000000000003</v>
      </c>
    </row>
    <row r="3355" spans="1:3">
      <c r="A3355" s="237" t="s">
        <v>3941</v>
      </c>
      <c r="B3355" s="237" t="s">
        <v>3933</v>
      </c>
      <c r="C3355" s="237">
        <v>983.5</v>
      </c>
    </row>
    <row r="3356" spans="1:3">
      <c r="A3356" s="237" t="s">
        <v>3938</v>
      </c>
      <c r="B3356" s="237" t="s">
        <v>3929</v>
      </c>
      <c r="C3356" s="237">
        <v>1718.99</v>
      </c>
    </row>
    <row r="3357" spans="1:3">
      <c r="A3357" s="237" t="s">
        <v>4009</v>
      </c>
      <c r="B3357" s="237" t="s">
        <v>3931</v>
      </c>
      <c r="C3357" s="237">
        <v>319.72000000000003</v>
      </c>
    </row>
    <row r="3358" spans="1:3">
      <c r="A3358" s="237" t="s">
        <v>3944</v>
      </c>
      <c r="B3358" s="237" t="s">
        <v>3931</v>
      </c>
      <c r="C3358" s="237">
        <v>319.72000000000003</v>
      </c>
    </row>
    <row r="3359" spans="1:3">
      <c r="A3359" s="237" t="s">
        <v>3943</v>
      </c>
      <c r="B3359" s="237" t="s">
        <v>3931</v>
      </c>
      <c r="C3359" s="237">
        <v>319.72000000000003</v>
      </c>
    </row>
    <row r="3360" spans="1:3">
      <c r="A3360" s="237" t="s">
        <v>3942</v>
      </c>
      <c r="B3360" s="237" t="s">
        <v>3931</v>
      </c>
      <c r="C3360" s="237">
        <v>319.72000000000003</v>
      </c>
    </row>
    <row r="3361" spans="1:3">
      <c r="A3361" s="237" t="s">
        <v>4012</v>
      </c>
      <c r="B3361" s="237" t="s">
        <v>3931</v>
      </c>
      <c r="C3361" s="237">
        <v>319.72000000000003</v>
      </c>
    </row>
    <row r="3362" spans="1:3">
      <c r="A3362" s="237" t="s">
        <v>3937</v>
      </c>
      <c r="B3362" s="237" t="s">
        <v>3931</v>
      </c>
      <c r="C3362" s="237">
        <v>319.72000000000003</v>
      </c>
    </row>
    <row r="3363" spans="1:3">
      <c r="A3363" s="237" t="s">
        <v>3930</v>
      </c>
      <c r="B3363" s="237" t="s">
        <v>3931</v>
      </c>
      <c r="C3363" s="237">
        <v>319.72000000000003</v>
      </c>
    </row>
    <row r="3364" spans="1:3">
      <c r="A3364" s="237" t="s">
        <v>3952</v>
      </c>
      <c r="B3364" s="237" t="s">
        <v>3931</v>
      </c>
      <c r="C3364" s="237">
        <v>319.72000000000003</v>
      </c>
    </row>
    <row r="3365" spans="1:3">
      <c r="A3365" s="237" t="s">
        <v>3948</v>
      </c>
      <c r="B3365" s="237" t="s">
        <v>3933</v>
      </c>
      <c r="C3365" s="237">
        <v>983.5</v>
      </c>
    </row>
    <row r="3366" spans="1:3">
      <c r="A3366" s="237" t="s">
        <v>3946</v>
      </c>
      <c r="B3366" s="237" t="s">
        <v>3933</v>
      </c>
      <c r="C3366" s="237">
        <v>983.5</v>
      </c>
    </row>
    <row r="3367" spans="1:3">
      <c r="A3367" s="237" t="s">
        <v>3951</v>
      </c>
      <c r="B3367" s="237" t="s">
        <v>3929</v>
      </c>
      <c r="C3367" s="237">
        <v>1718.99</v>
      </c>
    </row>
    <row r="3368" spans="1:3">
      <c r="A3368" s="237" t="s">
        <v>4023</v>
      </c>
      <c r="B3368" s="237" t="s">
        <v>3931</v>
      </c>
      <c r="C3368" s="237">
        <v>319.72000000000003</v>
      </c>
    </row>
    <row r="3369" spans="1:3">
      <c r="A3369" s="237" t="s">
        <v>4015</v>
      </c>
      <c r="B3369" s="237" t="s">
        <v>3929</v>
      </c>
      <c r="C3369" s="237">
        <v>1718.99</v>
      </c>
    </row>
    <row r="3370" spans="1:3">
      <c r="A3370" s="237" t="s">
        <v>4024</v>
      </c>
      <c r="B3370" s="237" t="s">
        <v>3931</v>
      </c>
      <c r="C3370" s="237">
        <v>319.72000000000003</v>
      </c>
    </row>
    <row r="3371" spans="1:3">
      <c r="A3371" s="237" t="s">
        <v>3954</v>
      </c>
      <c r="B3371" s="237" t="s">
        <v>3933</v>
      </c>
      <c r="C3371" s="237">
        <v>983.5</v>
      </c>
    </row>
    <row r="3372" spans="1:3">
      <c r="A3372" s="237" t="s">
        <v>3953</v>
      </c>
      <c r="B3372" s="237" t="s">
        <v>3933</v>
      </c>
      <c r="C3372" s="237">
        <v>983.5</v>
      </c>
    </row>
    <row r="3373" spans="1:3">
      <c r="A3373" s="237" t="s">
        <v>3949</v>
      </c>
      <c r="B3373" s="237" t="s">
        <v>3929</v>
      </c>
      <c r="C3373" s="237">
        <v>1718.99</v>
      </c>
    </row>
    <row r="3374" spans="1:3">
      <c r="A3374" s="237" t="s">
        <v>3987</v>
      </c>
      <c r="B3374" s="237" t="s">
        <v>3929</v>
      </c>
      <c r="C3374" s="237">
        <v>1718.99</v>
      </c>
    </row>
    <row r="3375" spans="1:3">
      <c r="A3375" s="237" t="s">
        <v>3999</v>
      </c>
      <c r="B3375" s="237" t="s">
        <v>3933</v>
      </c>
      <c r="C3375" s="237">
        <v>983.5</v>
      </c>
    </row>
    <row r="3376" spans="1:3">
      <c r="A3376" s="237" t="s">
        <v>4005</v>
      </c>
      <c r="B3376" s="237" t="s">
        <v>3931</v>
      </c>
      <c r="C3376" s="237">
        <v>319.72000000000003</v>
      </c>
    </row>
    <row r="3377" spans="1:3">
      <c r="A3377" s="237" t="s">
        <v>4004</v>
      </c>
      <c r="B3377" s="237" t="s">
        <v>3929</v>
      </c>
      <c r="C3377" s="237">
        <v>1718.99</v>
      </c>
    </row>
    <row r="3378" spans="1:3">
      <c r="A3378" s="237" t="s">
        <v>4003</v>
      </c>
      <c r="B3378" s="237" t="s">
        <v>3929</v>
      </c>
      <c r="C3378" s="237">
        <v>1718.99</v>
      </c>
    </row>
    <row r="3379" spans="1:3">
      <c r="A3379" s="237" t="s">
        <v>4002</v>
      </c>
      <c r="B3379" s="237" t="s">
        <v>3929</v>
      </c>
      <c r="C3379" s="237">
        <v>1718.99</v>
      </c>
    </row>
    <row r="3380" spans="1:3">
      <c r="A3380" s="237" t="s">
        <v>3977</v>
      </c>
      <c r="B3380" s="237" t="s">
        <v>3929</v>
      </c>
      <c r="C3380" s="237">
        <v>1718.99</v>
      </c>
    </row>
    <row r="3381" spans="1:3">
      <c r="A3381" s="237" t="s">
        <v>3978</v>
      </c>
      <c r="B3381" s="237" t="s">
        <v>3929</v>
      </c>
      <c r="C3381" s="237">
        <v>1718.99</v>
      </c>
    </row>
    <row r="3382" spans="1:3">
      <c r="A3382" s="237" t="s">
        <v>3955</v>
      </c>
      <c r="B3382" s="237" t="s">
        <v>3931</v>
      </c>
      <c r="C3382" s="237">
        <v>319.72000000000003</v>
      </c>
    </row>
    <row r="3383" spans="1:3">
      <c r="A3383" s="237" t="s">
        <v>3958</v>
      </c>
      <c r="B3383" s="237" t="s">
        <v>3931</v>
      </c>
      <c r="C3383" s="237">
        <v>319.72000000000003</v>
      </c>
    </row>
    <row r="3384" spans="1:3">
      <c r="A3384" s="237" t="s">
        <v>3959</v>
      </c>
      <c r="B3384" s="237" t="s">
        <v>3931</v>
      </c>
      <c r="C3384" s="237">
        <v>319.72000000000003</v>
      </c>
    </row>
    <row r="3385" spans="1:3">
      <c r="A3385" s="237" t="s">
        <v>3970</v>
      </c>
      <c r="B3385" s="237" t="s">
        <v>3933</v>
      </c>
      <c r="C3385" s="237">
        <v>983.5</v>
      </c>
    </row>
    <row r="3386" spans="1:3">
      <c r="A3386" s="237" t="s">
        <v>3976</v>
      </c>
      <c r="B3386" s="237" t="s">
        <v>3929</v>
      </c>
      <c r="C3386" s="237">
        <v>1718.99</v>
      </c>
    </row>
    <row r="3387" spans="1:3">
      <c r="A3387" s="237" t="s">
        <v>3965</v>
      </c>
      <c r="B3387" s="237" t="s">
        <v>3931</v>
      </c>
      <c r="C3387" s="237">
        <v>319.72000000000003</v>
      </c>
    </row>
    <row r="3388" spans="1:3">
      <c r="A3388" s="237" t="s">
        <v>3964</v>
      </c>
      <c r="B3388" s="237" t="s">
        <v>3931</v>
      </c>
      <c r="C3388" s="237">
        <v>319.72000000000003</v>
      </c>
    </row>
    <row r="3389" spans="1:3">
      <c r="A3389" s="237" t="s">
        <v>4007</v>
      </c>
      <c r="B3389" s="237" t="s">
        <v>3931</v>
      </c>
      <c r="C3389" s="237">
        <v>319.72000000000003</v>
      </c>
    </row>
    <row r="3390" spans="1:3">
      <c r="A3390" s="237" t="s">
        <v>3963</v>
      </c>
      <c r="B3390" s="237" t="s">
        <v>3931</v>
      </c>
      <c r="C3390" s="237">
        <v>319.72000000000003</v>
      </c>
    </row>
    <row r="3391" spans="1:3">
      <c r="A3391" s="237" t="s">
        <v>4040</v>
      </c>
      <c r="B3391" s="237" t="s">
        <v>3929</v>
      </c>
      <c r="C3391" s="237">
        <v>1718.98</v>
      </c>
    </row>
    <row r="3392" spans="1:3">
      <c r="A3392" s="237" t="s">
        <v>3962</v>
      </c>
      <c r="B3392" s="237" t="s">
        <v>3929</v>
      </c>
      <c r="C3392" s="237">
        <v>1718.99</v>
      </c>
    </row>
    <row r="3393" spans="1:3">
      <c r="A3393" s="237" t="s">
        <v>4039</v>
      </c>
      <c r="B3393" s="237" t="s">
        <v>3931</v>
      </c>
      <c r="C3393" s="237">
        <v>319.72000000000003</v>
      </c>
    </row>
    <row r="3394" spans="1:3">
      <c r="A3394" s="237" t="s">
        <v>4036</v>
      </c>
      <c r="B3394" s="237" t="s">
        <v>3929</v>
      </c>
      <c r="C3394" s="237">
        <v>1718.98</v>
      </c>
    </row>
    <row r="3395" spans="1:3">
      <c r="A3395" s="237" t="s">
        <v>4034</v>
      </c>
      <c r="B3395" s="237" t="s">
        <v>3933</v>
      </c>
      <c r="C3395" s="237">
        <v>983.5</v>
      </c>
    </row>
    <row r="3396" spans="1:3">
      <c r="A3396" s="237" t="s">
        <v>4016</v>
      </c>
      <c r="B3396" s="237" t="s">
        <v>3933</v>
      </c>
      <c r="C3396" s="237">
        <v>983.5</v>
      </c>
    </row>
    <row r="3397" spans="1:3">
      <c r="A3397" s="237" t="s">
        <v>4018</v>
      </c>
      <c r="B3397" s="237" t="s">
        <v>3933</v>
      </c>
      <c r="C3397" s="237">
        <v>983.5</v>
      </c>
    </row>
    <row r="3398" spans="1:3">
      <c r="A3398" s="237" t="s">
        <v>4013</v>
      </c>
      <c r="B3398" s="237" t="s">
        <v>3931</v>
      </c>
      <c r="C3398" s="237">
        <v>319.72000000000003</v>
      </c>
    </row>
    <row r="3399" spans="1:3">
      <c r="A3399" s="237" t="s">
        <v>3960</v>
      </c>
      <c r="B3399" s="237" t="s">
        <v>3929</v>
      </c>
      <c r="C3399" s="237">
        <v>1718.99</v>
      </c>
    </row>
    <row r="3400" spans="1:3">
      <c r="A3400" s="237" t="s">
        <v>3961</v>
      </c>
      <c r="B3400" s="237" t="s">
        <v>3931</v>
      </c>
      <c r="C3400" s="237">
        <v>319.72000000000003</v>
      </c>
    </row>
    <row r="3401" spans="1:3">
      <c r="A3401" s="237" t="s">
        <v>3980</v>
      </c>
      <c r="B3401" s="237" t="s">
        <v>3929</v>
      </c>
      <c r="C3401" s="237">
        <v>1718.99</v>
      </c>
    </row>
    <row r="3402" spans="1:3">
      <c r="A3402" s="237" t="s">
        <v>4001</v>
      </c>
      <c r="B3402" s="237" t="s">
        <v>3931</v>
      </c>
      <c r="C3402" s="237">
        <v>319.72000000000003</v>
      </c>
    </row>
    <row r="3403" spans="1:3">
      <c r="A3403" s="237" t="s">
        <v>3956</v>
      </c>
      <c r="B3403" s="237" t="s">
        <v>3933</v>
      </c>
      <c r="C3403" s="237">
        <v>983.5</v>
      </c>
    </row>
    <row r="3404" spans="1:3">
      <c r="A3404" s="237" t="s">
        <v>3981</v>
      </c>
      <c r="B3404" s="237" t="s">
        <v>3929</v>
      </c>
      <c r="C3404" s="237">
        <v>1718.99</v>
      </c>
    </row>
    <row r="3405" spans="1:3">
      <c r="A3405" s="237" t="s">
        <v>3979</v>
      </c>
      <c r="B3405" s="237" t="s">
        <v>3929</v>
      </c>
      <c r="C3405" s="237">
        <v>1718.99</v>
      </c>
    </row>
    <row r="3406" spans="1:3">
      <c r="A3406" s="237" t="s">
        <v>4026</v>
      </c>
      <c r="B3406" s="237" t="s">
        <v>3929</v>
      </c>
      <c r="C3406" s="237">
        <v>1718.99</v>
      </c>
    </row>
    <row r="3407" spans="1:3">
      <c r="A3407" s="237" t="s">
        <v>4027</v>
      </c>
      <c r="B3407" s="237" t="s">
        <v>3931</v>
      </c>
      <c r="C3407" s="237">
        <v>319.72000000000003</v>
      </c>
    </row>
    <row r="3408" spans="1:3">
      <c r="A3408" s="237" t="s">
        <v>4028</v>
      </c>
      <c r="B3408" s="237" t="s">
        <v>3931</v>
      </c>
      <c r="C3408" s="237">
        <v>319.72000000000003</v>
      </c>
    </row>
    <row r="3409" spans="1:3">
      <c r="A3409" s="237" t="s">
        <v>3957</v>
      </c>
      <c r="B3409" s="237" t="s">
        <v>3931</v>
      </c>
      <c r="C3409" s="237">
        <v>319.72000000000003</v>
      </c>
    </row>
    <row r="3410" spans="1:3">
      <c r="A3410" s="237" t="s">
        <v>3996</v>
      </c>
      <c r="B3410" s="237" t="s">
        <v>3933</v>
      </c>
      <c r="C3410" s="237">
        <v>983.5</v>
      </c>
    </row>
    <row r="3411" spans="1:3">
      <c r="A3411" s="237" t="s">
        <v>3995</v>
      </c>
      <c r="B3411" s="237" t="s">
        <v>3933</v>
      </c>
      <c r="C3411" s="237">
        <v>983.5</v>
      </c>
    </row>
    <row r="3412" spans="1:3">
      <c r="A3412" s="237" t="s">
        <v>3994</v>
      </c>
      <c r="B3412" s="237" t="s">
        <v>3931</v>
      </c>
      <c r="C3412" s="237">
        <v>319.72000000000003</v>
      </c>
    </row>
    <row r="3413" spans="1:3">
      <c r="A3413" s="237" t="s">
        <v>4000</v>
      </c>
      <c r="B3413" s="237" t="s">
        <v>3931</v>
      </c>
      <c r="C3413" s="237">
        <v>319.72000000000003</v>
      </c>
    </row>
    <row r="3414" spans="1:3">
      <c r="A3414" s="237" t="s">
        <v>3997</v>
      </c>
      <c r="B3414" s="237" t="s">
        <v>3933</v>
      </c>
      <c r="C3414" s="237">
        <v>983.5</v>
      </c>
    </row>
    <row r="3415" spans="1:3">
      <c r="A3415" s="237" t="s">
        <v>3998</v>
      </c>
      <c r="B3415" s="237" t="s">
        <v>3929</v>
      </c>
      <c r="C3415" s="237">
        <v>1718.99</v>
      </c>
    </row>
    <row r="3416" spans="1:3">
      <c r="A3416" s="237" t="s">
        <v>3971</v>
      </c>
      <c r="B3416" s="237" t="s">
        <v>3931</v>
      </c>
      <c r="C3416" s="237">
        <v>319.72000000000003</v>
      </c>
    </row>
    <row r="3417" spans="1:3">
      <c r="A3417" s="237" t="s">
        <v>4017</v>
      </c>
      <c r="B3417" s="237" t="s">
        <v>3931</v>
      </c>
      <c r="C3417" s="237">
        <v>319.72000000000003</v>
      </c>
    </row>
    <row r="3418" spans="1:3">
      <c r="A3418" s="237" t="s">
        <v>3992</v>
      </c>
      <c r="B3418" s="237" t="s">
        <v>3931</v>
      </c>
      <c r="C3418" s="237">
        <v>319.72000000000003</v>
      </c>
    </row>
    <row r="3419" spans="1:3">
      <c r="A3419" s="237" t="s">
        <v>3991</v>
      </c>
      <c r="B3419" s="237" t="s">
        <v>3931</v>
      </c>
      <c r="C3419" s="237">
        <v>319.72000000000003</v>
      </c>
    </row>
    <row r="3420" spans="1:3">
      <c r="A3420" s="237" t="s">
        <v>3989</v>
      </c>
      <c r="B3420" s="237" t="s">
        <v>3933</v>
      </c>
      <c r="C3420" s="237">
        <v>983.5</v>
      </c>
    </row>
    <row r="3421" spans="1:3">
      <c r="A3421" s="237" t="s">
        <v>3988</v>
      </c>
      <c r="B3421" s="237" t="s">
        <v>3933</v>
      </c>
      <c r="C3421" s="237">
        <v>983.5</v>
      </c>
    </row>
    <row r="3422" spans="1:3">
      <c r="A3422" s="237" t="s">
        <v>3972</v>
      </c>
      <c r="B3422" s="237" t="s">
        <v>3929</v>
      </c>
      <c r="C3422" s="237">
        <v>1718.99</v>
      </c>
    </row>
    <row r="3423" spans="1:3">
      <c r="A3423" s="237" t="s">
        <v>3973</v>
      </c>
      <c r="B3423" s="237" t="s">
        <v>3931</v>
      </c>
      <c r="C3423" s="237">
        <v>319.72000000000003</v>
      </c>
    </row>
    <row r="3424" spans="1:3">
      <c r="A3424" s="237" t="s">
        <v>3974</v>
      </c>
      <c r="B3424" s="237" t="s">
        <v>3931</v>
      </c>
      <c r="C3424" s="237">
        <v>319.72000000000003</v>
      </c>
    </row>
    <row r="3425" spans="1:3">
      <c r="A3425" s="237" t="s">
        <v>3990</v>
      </c>
      <c r="B3425" s="237" t="s">
        <v>3931</v>
      </c>
      <c r="C3425" s="237">
        <v>319.72000000000003</v>
      </c>
    </row>
    <row r="3426" spans="1:3">
      <c r="A3426" s="237" t="s">
        <v>3986</v>
      </c>
      <c r="B3426" s="237" t="s">
        <v>3933</v>
      </c>
      <c r="C3426" s="237">
        <v>983.5</v>
      </c>
    </row>
    <row r="3427" spans="1:3">
      <c r="A3427" s="237" t="s">
        <v>3975</v>
      </c>
      <c r="B3427" s="237" t="s">
        <v>3933</v>
      </c>
      <c r="C3427" s="237">
        <v>983.5</v>
      </c>
    </row>
    <row r="3428" spans="1:3">
      <c r="A3428" s="237" t="s">
        <v>3993</v>
      </c>
      <c r="B3428" s="237" t="s">
        <v>3931</v>
      </c>
      <c r="C3428" s="237">
        <v>319.72000000000003</v>
      </c>
    </row>
    <row r="3429" spans="1:3">
      <c r="A3429" s="237" t="s">
        <v>4031</v>
      </c>
      <c r="B3429" s="237" t="s">
        <v>3931</v>
      </c>
      <c r="C3429" s="237">
        <v>319.72000000000003</v>
      </c>
    </row>
    <row r="3430" spans="1:3">
      <c r="A3430" s="237" t="s">
        <v>4030</v>
      </c>
      <c r="B3430" s="237" t="s">
        <v>3931</v>
      </c>
      <c r="C3430" s="237">
        <v>319.72000000000003</v>
      </c>
    </row>
    <row r="3431" spans="1:3">
      <c r="A3431" s="237" t="s">
        <v>4033</v>
      </c>
      <c r="B3431" s="237" t="s">
        <v>3929</v>
      </c>
      <c r="C3431" s="237">
        <v>1718.99</v>
      </c>
    </row>
    <row r="3432" spans="1:3">
      <c r="A3432" s="237" t="s">
        <v>4037</v>
      </c>
      <c r="B3432" s="237" t="s">
        <v>3931</v>
      </c>
      <c r="C3432" s="237">
        <v>319.72000000000003</v>
      </c>
    </row>
    <row r="3433" spans="1:3">
      <c r="A3433" s="237" t="s">
        <v>3983</v>
      </c>
      <c r="B3433" s="237" t="s">
        <v>3931</v>
      </c>
      <c r="C3433" s="237">
        <v>319.72000000000003</v>
      </c>
    </row>
    <row r="3434" spans="1:3">
      <c r="A3434" s="237" t="s">
        <v>3984</v>
      </c>
      <c r="B3434" s="237" t="s">
        <v>3931</v>
      </c>
      <c r="C3434" s="237">
        <v>319.72000000000003</v>
      </c>
    </row>
    <row r="3435" spans="1:3">
      <c r="A3435" s="237" t="s">
        <v>3985</v>
      </c>
      <c r="B3435" s="237" t="s">
        <v>3933</v>
      </c>
      <c r="C3435" s="237">
        <v>983.5</v>
      </c>
    </row>
    <row r="3436" spans="1:3">
      <c r="A3436" s="237" t="s">
        <v>4022</v>
      </c>
      <c r="B3436" s="237" t="s">
        <v>3931</v>
      </c>
      <c r="C3436" s="237">
        <v>319.72000000000003</v>
      </c>
    </row>
    <row r="3437" spans="1:3">
      <c r="A3437" s="237" t="s">
        <v>4008</v>
      </c>
      <c r="B3437" s="237" t="s">
        <v>3931</v>
      </c>
      <c r="C3437" s="237">
        <v>319.72000000000003</v>
      </c>
    </row>
    <row r="3438" spans="1:3">
      <c r="A3438" s="237" t="s">
        <v>3969</v>
      </c>
      <c r="B3438" s="237" t="s">
        <v>3931</v>
      </c>
      <c r="C3438" s="237">
        <v>319.72000000000003</v>
      </c>
    </row>
    <row r="3439" spans="1:3">
      <c r="A3439" s="237" t="s">
        <v>3968</v>
      </c>
      <c r="B3439" s="237" t="s">
        <v>3933</v>
      </c>
      <c r="C3439" s="237">
        <v>983.5</v>
      </c>
    </row>
    <row r="3440" spans="1:3">
      <c r="A3440" s="237" t="s">
        <v>4006</v>
      </c>
      <c r="B3440" s="237" t="s">
        <v>3931</v>
      </c>
      <c r="C3440" s="237">
        <v>319.72000000000003</v>
      </c>
    </row>
    <row r="3441" spans="1:3">
      <c r="A3441" s="237" t="s">
        <v>3967</v>
      </c>
      <c r="B3441" s="237" t="s">
        <v>3933</v>
      </c>
      <c r="C3441" s="237">
        <v>983.5</v>
      </c>
    </row>
    <row r="3442" spans="1:3">
      <c r="A3442" s="237" t="s">
        <v>3966</v>
      </c>
      <c r="B3442" s="237" t="s">
        <v>3933</v>
      </c>
      <c r="C3442" s="237">
        <v>983.5</v>
      </c>
    </row>
    <row r="3443" spans="1:3">
      <c r="A3443" s="237" t="s">
        <v>3982</v>
      </c>
      <c r="B3443" s="237" t="s">
        <v>3929</v>
      </c>
      <c r="C3443" s="237">
        <v>1718.99</v>
      </c>
    </row>
    <row r="3444" spans="1:3">
      <c r="A3444" s="237" t="s">
        <v>4058</v>
      </c>
      <c r="B3444" s="237" t="s">
        <v>4046</v>
      </c>
      <c r="C3444" s="237">
        <v>1049.8900000000001</v>
      </c>
    </row>
    <row r="3445" spans="1:3">
      <c r="A3445" s="237" t="s">
        <v>4050</v>
      </c>
      <c r="B3445" s="237" t="s">
        <v>4051</v>
      </c>
      <c r="C3445" s="237">
        <v>27561.1</v>
      </c>
    </row>
    <row r="3446" spans="1:3">
      <c r="A3446" s="237" t="s">
        <v>4045</v>
      </c>
      <c r="B3446" s="237" t="s">
        <v>4046</v>
      </c>
      <c r="C3446" s="237">
        <v>1049.8900000000001</v>
      </c>
    </row>
    <row r="3447" spans="1:3">
      <c r="A3447" s="237" t="s">
        <v>4048</v>
      </c>
      <c r="B3447" s="237" t="s">
        <v>4042</v>
      </c>
      <c r="C3447" s="237">
        <v>784.67</v>
      </c>
    </row>
    <row r="3448" spans="1:3">
      <c r="A3448" s="237" t="s">
        <v>4060</v>
      </c>
      <c r="B3448" s="237" t="s">
        <v>4053</v>
      </c>
      <c r="C3448" s="237">
        <v>433.32</v>
      </c>
    </row>
    <row r="3449" spans="1:3">
      <c r="A3449" s="237" t="s">
        <v>4052</v>
      </c>
      <c r="B3449" s="237" t="s">
        <v>4053</v>
      </c>
      <c r="C3449" s="237">
        <v>433.32</v>
      </c>
    </row>
    <row r="3450" spans="1:3">
      <c r="A3450" s="237" t="s">
        <v>4054</v>
      </c>
      <c r="B3450" s="237" t="s">
        <v>4046</v>
      </c>
      <c r="C3450" s="237">
        <v>1049.8900000000001</v>
      </c>
    </row>
    <row r="3451" spans="1:3">
      <c r="A3451" s="237" t="s">
        <v>4055</v>
      </c>
      <c r="B3451" s="237" t="s">
        <v>4056</v>
      </c>
      <c r="C3451" s="237">
        <v>1237.33</v>
      </c>
    </row>
    <row r="3452" spans="1:3">
      <c r="A3452" s="237" t="s">
        <v>4041</v>
      </c>
      <c r="B3452" s="237" t="s">
        <v>4042</v>
      </c>
      <c r="C3452" s="237">
        <v>784.67</v>
      </c>
    </row>
    <row r="3453" spans="1:3">
      <c r="A3453" s="237" t="s">
        <v>4064</v>
      </c>
      <c r="B3453" s="237" t="s">
        <v>4065</v>
      </c>
      <c r="C3453" s="237">
        <v>209464.5</v>
      </c>
    </row>
    <row r="3454" spans="1:3">
      <c r="A3454" s="237" t="s">
        <v>4057</v>
      </c>
      <c r="B3454" s="237" t="s">
        <v>4046</v>
      </c>
      <c r="C3454" s="237">
        <v>1049.8900000000001</v>
      </c>
    </row>
    <row r="3455" spans="1:3">
      <c r="A3455" s="237" t="s">
        <v>4043</v>
      </c>
      <c r="B3455" s="237" t="s">
        <v>4044</v>
      </c>
      <c r="C3455" s="237">
        <v>819.25</v>
      </c>
    </row>
    <row r="3456" spans="1:3">
      <c r="A3456" s="237" t="s">
        <v>4066</v>
      </c>
      <c r="B3456" s="237" t="s">
        <v>4056</v>
      </c>
      <c r="C3456" s="237">
        <v>1237.33</v>
      </c>
    </row>
    <row r="3457" spans="1:3">
      <c r="A3457" s="237" t="s">
        <v>4047</v>
      </c>
      <c r="B3457" s="237" t="s">
        <v>4046</v>
      </c>
      <c r="C3457" s="237">
        <v>1049.8900000000001</v>
      </c>
    </row>
    <row r="3458" spans="1:3">
      <c r="A3458" s="237" t="s">
        <v>4049</v>
      </c>
      <c r="B3458" s="237" t="s">
        <v>4046</v>
      </c>
      <c r="C3458" s="237">
        <v>1049.8900000000001</v>
      </c>
    </row>
    <row r="3459" spans="1:3">
      <c r="A3459" s="237" t="s">
        <v>4061</v>
      </c>
      <c r="B3459" s="237" t="s">
        <v>4062</v>
      </c>
      <c r="C3459" s="237">
        <v>623.33000000000004</v>
      </c>
    </row>
    <row r="3460" spans="1:3">
      <c r="A3460" s="237" t="s">
        <v>4059</v>
      </c>
      <c r="B3460" s="237" t="s">
        <v>4044</v>
      </c>
      <c r="C3460" s="237">
        <v>819.25</v>
      </c>
    </row>
    <row r="3461" spans="1:3">
      <c r="A3461" s="237" t="s">
        <v>4063</v>
      </c>
      <c r="B3461" s="237" t="s">
        <v>4046</v>
      </c>
      <c r="C3461" s="237">
        <v>1049.8900000000001</v>
      </c>
    </row>
    <row r="3462" spans="1:3">
      <c r="A3462" s="237" t="s">
        <v>4067</v>
      </c>
      <c r="B3462" s="237" t="s">
        <v>4068</v>
      </c>
      <c r="C3462" s="237">
        <v>518.51</v>
      </c>
    </row>
    <row r="3463" spans="1:3">
      <c r="A3463" s="237" t="s">
        <v>4069</v>
      </c>
      <c r="B3463" s="237" t="s">
        <v>4070</v>
      </c>
      <c r="C3463" s="237">
        <v>18992.91</v>
      </c>
    </row>
    <row r="3464" spans="1:3">
      <c r="A3464" s="237" t="s">
        <v>4071</v>
      </c>
      <c r="B3464" s="237" t="s">
        <v>4072</v>
      </c>
      <c r="C3464" s="237">
        <v>72919.789999999994</v>
      </c>
    </row>
    <row r="3465" spans="1:3">
      <c r="A3465" s="237" t="s">
        <v>4073</v>
      </c>
      <c r="B3465" s="237" t="s">
        <v>4074</v>
      </c>
      <c r="C3465" s="237">
        <v>43548.5</v>
      </c>
    </row>
    <row r="3466" spans="1:3">
      <c r="A3466" s="237" t="s">
        <v>4077</v>
      </c>
      <c r="B3466" s="237" t="s">
        <v>4078</v>
      </c>
      <c r="C3466" s="237">
        <v>70000</v>
      </c>
    </row>
    <row r="3467" spans="1:3">
      <c r="A3467" s="237" t="s">
        <v>4075</v>
      </c>
      <c r="B3467" s="237" t="s">
        <v>4076</v>
      </c>
      <c r="C3467" s="237">
        <v>10127.969999999999</v>
      </c>
    </row>
    <row r="3468" spans="1:3">
      <c r="A3468" s="237" t="s">
        <v>4110</v>
      </c>
      <c r="B3468" s="237" t="s">
        <v>4101</v>
      </c>
      <c r="C3468" s="237">
        <v>1954.17</v>
      </c>
    </row>
    <row r="3469" spans="1:3">
      <c r="A3469" s="237" t="s">
        <v>4085</v>
      </c>
      <c r="B3469" s="237" t="s">
        <v>4086</v>
      </c>
      <c r="C3469" s="237">
        <v>14854.77</v>
      </c>
    </row>
    <row r="3470" spans="1:3">
      <c r="A3470" s="237" t="s">
        <v>4096</v>
      </c>
      <c r="B3470" s="237" t="s">
        <v>4097</v>
      </c>
      <c r="C3470" s="237">
        <v>44696.26</v>
      </c>
    </row>
    <row r="3471" spans="1:3">
      <c r="A3471" s="237" t="s">
        <v>4111</v>
      </c>
      <c r="B3471" s="237" t="s">
        <v>4082</v>
      </c>
      <c r="C3471" s="237">
        <v>36361.75</v>
      </c>
    </row>
    <row r="3472" spans="1:3">
      <c r="A3472" s="237" t="s">
        <v>4089</v>
      </c>
      <c r="B3472" s="237" t="s">
        <v>4090</v>
      </c>
      <c r="C3472" s="237">
        <v>22521.4</v>
      </c>
    </row>
    <row r="3473" spans="1:3">
      <c r="A3473" s="237" t="s">
        <v>4098</v>
      </c>
      <c r="B3473" s="237" t="s">
        <v>4099</v>
      </c>
      <c r="C3473" s="237">
        <v>2742.52</v>
      </c>
    </row>
    <row r="3474" spans="1:3">
      <c r="A3474" s="237" t="s">
        <v>4087</v>
      </c>
      <c r="B3474" s="237" t="s">
        <v>4088</v>
      </c>
      <c r="C3474" s="237">
        <v>211603.33</v>
      </c>
    </row>
    <row r="3475" spans="1:3">
      <c r="A3475" s="237" t="s">
        <v>4104</v>
      </c>
      <c r="B3475" s="237" t="s">
        <v>4097</v>
      </c>
      <c r="C3475" s="237">
        <v>44696.26</v>
      </c>
    </row>
    <row r="3476" spans="1:3">
      <c r="A3476" s="237" t="s">
        <v>4105</v>
      </c>
      <c r="B3476" s="237" t="s">
        <v>4101</v>
      </c>
      <c r="C3476" s="237">
        <v>1954.17</v>
      </c>
    </row>
    <row r="3477" spans="1:3">
      <c r="A3477" s="237" t="s">
        <v>4095</v>
      </c>
      <c r="B3477" s="237" t="s">
        <v>4086</v>
      </c>
      <c r="C3477" s="237">
        <v>14854.77</v>
      </c>
    </row>
    <row r="3478" spans="1:3">
      <c r="A3478" s="237" t="s">
        <v>4106</v>
      </c>
      <c r="B3478" s="237" t="s">
        <v>4107</v>
      </c>
      <c r="C3478" s="237">
        <v>109799.8</v>
      </c>
    </row>
    <row r="3479" spans="1:3">
      <c r="A3479" s="237" t="s">
        <v>4093</v>
      </c>
      <c r="B3479" s="237" t="s">
        <v>4094</v>
      </c>
      <c r="C3479" s="237">
        <v>211603.33</v>
      </c>
    </row>
    <row r="3480" spans="1:3">
      <c r="A3480" s="237" t="s">
        <v>4091</v>
      </c>
      <c r="B3480" s="237" t="s">
        <v>4092</v>
      </c>
      <c r="C3480" s="237">
        <v>85769.96</v>
      </c>
    </row>
    <row r="3481" spans="1:3">
      <c r="A3481" s="237" t="s">
        <v>4112</v>
      </c>
      <c r="B3481" s="237" t="s">
        <v>4113</v>
      </c>
      <c r="C3481" s="237">
        <v>134153.04</v>
      </c>
    </row>
    <row r="3482" spans="1:3">
      <c r="A3482" s="237" t="s">
        <v>4100</v>
      </c>
      <c r="B3482" s="237" t="s">
        <v>4101</v>
      </c>
      <c r="C3482" s="237">
        <v>1954.17</v>
      </c>
    </row>
    <row r="3483" spans="1:3">
      <c r="A3483" s="237" t="s">
        <v>4102</v>
      </c>
      <c r="B3483" s="237" t="s">
        <v>4103</v>
      </c>
      <c r="C3483" s="237">
        <v>3001.91</v>
      </c>
    </row>
    <row r="3484" spans="1:3">
      <c r="A3484" s="237" t="s">
        <v>4079</v>
      </c>
      <c r="B3484" s="237" t="s">
        <v>4080</v>
      </c>
      <c r="C3484" s="237">
        <v>211603.34</v>
      </c>
    </row>
    <row r="3485" spans="1:3">
      <c r="A3485" s="237" t="s">
        <v>4081</v>
      </c>
      <c r="B3485" s="237" t="s">
        <v>4082</v>
      </c>
      <c r="C3485" s="237">
        <v>36361.75</v>
      </c>
    </row>
    <row r="3486" spans="1:3">
      <c r="A3486" s="237" t="s">
        <v>4083</v>
      </c>
      <c r="B3486" s="237" t="s">
        <v>4084</v>
      </c>
      <c r="C3486" s="237">
        <v>95912.67</v>
      </c>
    </row>
    <row r="3487" spans="1:3">
      <c r="A3487" s="237" t="s">
        <v>4114</v>
      </c>
      <c r="B3487" s="237" t="s">
        <v>4101</v>
      </c>
      <c r="C3487" s="237">
        <v>1954.17</v>
      </c>
    </row>
    <row r="3488" spans="1:3">
      <c r="A3488" s="237" t="s">
        <v>4109</v>
      </c>
      <c r="B3488" s="237" t="s">
        <v>4101</v>
      </c>
      <c r="C3488" s="237">
        <v>1954.17</v>
      </c>
    </row>
    <row r="3489" spans="1:3">
      <c r="A3489" s="237" t="s">
        <v>4108</v>
      </c>
      <c r="B3489" s="237" t="s">
        <v>4101</v>
      </c>
      <c r="C3489" s="237">
        <v>1954.17</v>
      </c>
    </row>
    <row r="3490" spans="1:3">
      <c r="A3490" s="237" t="s">
        <v>4120</v>
      </c>
      <c r="B3490" s="237" t="s">
        <v>4121</v>
      </c>
      <c r="C3490" s="237">
        <v>13963.5</v>
      </c>
    </row>
    <row r="3491" spans="1:3">
      <c r="A3491" s="237" t="s">
        <v>4126</v>
      </c>
      <c r="B3491" s="237" t="s">
        <v>4127</v>
      </c>
      <c r="C3491" s="237">
        <v>139607.73000000001</v>
      </c>
    </row>
    <row r="3492" spans="1:3">
      <c r="A3492" s="237" t="s">
        <v>4137</v>
      </c>
      <c r="B3492" s="237" t="s">
        <v>4116</v>
      </c>
      <c r="C3492" s="237">
        <v>17510.8</v>
      </c>
    </row>
    <row r="3493" spans="1:3">
      <c r="A3493" s="237" t="s">
        <v>4125</v>
      </c>
      <c r="B3493" s="237" t="s">
        <v>3523</v>
      </c>
      <c r="C3493" s="237">
        <v>9501.18</v>
      </c>
    </row>
    <row r="3494" spans="1:3">
      <c r="A3494" s="237" t="s">
        <v>4124</v>
      </c>
      <c r="B3494" s="237" t="s">
        <v>3523</v>
      </c>
      <c r="C3494" s="237">
        <v>11508.77</v>
      </c>
    </row>
    <row r="3495" spans="1:3">
      <c r="A3495" s="237" t="s">
        <v>4136</v>
      </c>
      <c r="B3495" s="237" t="s">
        <v>4121</v>
      </c>
      <c r="C3495" s="237">
        <v>13963.5</v>
      </c>
    </row>
    <row r="3496" spans="1:3">
      <c r="A3496" s="237" t="s">
        <v>4134</v>
      </c>
      <c r="B3496" s="237" t="s">
        <v>4135</v>
      </c>
      <c r="C3496" s="237">
        <v>26303.02</v>
      </c>
    </row>
    <row r="3497" spans="1:3">
      <c r="A3497" s="237" t="s">
        <v>4123</v>
      </c>
      <c r="B3497" s="237" t="s">
        <v>3523</v>
      </c>
      <c r="C3497" s="237">
        <v>9501.18</v>
      </c>
    </row>
    <row r="3498" spans="1:3">
      <c r="A3498" s="237" t="s">
        <v>4133</v>
      </c>
      <c r="B3498" s="237" t="s">
        <v>3523</v>
      </c>
      <c r="C3498" s="237">
        <v>9501.18</v>
      </c>
    </row>
    <row r="3499" spans="1:3">
      <c r="A3499" s="237" t="s">
        <v>4122</v>
      </c>
      <c r="B3499" s="237" t="s">
        <v>3523</v>
      </c>
      <c r="C3499" s="237">
        <v>9501.18</v>
      </c>
    </row>
    <row r="3500" spans="1:3">
      <c r="A3500" s="237" t="s">
        <v>4115</v>
      </c>
      <c r="B3500" s="237" t="s">
        <v>4116</v>
      </c>
      <c r="C3500" s="237">
        <v>17510.8</v>
      </c>
    </row>
    <row r="3501" spans="1:3">
      <c r="A3501" s="237" t="s">
        <v>4118</v>
      </c>
      <c r="B3501" s="237" t="s">
        <v>4119</v>
      </c>
      <c r="C3501" s="237">
        <v>13320</v>
      </c>
    </row>
    <row r="3502" spans="1:3">
      <c r="A3502" s="237" t="s">
        <v>4132</v>
      </c>
      <c r="B3502" s="237" t="s">
        <v>3523</v>
      </c>
      <c r="C3502" s="237">
        <v>11508.77</v>
      </c>
    </row>
    <row r="3503" spans="1:3">
      <c r="A3503" s="237" t="s">
        <v>4117</v>
      </c>
      <c r="B3503" s="237" t="s">
        <v>3523</v>
      </c>
      <c r="C3503" s="237">
        <v>17228.71</v>
      </c>
    </row>
    <row r="3504" spans="1:3">
      <c r="A3504" s="237" t="s">
        <v>4131</v>
      </c>
      <c r="B3504" s="237" t="s">
        <v>3523</v>
      </c>
      <c r="C3504" s="237">
        <v>9501.18</v>
      </c>
    </row>
    <row r="3505" spans="1:3">
      <c r="A3505" s="237" t="s">
        <v>4128</v>
      </c>
      <c r="B3505" s="237" t="s">
        <v>3523</v>
      </c>
      <c r="C3505" s="237">
        <v>9501.18</v>
      </c>
    </row>
    <row r="3506" spans="1:3">
      <c r="A3506" s="237" t="s">
        <v>4129</v>
      </c>
      <c r="B3506" s="237" t="s">
        <v>4130</v>
      </c>
      <c r="C3506" s="237">
        <v>35478.86</v>
      </c>
    </row>
    <row r="3507" spans="1:3">
      <c r="A3507" s="237" t="s">
        <v>4173</v>
      </c>
      <c r="B3507" s="237" t="s">
        <v>4139</v>
      </c>
      <c r="C3507" s="237">
        <v>200.13</v>
      </c>
    </row>
    <row r="3508" spans="1:3">
      <c r="A3508" s="237" t="s">
        <v>4191</v>
      </c>
      <c r="B3508" s="237" t="s">
        <v>4149</v>
      </c>
      <c r="C3508" s="237">
        <v>54.82</v>
      </c>
    </row>
    <row r="3509" spans="1:3">
      <c r="A3509" s="237" t="s">
        <v>4180</v>
      </c>
      <c r="B3509" s="237" t="s">
        <v>4178</v>
      </c>
      <c r="C3509" s="237">
        <v>9604.77</v>
      </c>
    </row>
    <row r="3510" spans="1:3">
      <c r="A3510" s="237" t="s">
        <v>4188</v>
      </c>
      <c r="B3510" s="237" t="s">
        <v>4149</v>
      </c>
      <c r="C3510" s="237">
        <v>54.82</v>
      </c>
    </row>
    <row r="3511" spans="1:3">
      <c r="A3511" s="237" t="s">
        <v>4157</v>
      </c>
      <c r="B3511" s="237" t="s">
        <v>4139</v>
      </c>
      <c r="C3511" s="237">
        <v>200.13</v>
      </c>
    </row>
    <row r="3512" spans="1:3">
      <c r="A3512" s="237" t="s">
        <v>4151</v>
      </c>
      <c r="B3512" s="237" t="s">
        <v>4146</v>
      </c>
      <c r="C3512" s="237">
        <v>678.23</v>
      </c>
    </row>
    <row r="3513" spans="1:3">
      <c r="A3513" s="237" t="s">
        <v>4144</v>
      </c>
      <c r="B3513" s="237" t="s">
        <v>4143</v>
      </c>
      <c r="C3513" s="237">
        <v>2951.48</v>
      </c>
    </row>
    <row r="3514" spans="1:3">
      <c r="A3514" s="237" t="s">
        <v>4145</v>
      </c>
      <c r="B3514" s="237" t="s">
        <v>4146</v>
      </c>
      <c r="C3514" s="237">
        <v>678.23</v>
      </c>
    </row>
    <row r="3515" spans="1:3">
      <c r="A3515" s="237" t="s">
        <v>4183</v>
      </c>
      <c r="B3515" s="237" t="s">
        <v>4143</v>
      </c>
      <c r="C3515" s="237">
        <v>2951.48</v>
      </c>
    </row>
    <row r="3516" spans="1:3">
      <c r="A3516" s="237" t="s">
        <v>4142</v>
      </c>
      <c r="B3516" s="237" t="s">
        <v>4143</v>
      </c>
      <c r="C3516" s="237">
        <v>2951.48</v>
      </c>
    </row>
    <row r="3517" spans="1:3">
      <c r="A3517" s="237" t="s">
        <v>4197</v>
      </c>
      <c r="B3517" s="237" t="s">
        <v>4198</v>
      </c>
      <c r="C3517" s="237">
        <v>210526.32</v>
      </c>
    </row>
    <row r="3518" spans="1:3">
      <c r="A3518" s="237" t="s">
        <v>4187</v>
      </c>
      <c r="B3518" s="237" t="s">
        <v>4143</v>
      </c>
      <c r="C3518" s="237">
        <v>2951.48</v>
      </c>
    </row>
    <row r="3519" spans="1:3">
      <c r="A3519" s="237" t="s">
        <v>4199</v>
      </c>
      <c r="B3519" s="237" t="s">
        <v>4139</v>
      </c>
      <c r="C3519" s="237">
        <v>3247.76</v>
      </c>
    </row>
    <row r="3520" spans="1:3">
      <c r="A3520" s="237" t="s">
        <v>4194</v>
      </c>
      <c r="B3520" s="237" t="s">
        <v>4139</v>
      </c>
      <c r="C3520" s="237">
        <v>3247.76</v>
      </c>
    </row>
    <row r="3521" spans="1:3">
      <c r="A3521" s="237" t="s">
        <v>4176</v>
      </c>
      <c r="B3521" s="237" t="s">
        <v>4146</v>
      </c>
      <c r="C3521" s="237">
        <v>678.23</v>
      </c>
    </row>
    <row r="3522" spans="1:3">
      <c r="A3522" s="237" t="s">
        <v>4186</v>
      </c>
      <c r="B3522" s="237" t="s">
        <v>4139</v>
      </c>
      <c r="C3522" s="237">
        <v>3247.76</v>
      </c>
    </row>
    <row r="3523" spans="1:3">
      <c r="A3523" s="237" t="s">
        <v>4190</v>
      </c>
      <c r="B3523" s="237" t="s">
        <v>3114</v>
      </c>
      <c r="C3523" s="237">
        <v>156.41999999999999</v>
      </c>
    </row>
    <row r="3524" spans="1:3">
      <c r="A3524" s="237" t="s">
        <v>4189</v>
      </c>
      <c r="B3524" s="237" t="s">
        <v>4149</v>
      </c>
      <c r="C3524" s="237">
        <v>54.82</v>
      </c>
    </row>
    <row r="3525" spans="1:3">
      <c r="A3525" s="237" t="s">
        <v>4196</v>
      </c>
      <c r="B3525" s="237" t="s">
        <v>3114</v>
      </c>
      <c r="C3525" s="237">
        <v>156.41999999999999</v>
      </c>
    </row>
    <row r="3526" spans="1:3">
      <c r="A3526" s="237" t="s">
        <v>4174</v>
      </c>
      <c r="B3526" s="237" t="s">
        <v>4149</v>
      </c>
      <c r="C3526" s="237">
        <v>54.82</v>
      </c>
    </row>
    <row r="3527" spans="1:3">
      <c r="A3527" s="237" t="s">
        <v>4159</v>
      </c>
      <c r="B3527" s="237" t="s">
        <v>4149</v>
      </c>
      <c r="C3527" s="237">
        <v>54.82</v>
      </c>
    </row>
    <row r="3528" spans="1:3">
      <c r="A3528" s="237" t="s">
        <v>4138</v>
      </c>
      <c r="B3528" s="237" t="s">
        <v>4139</v>
      </c>
      <c r="C3528" s="237">
        <v>3247.76</v>
      </c>
    </row>
    <row r="3529" spans="1:3">
      <c r="A3529" s="237" t="s">
        <v>4158</v>
      </c>
      <c r="B3529" s="237" t="s">
        <v>4149</v>
      </c>
      <c r="C3529" s="237">
        <v>54.82</v>
      </c>
    </row>
    <row r="3530" spans="1:3">
      <c r="A3530" s="237" t="s">
        <v>4161</v>
      </c>
      <c r="B3530" s="237" t="s">
        <v>3114</v>
      </c>
      <c r="C3530" s="237">
        <v>156.41999999999999</v>
      </c>
    </row>
    <row r="3531" spans="1:3">
      <c r="A3531" s="237" t="s">
        <v>4153</v>
      </c>
      <c r="B3531" s="237" t="s">
        <v>3114</v>
      </c>
      <c r="C3531" s="237">
        <v>156.41999999999999</v>
      </c>
    </row>
    <row r="3532" spans="1:3">
      <c r="A3532" s="237" t="s">
        <v>4179</v>
      </c>
      <c r="B3532" s="237" t="s">
        <v>4143</v>
      </c>
      <c r="C3532" s="237">
        <v>2951.48</v>
      </c>
    </row>
    <row r="3533" spans="1:3">
      <c r="A3533" s="237" t="s">
        <v>4177</v>
      </c>
      <c r="B3533" s="237" t="s">
        <v>4178</v>
      </c>
      <c r="C3533" s="237">
        <v>9604.77</v>
      </c>
    </row>
    <row r="3534" spans="1:3">
      <c r="A3534" s="237" t="s">
        <v>4150</v>
      </c>
      <c r="B3534" s="237" t="s">
        <v>4139</v>
      </c>
      <c r="C3534" s="237">
        <v>3247.76</v>
      </c>
    </row>
    <row r="3535" spans="1:3">
      <c r="A3535" s="237" t="s">
        <v>4200</v>
      </c>
      <c r="B3535" s="237" t="s">
        <v>4146</v>
      </c>
      <c r="C3535" s="237">
        <v>678.23</v>
      </c>
    </row>
    <row r="3536" spans="1:3">
      <c r="A3536" s="237" t="s">
        <v>4160</v>
      </c>
      <c r="B3536" s="237" t="s">
        <v>3114</v>
      </c>
      <c r="C3536" s="237">
        <v>156.41999999999999</v>
      </c>
    </row>
    <row r="3537" spans="1:3">
      <c r="A3537" s="237" t="s">
        <v>4147</v>
      </c>
      <c r="B3537" s="237" t="s">
        <v>4143</v>
      </c>
      <c r="C3537" s="237">
        <v>2951.48</v>
      </c>
    </row>
    <row r="3538" spans="1:3">
      <c r="A3538" s="237" t="s">
        <v>4163</v>
      </c>
      <c r="B3538" s="237" t="s">
        <v>4139</v>
      </c>
      <c r="C3538" s="237">
        <v>200.13</v>
      </c>
    </row>
    <row r="3539" spans="1:3">
      <c r="A3539" s="237" t="s">
        <v>4195</v>
      </c>
      <c r="B3539" s="237" t="s">
        <v>4149</v>
      </c>
      <c r="C3539" s="237">
        <v>54.82</v>
      </c>
    </row>
    <row r="3540" spans="1:3">
      <c r="A3540" s="237" t="s">
        <v>4140</v>
      </c>
      <c r="B3540" s="237" t="s">
        <v>4141</v>
      </c>
      <c r="C3540" s="237">
        <v>127432.9</v>
      </c>
    </row>
    <row r="3541" spans="1:3">
      <c r="A3541" s="237" t="s">
        <v>4169</v>
      </c>
      <c r="B3541" s="237" t="s">
        <v>4149</v>
      </c>
      <c r="C3541" s="237">
        <v>54.82</v>
      </c>
    </row>
    <row r="3542" spans="1:3">
      <c r="A3542" s="237" t="s">
        <v>4170</v>
      </c>
      <c r="B3542" s="237" t="s">
        <v>3114</v>
      </c>
      <c r="C3542" s="237">
        <v>156.41999999999999</v>
      </c>
    </row>
    <row r="3543" spans="1:3">
      <c r="A3543" s="237" t="s">
        <v>4175</v>
      </c>
      <c r="B3543" s="237" t="s">
        <v>3114</v>
      </c>
      <c r="C3543" s="237">
        <v>156.41999999999999</v>
      </c>
    </row>
    <row r="3544" spans="1:3">
      <c r="A3544" s="237" t="s">
        <v>4193</v>
      </c>
      <c r="B3544" s="237" t="s">
        <v>4149</v>
      </c>
      <c r="C3544" s="237">
        <v>54.82</v>
      </c>
    </row>
    <row r="3545" spans="1:3">
      <c r="A3545" s="237" t="s">
        <v>4182</v>
      </c>
      <c r="B3545" s="237" t="s">
        <v>4139</v>
      </c>
      <c r="C3545" s="237">
        <v>3247.76</v>
      </c>
    </row>
    <row r="3546" spans="1:3">
      <c r="A3546" s="237" t="s">
        <v>4181</v>
      </c>
      <c r="B3546" s="237" t="s">
        <v>4143</v>
      </c>
      <c r="C3546" s="237">
        <v>2951.48</v>
      </c>
    </row>
    <row r="3547" spans="1:3">
      <c r="A3547" s="237" t="s">
        <v>4148</v>
      </c>
      <c r="B3547" s="237" t="s">
        <v>4149</v>
      </c>
      <c r="C3547" s="237">
        <v>54.82</v>
      </c>
    </row>
    <row r="3548" spans="1:3">
      <c r="A3548" s="237" t="s">
        <v>4168</v>
      </c>
      <c r="B3548" s="237" t="s">
        <v>3114</v>
      </c>
      <c r="C3548" s="237">
        <v>156.41999999999999</v>
      </c>
    </row>
    <row r="3549" spans="1:3">
      <c r="A3549" s="237" t="s">
        <v>4185</v>
      </c>
      <c r="B3549" s="237" t="s">
        <v>3114</v>
      </c>
      <c r="C3549" s="237">
        <v>156.41999999999999</v>
      </c>
    </row>
    <row r="3550" spans="1:3">
      <c r="A3550" s="237" t="s">
        <v>4172</v>
      </c>
      <c r="B3550" s="237" t="s">
        <v>3114</v>
      </c>
      <c r="C3550" s="237">
        <v>156.41999999999999</v>
      </c>
    </row>
    <row r="3551" spans="1:3">
      <c r="A3551" s="237" t="s">
        <v>4152</v>
      </c>
      <c r="B3551" s="237" t="s">
        <v>4146</v>
      </c>
      <c r="C3551" s="237">
        <v>678.23</v>
      </c>
    </row>
    <row r="3552" spans="1:3">
      <c r="A3552" s="237" t="s">
        <v>4162</v>
      </c>
      <c r="B3552" s="237" t="s">
        <v>3114</v>
      </c>
      <c r="C3552" s="237">
        <v>156.41999999999999</v>
      </c>
    </row>
    <row r="3553" spans="1:3">
      <c r="A3553" s="237" t="s">
        <v>4164</v>
      </c>
      <c r="B3553" s="237" t="s">
        <v>3088</v>
      </c>
      <c r="C3553" s="237">
        <v>89.74</v>
      </c>
    </row>
    <row r="3554" spans="1:3">
      <c r="A3554" s="237" t="s">
        <v>4167</v>
      </c>
      <c r="B3554" s="237" t="s">
        <v>4139</v>
      </c>
      <c r="C3554" s="237">
        <v>1595.49</v>
      </c>
    </row>
    <row r="3555" spans="1:3">
      <c r="A3555" s="237" t="s">
        <v>4154</v>
      </c>
      <c r="B3555" s="237" t="s">
        <v>4149</v>
      </c>
      <c r="C3555" s="237">
        <v>54.82</v>
      </c>
    </row>
    <row r="3556" spans="1:3">
      <c r="A3556" s="237" t="s">
        <v>4165</v>
      </c>
      <c r="B3556" s="237" t="s">
        <v>4149</v>
      </c>
      <c r="C3556" s="237">
        <v>54.82</v>
      </c>
    </row>
    <row r="3557" spans="1:3">
      <c r="A3557" s="237" t="s">
        <v>4166</v>
      </c>
      <c r="B3557" s="237" t="s">
        <v>4143</v>
      </c>
      <c r="C3557" s="237">
        <v>2951.48</v>
      </c>
    </row>
    <row r="3558" spans="1:3">
      <c r="A3558" s="237" t="s">
        <v>4155</v>
      </c>
      <c r="B3558" s="237" t="s">
        <v>4139</v>
      </c>
      <c r="C3558" s="237">
        <v>200.13</v>
      </c>
    </row>
    <row r="3559" spans="1:3">
      <c r="A3559" s="237" t="s">
        <v>4184</v>
      </c>
      <c r="B3559" s="237" t="s">
        <v>3114</v>
      </c>
      <c r="C3559" s="237">
        <v>156.41999999999999</v>
      </c>
    </row>
    <row r="3560" spans="1:3">
      <c r="A3560" s="237" t="s">
        <v>4171</v>
      </c>
      <c r="B3560" s="237" t="s">
        <v>3088</v>
      </c>
      <c r="C3560" s="237">
        <v>89.74</v>
      </c>
    </row>
    <row r="3561" spans="1:3">
      <c r="A3561" s="237" t="s">
        <v>4156</v>
      </c>
      <c r="B3561" s="237" t="s">
        <v>4139</v>
      </c>
      <c r="C3561" s="237">
        <v>200.13</v>
      </c>
    </row>
    <row r="3562" spans="1:3">
      <c r="A3562" s="237" t="s">
        <v>4192</v>
      </c>
      <c r="B3562" s="237" t="s">
        <v>3114</v>
      </c>
      <c r="C3562" s="237">
        <v>156.41999999999999</v>
      </c>
    </row>
    <row r="3563" spans="1:3">
      <c r="A3563" s="237" t="s">
        <v>4248</v>
      </c>
      <c r="B3563" s="237" t="s">
        <v>4227</v>
      </c>
      <c r="C3563" s="237">
        <v>8789.43</v>
      </c>
    </row>
    <row r="3564" spans="1:3">
      <c r="A3564" s="237" t="s">
        <v>4303</v>
      </c>
      <c r="B3564" s="237" t="s">
        <v>4219</v>
      </c>
      <c r="C3564" s="237">
        <v>1206.28</v>
      </c>
    </row>
    <row r="3565" spans="1:3">
      <c r="A3565" s="237" t="s">
        <v>4304</v>
      </c>
      <c r="B3565" s="237" t="s">
        <v>4215</v>
      </c>
      <c r="C3565" s="237">
        <v>4402.6499999999996</v>
      </c>
    </row>
    <row r="3566" spans="1:3">
      <c r="A3566" s="237" t="s">
        <v>5656</v>
      </c>
      <c r="B3566" s="237" t="s">
        <v>5657</v>
      </c>
      <c r="C3566" s="237">
        <v>14800</v>
      </c>
    </row>
    <row r="3567" spans="1:3">
      <c r="A3567" s="237" t="s">
        <v>4240</v>
      </c>
      <c r="B3567" s="237" t="s">
        <v>4241</v>
      </c>
      <c r="C3567" s="237">
        <v>28205.94</v>
      </c>
    </row>
    <row r="3568" spans="1:3">
      <c r="A3568" s="237" t="s">
        <v>4339</v>
      </c>
      <c r="B3568" s="237" t="s">
        <v>4202</v>
      </c>
      <c r="C3568" s="237">
        <v>22343.75</v>
      </c>
    </row>
    <row r="3569" spans="1:3">
      <c r="A3569" s="237" t="s">
        <v>4321</v>
      </c>
      <c r="B3569" s="237" t="s">
        <v>4219</v>
      </c>
      <c r="C3569" s="237">
        <v>1206.28</v>
      </c>
    </row>
    <row r="3570" spans="1:3">
      <c r="A3570" s="237" t="s">
        <v>4342</v>
      </c>
      <c r="B3570" s="237" t="s">
        <v>4241</v>
      </c>
      <c r="C3570" s="237">
        <v>28205.94</v>
      </c>
    </row>
    <row r="3571" spans="1:3">
      <c r="A3571" s="237" t="s">
        <v>4369</v>
      </c>
      <c r="B3571" s="237" t="s">
        <v>4262</v>
      </c>
      <c r="C3571" s="237">
        <v>22564.74</v>
      </c>
    </row>
    <row r="3572" spans="1:3">
      <c r="A3572" s="237" t="s">
        <v>4379</v>
      </c>
      <c r="B3572" s="237" t="s">
        <v>4262</v>
      </c>
      <c r="C3572" s="237">
        <v>22564.74</v>
      </c>
    </row>
    <row r="3573" spans="1:3">
      <c r="A3573" s="237" t="s">
        <v>4260</v>
      </c>
      <c r="B3573" s="237" t="s">
        <v>4233</v>
      </c>
      <c r="C3573" s="237">
        <v>8145.15</v>
      </c>
    </row>
    <row r="3574" spans="1:3">
      <c r="A3574" s="237" t="s">
        <v>4361</v>
      </c>
      <c r="B3574" s="237" t="s">
        <v>4207</v>
      </c>
      <c r="C3574" s="237">
        <v>22564.74</v>
      </c>
    </row>
    <row r="3575" spans="1:3">
      <c r="A3575" s="237" t="s">
        <v>4358</v>
      </c>
      <c r="B3575" s="237" t="s">
        <v>4241</v>
      </c>
      <c r="C3575" s="237">
        <v>28205.94</v>
      </c>
    </row>
    <row r="3576" spans="1:3">
      <c r="A3576" s="237" t="s">
        <v>4290</v>
      </c>
      <c r="B3576" s="237" t="s">
        <v>4291</v>
      </c>
      <c r="C3576" s="237">
        <v>12323.84</v>
      </c>
    </row>
    <row r="3577" spans="1:3">
      <c r="A3577" s="237" t="s">
        <v>4327</v>
      </c>
      <c r="B3577" s="237" t="s">
        <v>4241</v>
      </c>
      <c r="C3577" s="237">
        <v>28205.94</v>
      </c>
    </row>
    <row r="3578" spans="1:3">
      <c r="A3578" s="237" t="s">
        <v>4355</v>
      </c>
      <c r="B3578" s="237" t="s">
        <v>4298</v>
      </c>
      <c r="C3578" s="237">
        <v>126173.75</v>
      </c>
    </row>
    <row r="3579" spans="1:3">
      <c r="A3579" s="237" t="s">
        <v>4246</v>
      </c>
      <c r="B3579" s="237" t="s">
        <v>4221</v>
      </c>
      <c r="C3579" s="237">
        <v>44673.919999999998</v>
      </c>
    </row>
    <row r="3580" spans="1:3">
      <c r="A3580" s="237" t="s">
        <v>4318</v>
      </c>
      <c r="B3580" s="237" t="s">
        <v>4219</v>
      </c>
      <c r="C3580" s="237">
        <v>1206.28</v>
      </c>
    </row>
    <row r="3581" spans="1:3">
      <c r="A3581" s="237" t="s">
        <v>4244</v>
      </c>
      <c r="B3581" s="237" t="s">
        <v>4245</v>
      </c>
      <c r="C3581" s="237">
        <v>12867.86</v>
      </c>
    </row>
    <row r="3582" spans="1:3">
      <c r="A3582" s="237" t="s">
        <v>4249</v>
      </c>
      <c r="B3582" s="237" t="s">
        <v>4231</v>
      </c>
      <c r="C3582" s="237">
        <v>2455.63</v>
      </c>
    </row>
    <row r="3583" spans="1:3">
      <c r="A3583" s="237" t="s">
        <v>4313</v>
      </c>
      <c r="B3583" s="237" t="s">
        <v>4231</v>
      </c>
      <c r="C3583" s="237">
        <v>2455.63</v>
      </c>
    </row>
    <row r="3584" spans="1:3">
      <c r="A3584" s="237" t="s">
        <v>4325</v>
      </c>
      <c r="B3584" s="237" t="s">
        <v>4326</v>
      </c>
      <c r="C3584" s="237">
        <v>565707.44999999995</v>
      </c>
    </row>
    <row r="3585" spans="1:3">
      <c r="A3585" s="237" t="s">
        <v>4250</v>
      </c>
      <c r="B3585" s="237" t="s">
        <v>4219</v>
      </c>
      <c r="C3585" s="237">
        <v>1206.28</v>
      </c>
    </row>
    <row r="3586" spans="1:3">
      <c r="A3586" s="237" t="s">
        <v>4251</v>
      </c>
      <c r="B3586" s="237" t="s">
        <v>4241</v>
      </c>
      <c r="C3586" s="237">
        <v>28205.94</v>
      </c>
    </row>
    <row r="3587" spans="1:3">
      <c r="A3587" s="237" t="s">
        <v>4222</v>
      </c>
      <c r="B3587" s="237" t="s">
        <v>4223</v>
      </c>
      <c r="C3587" s="237">
        <v>209.6</v>
      </c>
    </row>
    <row r="3588" spans="1:3">
      <c r="A3588" s="237" t="s">
        <v>5658</v>
      </c>
      <c r="B3588" s="237" t="s">
        <v>5659</v>
      </c>
      <c r="C3588" s="237">
        <v>207.06</v>
      </c>
    </row>
    <row r="3589" spans="1:3">
      <c r="A3589" s="237" t="s">
        <v>4323</v>
      </c>
      <c r="B3589" s="237" t="s">
        <v>4219</v>
      </c>
      <c r="C3589" s="237">
        <v>1206.28</v>
      </c>
    </row>
    <row r="3590" spans="1:3">
      <c r="A3590" s="237" t="s">
        <v>4312</v>
      </c>
      <c r="B3590" s="237" t="s">
        <v>4219</v>
      </c>
      <c r="C3590" s="237">
        <v>1206.28</v>
      </c>
    </row>
    <row r="3591" spans="1:3">
      <c r="A3591" s="237" t="s">
        <v>4349</v>
      </c>
      <c r="B3591" s="237" t="s">
        <v>4255</v>
      </c>
      <c r="C3591" s="237">
        <v>8472.64</v>
      </c>
    </row>
    <row r="3592" spans="1:3">
      <c r="A3592" s="237" t="s">
        <v>4359</v>
      </c>
      <c r="B3592" s="237" t="s">
        <v>4298</v>
      </c>
      <c r="C3592" s="237">
        <v>126173.75</v>
      </c>
    </row>
    <row r="3593" spans="1:3">
      <c r="A3593" s="237" t="s">
        <v>4374</v>
      </c>
      <c r="B3593" s="237" t="s">
        <v>4241</v>
      </c>
      <c r="C3593" s="237">
        <v>28205.94</v>
      </c>
    </row>
    <row r="3594" spans="1:3">
      <c r="A3594" s="237" t="s">
        <v>4220</v>
      </c>
      <c r="B3594" s="237" t="s">
        <v>4221</v>
      </c>
      <c r="C3594" s="237">
        <v>44564.88</v>
      </c>
    </row>
    <row r="3595" spans="1:3">
      <c r="A3595" s="237" t="s">
        <v>4343</v>
      </c>
      <c r="B3595" s="237" t="s">
        <v>4217</v>
      </c>
      <c r="C3595" s="237">
        <v>4014.61</v>
      </c>
    </row>
    <row r="3596" spans="1:3">
      <c r="A3596" s="237" t="s">
        <v>4319</v>
      </c>
      <c r="B3596" s="237" t="s">
        <v>4207</v>
      </c>
      <c r="C3596" s="237">
        <v>22564.74</v>
      </c>
    </row>
    <row r="3597" spans="1:3">
      <c r="A3597" s="237" t="s">
        <v>4314</v>
      </c>
      <c r="B3597" s="237" t="s">
        <v>4219</v>
      </c>
      <c r="C3597" s="237">
        <v>1206.28</v>
      </c>
    </row>
    <row r="3598" spans="1:3">
      <c r="A3598" s="237" t="s">
        <v>4377</v>
      </c>
      <c r="B3598" s="237" t="s">
        <v>4219</v>
      </c>
      <c r="C3598" s="237">
        <v>1206.28</v>
      </c>
    </row>
    <row r="3599" spans="1:3">
      <c r="A3599" s="237" t="s">
        <v>4311</v>
      </c>
      <c r="B3599" s="237" t="s">
        <v>4219</v>
      </c>
      <c r="C3599" s="237">
        <v>1206.28</v>
      </c>
    </row>
    <row r="3600" spans="1:3">
      <c r="A3600" s="237" t="s">
        <v>4261</v>
      </c>
      <c r="B3600" s="237" t="s">
        <v>4262</v>
      </c>
      <c r="C3600" s="237">
        <v>22564.74</v>
      </c>
    </row>
    <row r="3601" spans="1:3">
      <c r="A3601" s="237" t="s">
        <v>4347</v>
      </c>
      <c r="B3601" s="237" t="s">
        <v>4348</v>
      </c>
      <c r="C3601" s="237">
        <v>944672.17</v>
      </c>
    </row>
    <row r="3602" spans="1:3">
      <c r="A3602" s="237" t="s">
        <v>4256</v>
      </c>
      <c r="B3602" s="237" t="s">
        <v>4209</v>
      </c>
      <c r="C3602" s="237">
        <v>66631.45</v>
      </c>
    </row>
    <row r="3603" spans="1:3">
      <c r="A3603" s="237" t="s">
        <v>4329</v>
      </c>
      <c r="B3603" s="237" t="s">
        <v>4209</v>
      </c>
      <c r="C3603" s="237">
        <v>44796.99</v>
      </c>
    </row>
    <row r="3604" spans="1:3">
      <c r="A3604" s="237" t="s">
        <v>4257</v>
      </c>
      <c r="B3604" s="237" t="s">
        <v>4258</v>
      </c>
      <c r="C3604" s="237">
        <v>3839.06</v>
      </c>
    </row>
    <row r="3605" spans="1:3">
      <c r="A3605" s="237" t="s">
        <v>4350</v>
      </c>
      <c r="B3605" s="237" t="s">
        <v>4219</v>
      </c>
      <c r="C3605" s="237">
        <v>1206.28</v>
      </c>
    </row>
    <row r="3606" spans="1:3">
      <c r="A3606" s="237" t="s">
        <v>4344</v>
      </c>
      <c r="B3606" s="237" t="s">
        <v>4241</v>
      </c>
      <c r="C3606" s="237">
        <v>28205.94</v>
      </c>
    </row>
    <row r="3607" spans="1:3">
      <c r="A3607" s="237" t="s">
        <v>4302</v>
      </c>
      <c r="B3607" s="237" t="s">
        <v>4273</v>
      </c>
      <c r="C3607" s="237">
        <v>304.68</v>
      </c>
    </row>
    <row r="3608" spans="1:3">
      <c r="A3608" s="237" t="s">
        <v>4322</v>
      </c>
      <c r="B3608" s="237" t="s">
        <v>4262</v>
      </c>
      <c r="C3608" s="237">
        <v>22564.74</v>
      </c>
    </row>
    <row r="3609" spans="1:3">
      <c r="A3609" s="237" t="s">
        <v>4315</v>
      </c>
      <c r="B3609" s="237" t="s">
        <v>4202</v>
      </c>
      <c r="C3609" s="237">
        <v>19593.75</v>
      </c>
    </row>
    <row r="3610" spans="1:3">
      <c r="A3610" s="237" t="s">
        <v>4285</v>
      </c>
      <c r="B3610" s="237" t="s">
        <v>4286</v>
      </c>
      <c r="C3610" s="237">
        <v>134496.78</v>
      </c>
    </row>
    <row r="3611" spans="1:3">
      <c r="A3611" s="237" t="s">
        <v>4281</v>
      </c>
      <c r="B3611" s="237" t="s">
        <v>4219</v>
      </c>
      <c r="C3611" s="237">
        <v>1206.28</v>
      </c>
    </row>
    <row r="3612" spans="1:3">
      <c r="A3612" s="237" t="s">
        <v>4289</v>
      </c>
      <c r="B3612" s="237" t="s">
        <v>4219</v>
      </c>
      <c r="C3612" s="237">
        <v>1206.28</v>
      </c>
    </row>
    <row r="3613" spans="1:3">
      <c r="A3613" s="237" t="s">
        <v>4274</v>
      </c>
      <c r="B3613" s="237" t="s">
        <v>4219</v>
      </c>
      <c r="C3613" s="237">
        <v>1206.28</v>
      </c>
    </row>
    <row r="3614" spans="1:3">
      <c r="A3614" s="237" t="s">
        <v>4346</v>
      </c>
      <c r="B3614" s="237" t="s">
        <v>3613</v>
      </c>
      <c r="C3614" s="237">
        <v>916.51</v>
      </c>
    </row>
    <row r="3615" spans="1:3">
      <c r="A3615" s="237" t="s">
        <v>4272</v>
      </c>
      <c r="B3615" s="237" t="s">
        <v>4273</v>
      </c>
      <c r="C3615" s="237">
        <v>304.68</v>
      </c>
    </row>
    <row r="3616" spans="1:3">
      <c r="A3616" s="237" t="s">
        <v>4335</v>
      </c>
      <c r="B3616" s="237" t="s">
        <v>4202</v>
      </c>
      <c r="C3616" s="237">
        <v>19593.75</v>
      </c>
    </row>
    <row r="3617" spans="1:3">
      <c r="A3617" s="237" t="s">
        <v>4336</v>
      </c>
      <c r="B3617" s="237" t="s">
        <v>4219</v>
      </c>
      <c r="C3617" s="237">
        <v>1206.28</v>
      </c>
    </row>
    <row r="3618" spans="1:3">
      <c r="A3618" s="237" t="s">
        <v>4337</v>
      </c>
      <c r="B3618" s="237" t="s">
        <v>4219</v>
      </c>
      <c r="C3618" s="237">
        <v>1206.28</v>
      </c>
    </row>
    <row r="3619" spans="1:3">
      <c r="A3619" s="237" t="s">
        <v>4310</v>
      </c>
      <c r="B3619" s="237" t="s">
        <v>4219</v>
      </c>
      <c r="C3619" s="237">
        <v>1206.28</v>
      </c>
    </row>
    <row r="3620" spans="1:3">
      <c r="A3620" s="237" t="s">
        <v>4338</v>
      </c>
      <c r="B3620" s="237" t="s">
        <v>4223</v>
      </c>
      <c r="C3620" s="237">
        <v>207.82</v>
      </c>
    </row>
    <row r="3621" spans="1:3">
      <c r="A3621" s="237" t="s">
        <v>5660</v>
      </c>
      <c r="B3621" s="237" t="s">
        <v>5659</v>
      </c>
      <c r="C3621" s="237">
        <v>207.06</v>
      </c>
    </row>
    <row r="3622" spans="1:3">
      <c r="A3622" s="237" t="s">
        <v>4356</v>
      </c>
      <c r="B3622" s="237" t="s">
        <v>4207</v>
      </c>
      <c r="C3622" s="237">
        <v>22564.74</v>
      </c>
    </row>
    <row r="3623" spans="1:3">
      <c r="A3623" s="237" t="s">
        <v>4378</v>
      </c>
      <c r="B3623" s="237" t="s">
        <v>4219</v>
      </c>
      <c r="C3623" s="237">
        <v>1206.28</v>
      </c>
    </row>
    <row r="3624" spans="1:3">
      <c r="A3624" s="237" t="s">
        <v>4357</v>
      </c>
      <c r="B3624" s="237" t="s">
        <v>4219</v>
      </c>
      <c r="C3624" s="237">
        <v>1206.28</v>
      </c>
    </row>
    <row r="3625" spans="1:3">
      <c r="A3625" s="237" t="s">
        <v>4330</v>
      </c>
      <c r="B3625" s="237" t="s">
        <v>4331</v>
      </c>
      <c r="C3625" s="237">
        <v>3853.81</v>
      </c>
    </row>
    <row r="3626" spans="1:3">
      <c r="A3626" s="237" t="s">
        <v>4254</v>
      </c>
      <c r="B3626" s="237" t="s">
        <v>4255</v>
      </c>
      <c r="C3626" s="237">
        <v>8472.64</v>
      </c>
    </row>
    <row r="3627" spans="1:3">
      <c r="A3627" s="237" t="s">
        <v>5661</v>
      </c>
      <c r="B3627" s="237" t="s">
        <v>5662</v>
      </c>
      <c r="C3627" s="237">
        <v>115966.36</v>
      </c>
    </row>
    <row r="3628" spans="1:3">
      <c r="A3628" s="237" t="s">
        <v>4332</v>
      </c>
      <c r="B3628" s="237" t="s">
        <v>4204</v>
      </c>
      <c r="C3628" s="237">
        <v>126.97</v>
      </c>
    </row>
    <row r="3629" spans="1:3">
      <c r="A3629" s="237" t="s">
        <v>4299</v>
      </c>
      <c r="B3629" s="237" t="s">
        <v>4300</v>
      </c>
      <c r="C3629" s="237">
        <v>516409.19</v>
      </c>
    </row>
    <row r="3630" spans="1:3">
      <c r="A3630" s="237" t="s">
        <v>4301</v>
      </c>
      <c r="B3630" s="237" t="s">
        <v>4262</v>
      </c>
      <c r="C3630" s="237">
        <v>22564.74</v>
      </c>
    </row>
    <row r="3631" spans="1:3">
      <c r="A3631" s="237" t="s">
        <v>4226</v>
      </c>
      <c r="B3631" s="237" t="s">
        <v>4227</v>
      </c>
      <c r="C3631" s="237">
        <v>8789.43</v>
      </c>
    </row>
    <row r="3632" spans="1:3">
      <c r="A3632" s="237" t="s">
        <v>4333</v>
      </c>
      <c r="B3632" s="237" t="s">
        <v>4298</v>
      </c>
      <c r="C3632" s="237">
        <v>126173.75</v>
      </c>
    </row>
    <row r="3633" spans="1:3">
      <c r="A3633" s="237" t="s">
        <v>4212</v>
      </c>
      <c r="B3633" s="237" t="s">
        <v>4213</v>
      </c>
      <c r="C3633" s="237">
        <v>4846.87</v>
      </c>
    </row>
    <row r="3634" spans="1:3">
      <c r="A3634" s="237" t="s">
        <v>4270</v>
      </c>
      <c r="B3634" s="237" t="s">
        <v>4223</v>
      </c>
      <c r="C3634" s="237">
        <v>209.6</v>
      </c>
    </row>
    <row r="3635" spans="1:3">
      <c r="A3635" s="237" t="s">
        <v>4265</v>
      </c>
      <c r="B3635" s="237" t="s">
        <v>4227</v>
      </c>
      <c r="C3635" s="237">
        <v>8789.43</v>
      </c>
    </row>
    <row r="3636" spans="1:3">
      <c r="A3636" s="237" t="s">
        <v>5663</v>
      </c>
      <c r="B3636" s="237" t="s">
        <v>5659</v>
      </c>
      <c r="C3636" s="237">
        <v>207.06</v>
      </c>
    </row>
    <row r="3637" spans="1:3">
      <c r="A3637" s="237" t="s">
        <v>4252</v>
      </c>
      <c r="B3637" s="237" t="s">
        <v>3613</v>
      </c>
      <c r="C3637" s="237">
        <v>916.51</v>
      </c>
    </row>
    <row r="3638" spans="1:3">
      <c r="A3638" s="237" t="s">
        <v>4282</v>
      </c>
      <c r="B3638" s="237" t="s">
        <v>4283</v>
      </c>
      <c r="C3638" s="237">
        <v>335458.33</v>
      </c>
    </row>
    <row r="3639" spans="1:3">
      <c r="A3639" s="237" t="s">
        <v>4235</v>
      </c>
      <c r="B3639" s="237" t="s">
        <v>4236</v>
      </c>
      <c r="C3639" s="237">
        <v>344104.17</v>
      </c>
    </row>
    <row r="3640" spans="1:3">
      <c r="A3640" s="237" t="s">
        <v>4232</v>
      </c>
      <c r="B3640" s="237" t="s">
        <v>4233</v>
      </c>
      <c r="C3640" s="237">
        <v>8145.15</v>
      </c>
    </row>
    <row r="3641" spans="1:3">
      <c r="A3641" s="237" t="s">
        <v>4234</v>
      </c>
      <c r="B3641" s="237" t="s">
        <v>4219</v>
      </c>
      <c r="C3641" s="237">
        <v>1206.28</v>
      </c>
    </row>
    <row r="3642" spans="1:3">
      <c r="A3642" s="237" t="s">
        <v>4367</v>
      </c>
      <c r="B3642" s="237" t="s">
        <v>4219</v>
      </c>
      <c r="C3642" s="237">
        <v>1206.28</v>
      </c>
    </row>
    <row r="3643" spans="1:3">
      <c r="A3643" s="237" t="s">
        <v>4280</v>
      </c>
      <c r="B3643" s="237" t="s">
        <v>4223</v>
      </c>
      <c r="C3643" s="237">
        <v>209.6</v>
      </c>
    </row>
    <row r="3644" spans="1:3">
      <c r="A3644" s="237" t="s">
        <v>4277</v>
      </c>
      <c r="B3644" s="237" t="s">
        <v>4273</v>
      </c>
      <c r="C3644" s="237">
        <v>304.68</v>
      </c>
    </row>
    <row r="3645" spans="1:3">
      <c r="A3645" s="237" t="s">
        <v>4201</v>
      </c>
      <c r="B3645" s="237" t="s">
        <v>4202</v>
      </c>
      <c r="C3645" s="237">
        <v>22343.75</v>
      </c>
    </row>
    <row r="3646" spans="1:3">
      <c r="A3646" s="237" t="s">
        <v>4206</v>
      </c>
      <c r="B3646" s="237" t="s">
        <v>4207</v>
      </c>
      <c r="C3646" s="237">
        <v>22564.74</v>
      </c>
    </row>
    <row r="3647" spans="1:3">
      <c r="A3647" s="237" t="s">
        <v>4214</v>
      </c>
      <c r="B3647" s="237" t="s">
        <v>4215</v>
      </c>
      <c r="C3647" s="237">
        <v>4402.6499999999996</v>
      </c>
    </row>
    <row r="3648" spans="1:3">
      <c r="A3648" s="237" t="s">
        <v>4340</v>
      </c>
      <c r="B3648" s="237" t="s">
        <v>4341</v>
      </c>
      <c r="C3648" s="237">
        <v>2533.3200000000002</v>
      </c>
    </row>
    <row r="3649" spans="1:3">
      <c r="A3649" s="237" t="s">
        <v>4316</v>
      </c>
      <c r="B3649" s="237" t="s">
        <v>4213</v>
      </c>
      <c r="C3649" s="237">
        <v>4846.87</v>
      </c>
    </row>
    <row r="3650" spans="1:3">
      <c r="A3650" s="237" t="s">
        <v>4372</v>
      </c>
      <c r="B3650" s="237" t="s">
        <v>4373</v>
      </c>
      <c r="C3650" s="237">
        <v>2367.69</v>
      </c>
    </row>
    <row r="3651" spans="1:3">
      <c r="A3651" s="237" t="s">
        <v>4363</v>
      </c>
      <c r="B3651" s="237" t="s">
        <v>4219</v>
      </c>
      <c r="C3651" s="237">
        <v>1206.28</v>
      </c>
    </row>
    <row r="3652" spans="1:3">
      <c r="A3652" s="237" t="s">
        <v>4362</v>
      </c>
      <c r="B3652" s="237" t="s">
        <v>4227</v>
      </c>
      <c r="C3652" s="237">
        <v>8789.43</v>
      </c>
    </row>
    <row r="3653" spans="1:3">
      <c r="A3653" s="237" t="s">
        <v>4317</v>
      </c>
      <c r="B3653" s="237" t="s">
        <v>4223</v>
      </c>
      <c r="C3653" s="237">
        <v>209.6</v>
      </c>
    </row>
    <row r="3654" spans="1:3">
      <c r="A3654" s="237" t="s">
        <v>4352</v>
      </c>
      <c r="B3654" s="237" t="s">
        <v>4241</v>
      </c>
      <c r="C3654" s="237">
        <v>28205.94</v>
      </c>
    </row>
    <row r="3655" spans="1:3">
      <c r="A3655" s="237" t="s">
        <v>4345</v>
      </c>
      <c r="B3655" s="237" t="s">
        <v>4219</v>
      </c>
      <c r="C3655" s="237">
        <v>1206.28</v>
      </c>
    </row>
    <row r="3656" spans="1:3">
      <c r="A3656" s="237" t="s">
        <v>4360</v>
      </c>
      <c r="B3656" s="237" t="s">
        <v>4219</v>
      </c>
      <c r="C3656" s="237">
        <v>1206.28</v>
      </c>
    </row>
    <row r="3657" spans="1:3">
      <c r="A3657" s="237" t="s">
        <v>4354</v>
      </c>
      <c r="B3657" s="237" t="s">
        <v>4204</v>
      </c>
      <c r="C3657" s="237">
        <v>126.97</v>
      </c>
    </row>
    <row r="3658" spans="1:3">
      <c r="A3658" s="237" t="s">
        <v>4353</v>
      </c>
      <c r="B3658" s="237" t="s">
        <v>4219</v>
      </c>
      <c r="C3658" s="237">
        <v>1206.28</v>
      </c>
    </row>
    <row r="3659" spans="1:3">
      <c r="A3659" s="237" t="s">
        <v>4271</v>
      </c>
      <c r="B3659" s="237" t="s">
        <v>4219</v>
      </c>
      <c r="C3659" s="237">
        <v>1206.28</v>
      </c>
    </row>
    <row r="3660" spans="1:3">
      <c r="A3660" s="237" t="s">
        <v>4279</v>
      </c>
      <c r="B3660" s="237" t="s">
        <v>4241</v>
      </c>
      <c r="C3660" s="237">
        <v>28205.94</v>
      </c>
    </row>
    <row r="3661" spans="1:3">
      <c r="A3661" s="237" t="s">
        <v>4368</v>
      </c>
      <c r="B3661" s="237" t="s">
        <v>4204</v>
      </c>
      <c r="C3661" s="237">
        <v>126.97</v>
      </c>
    </row>
    <row r="3662" spans="1:3">
      <c r="A3662" s="237" t="s">
        <v>4269</v>
      </c>
      <c r="B3662" s="237" t="s">
        <v>4233</v>
      </c>
      <c r="C3662" s="237">
        <v>8145.15</v>
      </c>
    </row>
    <row r="3663" spans="1:3">
      <c r="A3663" s="237" t="s">
        <v>4247</v>
      </c>
      <c r="B3663" s="237" t="s">
        <v>4219</v>
      </c>
      <c r="C3663" s="237">
        <v>1206.28</v>
      </c>
    </row>
    <row r="3664" spans="1:3">
      <c r="A3664" s="237" t="s">
        <v>5664</v>
      </c>
      <c r="B3664" s="237" t="s">
        <v>5659</v>
      </c>
      <c r="C3664" s="237">
        <v>207.06</v>
      </c>
    </row>
    <row r="3665" spans="1:3">
      <c r="A3665" s="237" t="s">
        <v>4266</v>
      </c>
      <c r="B3665" s="237" t="s">
        <v>4207</v>
      </c>
      <c r="C3665" s="237">
        <v>22564.74</v>
      </c>
    </row>
    <row r="3666" spans="1:3">
      <c r="A3666" s="237" t="s">
        <v>4292</v>
      </c>
      <c r="B3666" s="237" t="s">
        <v>4219</v>
      </c>
      <c r="C3666" s="237">
        <v>1206.28</v>
      </c>
    </row>
    <row r="3667" spans="1:3">
      <c r="A3667" s="237" t="s">
        <v>4216</v>
      </c>
      <c r="B3667" s="237" t="s">
        <v>4217</v>
      </c>
      <c r="C3667" s="237">
        <v>4014.61</v>
      </c>
    </row>
    <row r="3668" spans="1:3">
      <c r="A3668" s="237" t="s">
        <v>4224</v>
      </c>
      <c r="B3668" s="237" t="s">
        <v>4204</v>
      </c>
      <c r="C3668" s="237">
        <v>126.97</v>
      </c>
    </row>
    <row r="3669" spans="1:3">
      <c r="A3669" s="237" t="s">
        <v>4225</v>
      </c>
      <c r="B3669" s="237" t="s">
        <v>4219</v>
      </c>
      <c r="C3669" s="237">
        <v>1206.28</v>
      </c>
    </row>
    <row r="3670" spans="1:3">
      <c r="A3670" s="237" t="s">
        <v>4228</v>
      </c>
      <c r="B3670" s="237" t="s">
        <v>4219</v>
      </c>
      <c r="C3670" s="237">
        <v>1206.28</v>
      </c>
    </row>
    <row r="3671" spans="1:3">
      <c r="A3671" s="237" t="s">
        <v>4365</v>
      </c>
      <c r="B3671" s="237" t="s">
        <v>4231</v>
      </c>
      <c r="C3671" s="237">
        <v>2455.63</v>
      </c>
    </row>
    <row r="3672" spans="1:3">
      <c r="A3672" s="237" t="s">
        <v>4229</v>
      </c>
      <c r="B3672" s="237" t="s">
        <v>4219</v>
      </c>
      <c r="C3672" s="237">
        <v>1206.28</v>
      </c>
    </row>
    <row r="3673" spans="1:3">
      <c r="A3673" s="237" t="s">
        <v>4308</v>
      </c>
      <c r="B3673" s="237" t="s">
        <v>4309</v>
      </c>
      <c r="C3673" s="237">
        <v>8552.44</v>
      </c>
    </row>
    <row r="3674" spans="1:3">
      <c r="A3674" s="237" t="s">
        <v>4295</v>
      </c>
      <c r="B3674" s="237" t="s">
        <v>4219</v>
      </c>
      <c r="C3674" s="237">
        <v>1206.28</v>
      </c>
    </row>
    <row r="3675" spans="1:3">
      <c r="A3675" s="237" t="s">
        <v>4306</v>
      </c>
      <c r="B3675" s="237" t="s">
        <v>4307</v>
      </c>
      <c r="C3675" s="237">
        <v>68170.67</v>
      </c>
    </row>
    <row r="3676" spans="1:3">
      <c r="A3676" s="237" t="s">
        <v>4293</v>
      </c>
      <c r="B3676" s="237" t="s">
        <v>4294</v>
      </c>
      <c r="C3676" s="237">
        <v>6018.08</v>
      </c>
    </row>
    <row r="3677" spans="1:3">
      <c r="A3677" s="237" t="s">
        <v>4275</v>
      </c>
      <c r="B3677" s="237" t="s">
        <v>4221</v>
      </c>
      <c r="C3677" s="237">
        <v>44564.88</v>
      </c>
    </row>
    <row r="3678" spans="1:3">
      <c r="A3678" s="237" t="s">
        <v>4230</v>
      </c>
      <c r="B3678" s="237" t="s">
        <v>4231</v>
      </c>
      <c r="C3678" s="237">
        <v>2455.63</v>
      </c>
    </row>
    <row r="3679" spans="1:3">
      <c r="A3679" s="237" t="s">
        <v>4375</v>
      </c>
      <c r="B3679" s="237" t="s">
        <v>4376</v>
      </c>
      <c r="C3679" s="237">
        <v>32401.25</v>
      </c>
    </row>
    <row r="3680" spans="1:3">
      <c r="A3680" s="237" t="s">
        <v>4242</v>
      </c>
      <c r="B3680" s="237" t="s">
        <v>4241</v>
      </c>
      <c r="C3680" s="237">
        <v>28205.94</v>
      </c>
    </row>
    <row r="3681" spans="1:3">
      <c r="A3681" s="237" t="s">
        <v>4210</v>
      </c>
      <c r="B3681" s="237" t="s">
        <v>4211</v>
      </c>
      <c r="C3681" s="237">
        <v>42363.13</v>
      </c>
    </row>
    <row r="3682" spans="1:3">
      <c r="A3682" s="237" t="s">
        <v>4320</v>
      </c>
      <c r="B3682" s="237" t="s">
        <v>4219</v>
      </c>
      <c r="C3682" s="237">
        <v>1206.28</v>
      </c>
    </row>
    <row r="3683" spans="1:3">
      <c r="A3683" s="237" t="s">
        <v>4287</v>
      </c>
      <c r="B3683" s="237" t="s">
        <v>4288</v>
      </c>
      <c r="C3683" s="237">
        <v>157669.88</v>
      </c>
    </row>
    <row r="3684" spans="1:3">
      <c r="A3684" s="237" t="s">
        <v>4264</v>
      </c>
      <c r="B3684" s="237" t="s">
        <v>4241</v>
      </c>
      <c r="C3684" s="237">
        <v>28205.94</v>
      </c>
    </row>
    <row r="3685" spans="1:3">
      <c r="A3685" s="237" t="s">
        <v>4370</v>
      </c>
      <c r="B3685" s="237" t="s">
        <v>4371</v>
      </c>
      <c r="C3685" s="237">
        <v>264985.11</v>
      </c>
    </row>
    <row r="3686" spans="1:3">
      <c r="A3686" s="237" t="s">
        <v>4366</v>
      </c>
      <c r="B3686" s="237" t="s">
        <v>4273</v>
      </c>
      <c r="C3686" s="237">
        <v>304.68</v>
      </c>
    </row>
    <row r="3687" spans="1:3">
      <c r="A3687" s="237" t="s">
        <v>4268</v>
      </c>
      <c r="B3687" s="237" t="s">
        <v>4219</v>
      </c>
      <c r="C3687" s="237">
        <v>1206.28</v>
      </c>
    </row>
    <row r="3688" spans="1:3">
      <c r="A3688" s="237" t="s">
        <v>4364</v>
      </c>
      <c r="B3688" s="237" t="s">
        <v>4219</v>
      </c>
      <c r="C3688" s="237">
        <v>1206.28</v>
      </c>
    </row>
    <row r="3689" spans="1:3">
      <c r="A3689" s="237" t="s">
        <v>4267</v>
      </c>
      <c r="B3689" s="237" t="s">
        <v>4219</v>
      </c>
      <c r="C3689" s="237">
        <v>1206.28</v>
      </c>
    </row>
    <row r="3690" spans="1:3">
      <c r="A3690" s="237" t="s">
        <v>4263</v>
      </c>
      <c r="B3690" s="237" t="s">
        <v>4233</v>
      </c>
      <c r="C3690" s="237">
        <v>8145.15</v>
      </c>
    </row>
    <row r="3691" spans="1:3">
      <c r="A3691" s="237" t="s">
        <v>4351</v>
      </c>
      <c r="B3691" s="237" t="s">
        <v>4326</v>
      </c>
      <c r="C3691" s="237">
        <v>802333.33</v>
      </c>
    </row>
    <row r="3692" spans="1:3">
      <c r="A3692" s="237" t="s">
        <v>4253</v>
      </c>
      <c r="B3692" s="237" t="s">
        <v>4233</v>
      </c>
      <c r="C3692" s="237">
        <v>8145.15</v>
      </c>
    </row>
    <row r="3693" spans="1:3">
      <c r="A3693" s="237" t="s">
        <v>4237</v>
      </c>
      <c r="B3693" s="237" t="s">
        <v>4236</v>
      </c>
      <c r="C3693" s="237">
        <v>344104.17</v>
      </c>
    </row>
    <row r="3694" spans="1:3">
      <c r="A3694" s="237" t="s">
        <v>4305</v>
      </c>
      <c r="B3694" s="237" t="s">
        <v>4273</v>
      </c>
      <c r="C3694" s="237">
        <v>304.68</v>
      </c>
    </row>
    <row r="3695" spans="1:3">
      <c r="A3695" s="237" t="s">
        <v>4243</v>
      </c>
      <c r="B3695" s="237" t="s">
        <v>3613</v>
      </c>
      <c r="C3695" s="237">
        <v>916.51</v>
      </c>
    </row>
    <row r="3696" spans="1:3">
      <c r="A3696" s="237" t="s">
        <v>4203</v>
      </c>
      <c r="B3696" s="237" t="s">
        <v>4204</v>
      </c>
      <c r="C3696" s="237">
        <v>126.97</v>
      </c>
    </row>
    <row r="3697" spans="1:3">
      <c r="A3697" s="237" t="s">
        <v>4324</v>
      </c>
      <c r="B3697" s="237" t="s">
        <v>4219</v>
      </c>
      <c r="C3697" s="237">
        <v>1206.28</v>
      </c>
    </row>
    <row r="3698" spans="1:3">
      <c r="A3698" s="237" t="s">
        <v>4334</v>
      </c>
      <c r="B3698" s="237" t="s">
        <v>4219</v>
      </c>
      <c r="C3698" s="237">
        <v>1206.28</v>
      </c>
    </row>
    <row r="3699" spans="1:3">
      <c r="A3699" s="237" t="s">
        <v>4276</v>
      </c>
      <c r="B3699" s="237" t="s">
        <v>4241</v>
      </c>
      <c r="C3699" s="237">
        <v>28205.94</v>
      </c>
    </row>
    <row r="3700" spans="1:3">
      <c r="A3700" s="237" t="s">
        <v>4205</v>
      </c>
      <c r="B3700" s="237" t="s">
        <v>4204</v>
      </c>
      <c r="C3700" s="237">
        <v>126.97</v>
      </c>
    </row>
    <row r="3701" spans="1:3">
      <c r="A3701" s="237" t="s">
        <v>4238</v>
      </c>
      <c r="B3701" s="237" t="s">
        <v>4239</v>
      </c>
      <c r="C3701" s="237">
        <v>483698.09</v>
      </c>
    </row>
    <row r="3702" spans="1:3">
      <c r="A3702" s="237" t="s">
        <v>4259</v>
      </c>
      <c r="B3702" s="237" t="s">
        <v>4209</v>
      </c>
      <c r="C3702" s="237">
        <v>44796.99</v>
      </c>
    </row>
    <row r="3703" spans="1:3">
      <c r="A3703" s="237" t="s">
        <v>4297</v>
      </c>
      <c r="B3703" s="237" t="s">
        <v>4298</v>
      </c>
      <c r="C3703" s="237">
        <v>126173.75</v>
      </c>
    </row>
    <row r="3704" spans="1:3">
      <c r="A3704" s="237" t="s">
        <v>5665</v>
      </c>
      <c r="B3704" s="237" t="s">
        <v>5659</v>
      </c>
      <c r="C3704" s="237">
        <v>207.06</v>
      </c>
    </row>
    <row r="3705" spans="1:3">
      <c r="A3705" s="237" t="s">
        <v>4218</v>
      </c>
      <c r="B3705" s="237" t="s">
        <v>4219</v>
      </c>
      <c r="C3705" s="237">
        <v>1206.28</v>
      </c>
    </row>
    <row r="3706" spans="1:3">
      <c r="A3706" s="237" t="s">
        <v>4296</v>
      </c>
      <c r="B3706" s="237" t="s">
        <v>4219</v>
      </c>
      <c r="C3706" s="237">
        <v>1206.28</v>
      </c>
    </row>
    <row r="3707" spans="1:3">
      <c r="A3707" s="237" t="s">
        <v>5666</v>
      </c>
      <c r="B3707" s="237" t="s">
        <v>5659</v>
      </c>
      <c r="C3707" s="237">
        <v>207.06</v>
      </c>
    </row>
    <row r="3708" spans="1:3">
      <c r="A3708" s="237" t="s">
        <v>4284</v>
      </c>
      <c r="B3708" s="237" t="s">
        <v>4204</v>
      </c>
      <c r="C3708" s="237">
        <v>126.97</v>
      </c>
    </row>
    <row r="3709" spans="1:3">
      <c r="A3709" s="237" t="s">
        <v>4278</v>
      </c>
      <c r="B3709" s="237" t="s">
        <v>4204</v>
      </c>
      <c r="C3709" s="237">
        <v>126.97</v>
      </c>
    </row>
    <row r="3710" spans="1:3">
      <c r="A3710" s="237" t="s">
        <v>4328</v>
      </c>
      <c r="B3710" s="237" t="s">
        <v>4219</v>
      </c>
      <c r="C3710" s="237">
        <v>1206.28</v>
      </c>
    </row>
    <row r="3711" spans="1:3">
      <c r="A3711" s="237" t="s">
        <v>4208</v>
      </c>
      <c r="B3711" s="237" t="s">
        <v>4209</v>
      </c>
      <c r="C3711" s="237">
        <v>66631.44</v>
      </c>
    </row>
    <row r="3712" spans="1:3">
      <c r="A3712" s="237" t="s">
        <v>4449</v>
      </c>
      <c r="B3712" s="237" t="s">
        <v>4450</v>
      </c>
      <c r="C3712" s="237">
        <v>3476</v>
      </c>
    </row>
    <row r="3713" spans="1:3">
      <c r="A3713" s="237" t="s">
        <v>4437</v>
      </c>
      <c r="B3713" s="237" t="s">
        <v>4438</v>
      </c>
      <c r="C3713" s="237">
        <v>708.33</v>
      </c>
    </row>
    <row r="3714" spans="1:3">
      <c r="A3714" s="237" t="s">
        <v>5667</v>
      </c>
      <c r="B3714" s="237" t="s">
        <v>5668</v>
      </c>
      <c r="C3714" s="237">
        <v>10440</v>
      </c>
    </row>
    <row r="3715" spans="1:3">
      <c r="A3715" s="237" t="s">
        <v>4442</v>
      </c>
      <c r="B3715" s="237" t="s">
        <v>4394</v>
      </c>
      <c r="C3715" s="237">
        <v>4987.62</v>
      </c>
    </row>
    <row r="3716" spans="1:3">
      <c r="A3716" s="237" t="s">
        <v>4407</v>
      </c>
      <c r="B3716" s="237" t="s">
        <v>4408</v>
      </c>
      <c r="C3716" s="237">
        <v>3133.73</v>
      </c>
    </row>
    <row r="3717" spans="1:3">
      <c r="A3717" s="237" t="s">
        <v>4395</v>
      </c>
      <c r="B3717" s="237" t="s">
        <v>4396</v>
      </c>
      <c r="C3717" s="237">
        <v>3918.86</v>
      </c>
    </row>
    <row r="3718" spans="1:3">
      <c r="A3718" s="237" t="s">
        <v>4397</v>
      </c>
      <c r="B3718" s="237" t="s">
        <v>4387</v>
      </c>
      <c r="C3718" s="237">
        <v>6651.8</v>
      </c>
    </row>
    <row r="3719" spans="1:3">
      <c r="A3719" s="237" t="s">
        <v>4451</v>
      </c>
      <c r="B3719" s="237" t="s">
        <v>4450</v>
      </c>
      <c r="C3719" s="237">
        <v>3476</v>
      </c>
    </row>
    <row r="3720" spans="1:3">
      <c r="A3720" s="237" t="s">
        <v>4421</v>
      </c>
      <c r="B3720" s="237" t="s">
        <v>4383</v>
      </c>
      <c r="C3720" s="237">
        <v>9692.1</v>
      </c>
    </row>
    <row r="3721" spans="1:3">
      <c r="A3721" s="237" t="s">
        <v>4431</v>
      </c>
      <c r="B3721" s="237" t="s">
        <v>4403</v>
      </c>
      <c r="C3721" s="237">
        <v>1548.75</v>
      </c>
    </row>
    <row r="3722" spans="1:3">
      <c r="A3722" s="237" t="s">
        <v>5669</v>
      </c>
      <c r="B3722" s="237" t="s">
        <v>5670</v>
      </c>
      <c r="C3722" s="237">
        <v>20657.28</v>
      </c>
    </row>
    <row r="3723" spans="1:3">
      <c r="A3723" s="237" t="s">
        <v>5671</v>
      </c>
      <c r="B3723" s="237" t="s">
        <v>5668</v>
      </c>
      <c r="C3723" s="237">
        <v>10440</v>
      </c>
    </row>
    <row r="3724" spans="1:3">
      <c r="A3724" s="237" t="s">
        <v>4443</v>
      </c>
      <c r="B3724" s="237" t="s">
        <v>4444</v>
      </c>
      <c r="C3724" s="237">
        <v>12200</v>
      </c>
    </row>
    <row r="3725" spans="1:3">
      <c r="A3725" s="237" t="s">
        <v>4432</v>
      </c>
      <c r="B3725" s="237" t="s">
        <v>4433</v>
      </c>
      <c r="C3725" s="237">
        <v>275</v>
      </c>
    </row>
    <row r="3726" spans="1:3">
      <c r="A3726" s="237" t="s">
        <v>5672</v>
      </c>
      <c r="B3726" s="237" t="s">
        <v>5673</v>
      </c>
      <c r="C3726" s="237">
        <v>171100</v>
      </c>
    </row>
    <row r="3727" spans="1:3">
      <c r="A3727" s="237" t="s">
        <v>5674</v>
      </c>
      <c r="B3727" s="237" t="s">
        <v>5668</v>
      </c>
      <c r="C3727" s="237">
        <v>10440</v>
      </c>
    </row>
    <row r="3728" spans="1:3">
      <c r="A3728" s="237" t="s">
        <v>5675</v>
      </c>
      <c r="B3728" s="237" t="s">
        <v>5676</v>
      </c>
      <c r="C3728" s="237">
        <v>9507.7099999999991</v>
      </c>
    </row>
    <row r="3729" spans="1:3">
      <c r="A3729" s="237" t="s">
        <v>4415</v>
      </c>
      <c r="B3729" s="237" t="s">
        <v>4392</v>
      </c>
      <c r="C3729" s="237">
        <v>1294.77</v>
      </c>
    </row>
    <row r="3730" spans="1:3">
      <c r="A3730" s="237" t="s">
        <v>4448</v>
      </c>
      <c r="B3730" s="237" t="s">
        <v>4394</v>
      </c>
      <c r="C3730" s="237">
        <v>4987.62</v>
      </c>
    </row>
    <row r="3731" spans="1:3">
      <c r="A3731" s="237" t="s">
        <v>4399</v>
      </c>
      <c r="B3731" s="237" t="s">
        <v>4394</v>
      </c>
      <c r="C3731" s="237">
        <v>4987.62</v>
      </c>
    </row>
    <row r="3732" spans="1:3">
      <c r="A3732" s="237" t="s">
        <v>4420</v>
      </c>
      <c r="B3732" s="237" t="s">
        <v>4392</v>
      </c>
      <c r="C3732" s="237">
        <v>1294.77</v>
      </c>
    </row>
    <row r="3733" spans="1:3">
      <c r="A3733" s="237" t="s">
        <v>5677</v>
      </c>
      <c r="B3733" s="237" t="s">
        <v>5668</v>
      </c>
      <c r="C3733" s="237">
        <v>10440</v>
      </c>
    </row>
    <row r="3734" spans="1:3">
      <c r="A3734" s="237" t="s">
        <v>5678</v>
      </c>
      <c r="B3734" s="237" t="s">
        <v>5668</v>
      </c>
      <c r="C3734" s="237">
        <v>10440</v>
      </c>
    </row>
    <row r="3735" spans="1:3">
      <c r="A3735" s="237" t="s">
        <v>4384</v>
      </c>
      <c r="B3735" s="237" t="s">
        <v>4385</v>
      </c>
      <c r="C3735" s="237">
        <v>102261.25</v>
      </c>
    </row>
    <row r="3736" spans="1:3">
      <c r="A3736" s="237" t="s">
        <v>4398</v>
      </c>
      <c r="B3736" s="237" t="s">
        <v>4394</v>
      </c>
      <c r="C3736" s="237">
        <v>4987.62</v>
      </c>
    </row>
    <row r="3737" spans="1:3">
      <c r="A3737" s="237" t="s">
        <v>4388</v>
      </c>
      <c r="B3737" s="237" t="s">
        <v>4389</v>
      </c>
      <c r="C3737" s="237">
        <v>870</v>
      </c>
    </row>
    <row r="3738" spans="1:3">
      <c r="A3738" s="237" t="s">
        <v>4412</v>
      </c>
      <c r="B3738" s="237" t="s">
        <v>4405</v>
      </c>
      <c r="C3738" s="237">
        <v>2100</v>
      </c>
    </row>
    <row r="3739" spans="1:3">
      <c r="A3739" s="237" t="s">
        <v>5679</v>
      </c>
      <c r="B3739" s="237" t="s">
        <v>5668</v>
      </c>
      <c r="C3739" s="237">
        <v>10440</v>
      </c>
    </row>
    <row r="3740" spans="1:3">
      <c r="A3740" s="237" t="s">
        <v>4414</v>
      </c>
      <c r="B3740" s="237" t="s">
        <v>4403</v>
      </c>
      <c r="C3740" s="237">
        <v>1548.75</v>
      </c>
    </row>
    <row r="3741" spans="1:3">
      <c r="A3741" s="237" t="s">
        <v>4413</v>
      </c>
      <c r="B3741" s="237" t="s">
        <v>4405</v>
      </c>
      <c r="C3741" s="237">
        <v>2100</v>
      </c>
    </row>
    <row r="3742" spans="1:3">
      <c r="A3742" s="237" t="s">
        <v>5680</v>
      </c>
      <c r="B3742" s="237" t="s">
        <v>5668</v>
      </c>
      <c r="C3742" s="237">
        <v>10440</v>
      </c>
    </row>
    <row r="3743" spans="1:3">
      <c r="A3743" s="237" t="s">
        <v>4416</v>
      </c>
      <c r="B3743" s="237" t="s">
        <v>4405</v>
      </c>
      <c r="C3743" s="237">
        <v>2100</v>
      </c>
    </row>
    <row r="3744" spans="1:3">
      <c r="A3744" s="237" t="s">
        <v>5681</v>
      </c>
      <c r="B3744" s="237" t="s">
        <v>5668</v>
      </c>
      <c r="C3744" s="237">
        <v>10440</v>
      </c>
    </row>
    <row r="3745" spans="1:3">
      <c r="A3745" s="237" t="s">
        <v>4400</v>
      </c>
      <c r="B3745" s="237" t="s">
        <v>4401</v>
      </c>
      <c r="C3745" s="237">
        <v>144998.43</v>
      </c>
    </row>
    <row r="3746" spans="1:3">
      <c r="A3746" s="237" t="s">
        <v>4429</v>
      </c>
      <c r="B3746" s="237" t="s">
        <v>4430</v>
      </c>
      <c r="C3746" s="237">
        <v>23513.18</v>
      </c>
    </row>
    <row r="3747" spans="1:3">
      <c r="A3747" s="237" t="s">
        <v>5682</v>
      </c>
      <c r="B3747" s="237" t="s">
        <v>5676</v>
      </c>
      <c r="C3747" s="237">
        <v>9507.7099999999991</v>
      </c>
    </row>
    <row r="3748" spans="1:3">
      <c r="A3748" s="237" t="s">
        <v>4406</v>
      </c>
      <c r="B3748" s="237" t="s">
        <v>4383</v>
      </c>
      <c r="C3748" s="237">
        <v>9692.1</v>
      </c>
    </row>
    <row r="3749" spans="1:3">
      <c r="A3749" s="237" t="s">
        <v>4390</v>
      </c>
      <c r="B3749" s="237" t="s">
        <v>4387</v>
      </c>
      <c r="C3749" s="237">
        <v>6651.8</v>
      </c>
    </row>
    <row r="3750" spans="1:3">
      <c r="A3750" s="237" t="s">
        <v>4445</v>
      </c>
      <c r="B3750" s="237" t="s">
        <v>4387</v>
      </c>
      <c r="C3750" s="237">
        <v>6651.8</v>
      </c>
    </row>
    <row r="3751" spans="1:3">
      <c r="A3751" s="237" t="s">
        <v>4393</v>
      </c>
      <c r="B3751" s="237" t="s">
        <v>4394</v>
      </c>
      <c r="C3751" s="237">
        <v>5289.9</v>
      </c>
    </row>
    <row r="3752" spans="1:3">
      <c r="A3752" s="237" t="s">
        <v>4434</v>
      </c>
      <c r="B3752" s="237" t="s">
        <v>4394</v>
      </c>
      <c r="C3752" s="237">
        <v>4987.62</v>
      </c>
    </row>
    <row r="3753" spans="1:3">
      <c r="A3753" s="237" t="s">
        <v>4382</v>
      </c>
      <c r="B3753" s="237" t="s">
        <v>4383</v>
      </c>
      <c r="C3753" s="237">
        <v>9692.1</v>
      </c>
    </row>
    <row r="3754" spans="1:3">
      <c r="A3754" s="237" t="s">
        <v>4427</v>
      </c>
      <c r="B3754" s="237" t="s">
        <v>4428</v>
      </c>
      <c r="C3754" s="237">
        <v>1450</v>
      </c>
    </row>
    <row r="3755" spans="1:3">
      <c r="A3755" s="237" t="s">
        <v>4410</v>
      </c>
      <c r="B3755" s="237" t="s">
        <v>4411</v>
      </c>
      <c r="C3755" s="237">
        <v>506175</v>
      </c>
    </row>
    <row r="3756" spans="1:3">
      <c r="A3756" s="237" t="s">
        <v>4391</v>
      </c>
      <c r="B3756" s="237" t="s">
        <v>4392</v>
      </c>
      <c r="C3756" s="237">
        <v>1294.77</v>
      </c>
    </row>
    <row r="3757" spans="1:3">
      <c r="A3757" s="237" t="s">
        <v>4422</v>
      </c>
      <c r="B3757" s="237" t="s">
        <v>4394</v>
      </c>
      <c r="C3757" s="237">
        <v>4987.62</v>
      </c>
    </row>
    <row r="3758" spans="1:3">
      <c r="A3758" s="237" t="s">
        <v>4402</v>
      </c>
      <c r="B3758" s="237" t="s">
        <v>4403</v>
      </c>
      <c r="C3758" s="237">
        <v>1548.75</v>
      </c>
    </row>
    <row r="3759" spans="1:3">
      <c r="A3759" s="237" t="s">
        <v>4380</v>
      </c>
      <c r="B3759" s="237" t="s">
        <v>4381</v>
      </c>
      <c r="C3759" s="237">
        <v>30583.57</v>
      </c>
    </row>
    <row r="3760" spans="1:3">
      <c r="A3760" s="237" t="s">
        <v>4446</v>
      </c>
      <c r="B3760" s="237" t="s">
        <v>4447</v>
      </c>
      <c r="C3760" s="237">
        <v>901</v>
      </c>
    </row>
    <row r="3761" spans="1:3">
      <c r="A3761" s="237" t="s">
        <v>4439</v>
      </c>
      <c r="B3761" s="237" t="s">
        <v>4440</v>
      </c>
      <c r="C3761" s="237">
        <v>18107.12</v>
      </c>
    </row>
    <row r="3762" spans="1:3">
      <c r="A3762" s="237" t="s">
        <v>4441</v>
      </c>
      <c r="B3762" s="237" t="s">
        <v>4394</v>
      </c>
      <c r="C3762" s="237">
        <v>4987.62</v>
      </c>
    </row>
    <row r="3763" spans="1:3">
      <c r="A3763" s="237" t="s">
        <v>4423</v>
      </c>
      <c r="B3763" s="237" t="s">
        <v>4424</v>
      </c>
      <c r="C3763" s="237">
        <v>5301.56</v>
      </c>
    </row>
    <row r="3764" spans="1:3">
      <c r="A3764" s="237" t="s">
        <v>4425</v>
      </c>
      <c r="B3764" s="237" t="s">
        <v>4426</v>
      </c>
      <c r="C3764" s="237">
        <v>4340</v>
      </c>
    </row>
    <row r="3765" spans="1:3">
      <c r="A3765" s="237" t="s">
        <v>4418</v>
      </c>
      <c r="B3765" s="237" t="s">
        <v>4419</v>
      </c>
      <c r="C3765" s="237">
        <v>3304.58</v>
      </c>
    </row>
    <row r="3766" spans="1:3">
      <c r="A3766" s="237" t="s">
        <v>5683</v>
      </c>
      <c r="B3766" s="237" t="s">
        <v>5668</v>
      </c>
      <c r="C3766" s="237">
        <v>10440</v>
      </c>
    </row>
    <row r="3767" spans="1:3">
      <c r="A3767" s="237" t="s">
        <v>5684</v>
      </c>
      <c r="B3767" s="237" t="s">
        <v>5668</v>
      </c>
      <c r="C3767" s="237">
        <v>10440</v>
      </c>
    </row>
    <row r="3768" spans="1:3">
      <c r="A3768" s="237" t="s">
        <v>5685</v>
      </c>
      <c r="B3768" s="237" t="s">
        <v>5686</v>
      </c>
      <c r="C3768" s="237">
        <v>144950.12</v>
      </c>
    </row>
    <row r="3769" spans="1:3">
      <c r="A3769" s="237" t="s">
        <v>5687</v>
      </c>
      <c r="B3769" s="237" t="s">
        <v>5670</v>
      </c>
      <c r="C3769" s="237">
        <v>20657.28</v>
      </c>
    </row>
    <row r="3770" spans="1:3">
      <c r="A3770" s="237" t="s">
        <v>4409</v>
      </c>
      <c r="B3770" s="237" t="s">
        <v>4381</v>
      </c>
      <c r="C3770" s="237">
        <v>30583.57</v>
      </c>
    </row>
    <row r="3771" spans="1:3">
      <c r="A3771" s="237" t="s">
        <v>4452</v>
      </c>
      <c r="B3771" s="237" t="s">
        <v>4403</v>
      </c>
      <c r="C3771" s="237">
        <v>1548.75</v>
      </c>
    </row>
    <row r="3772" spans="1:3">
      <c r="A3772" s="237" t="s">
        <v>4386</v>
      </c>
      <c r="B3772" s="237" t="s">
        <v>4387</v>
      </c>
      <c r="C3772" s="237">
        <v>6651.8</v>
      </c>
    </row>
    <row r="3773" spans="1:3">
      <c r="A3773" s="237" t="s">
        <v>4404</v>
      </c>
      <c r="B3773" s="237" t="s">
        <v>4405</v>
      </c>
      <c r="C3773" s="237">
        <v>2100</v>
      </c>
    </row>
    <row r="3774" spans="1:3">
      <c r="A3774" s="237" t="s">
        <v>4435</v>
      </c>
      <c r="B3774" s="237" t="s">
        <v>4436</v>
      </c>
      <c r="C3774" s="237">
        <v>1360</v>
      </c>
    </row>
    <row r="3775" spans="1:3">
      <c r="A3775" s="237" t="s">
        <v>4417</v>
      </c>
      <c r="B3775" s="237" t="s">
        <v>4403</v>
      </c>
      <c r="C3775" s="237">
        <v>1548.75</v>
      </c>
    </row>
    <row r="3776" spans="1:3">
      <c r="A3776" s="237" t="s">
        <v>4485</v>
      </c>
      <c r="B3776" s="237" t="s">
        <v>4474</v>
      </c>
      <c r="C3776" s="237">
        <v>3926.67</v>
      </c>
    </row>
    <row r="3777" spans="1:3">
      <c r="A3777" s="237" t="s">
        <v>4486</v>
      </c>
      <c r="B3777" s="237" t="s">
        <v>4464</v>
      </c>
      <c r="C3777" s="237">
        <v>823.33</v>
      </c>
    </row>
    <row r="3778" spans="1:3">
      <c r="A3778" s="237" t="s">
        <v>5688</v>
      </c>
      <c r="B3778" s="237" t="s">
        <v>5689</v>
      </c>
      <c r="C3778" s="237">
        <v>25490</v>
      </c>
    </row>
    <row r="3779" spans="1:3">
      <c r="A3779" s="237" t="s">
        <v>4479</v>
      </c>
      <c r="B3779" s="237" t="s">
        <v>4478</v>
      </c>
      <c r="C3779" s="237">
        <v>5086.82</v>
      </c>
    </row>
    <row r="3780" spans="1:3">
      <c r="A3780" s="237" t="s">
        <v>4463</v>
      </c>
      <c r="B3780" s="237" t="s">
        <v>4464</v>
      </c>
      <c r="C3780" s="237">
        <v>823.33</v>
      </c>
    </row>
    <row r="3781" spans="1:3">
      <c r="A3781" s="237" t="s">
        <v>4484</v>
      </c>
      <c r="B3781" s="237" t="s">
        <v>4457</v>
      </c>
      <c r="C3781" s="237">
        <v>8645</v>
      </c>
    </row>
    <row r="3782" spans="1:3">
      <c r="A3782" s="237" t="s">
        <v>4467</v>
      </c>
      <c r="B3782" s="237" t="s">
        <v>4455</v>
      </c>
      <c r="C3782" s="237">
        <v>6141.67</v>
      </c>
    </row>
    <row r="3783" spans="1:3">
      <c r="A3783" s="237" t="s">
        <v>5690</v>
      </c>
      <c r="B3783" s="237" t="s">
        <v>5691</v>
      </c>
      <c r="C3783" s="237">
        <v>74448.800000000003</v>
      </c>
    </row>
    <row r="3784" spans="1:3">
      <c r="A3784" s="237" t="s">
        <v>4473</v>
      </c>
      <c r="B3784" s="237" t="s">
        <v>4474</v>
      </c>
      <c r="C3784" s="237">
        <v>4338.33</v>
      </c>
    </row>
    <row r="3785" spans="1:3">
      <c r="A3785" s="237" t="s">
        <v>4482</v>
      </c>
      <c r="B3785" s="237" t="s">
        <v>4455</v>
      </c>
      <c r="C3785" s="237">
        <v>6141.67</v>
      </c>
    </row>
    <row r="3786" spans="1:3">
      <c r="A3786" s="237" t="s">
        <v>4483</v>
      </c>
      <c r="B3786" s="237" t="s">
        <v>4455</v>
      </c>
      <c r="C3786" s="237">
        <v>6141.67</v>
      </c>
    </row>
    <row r="3787" spans="1:3">
      <c r="A3787" s="237" t="s">
        <v>4476</v>
      </c>
      <c r="B3787" s="237" t="s">
        <v>4459</v>
      </c>
      <c r="C3787" s="237">
        <v>627</v>
      </c>
    </row>
    <row r="3788" spans="1:3">
      <c r="A3788" s="237" t="s">
        <v>5692</v>
      </c>
      <c r="B3788" s="237" t="s">
        <v>5693</v>
      </c>
      <c r="C3788" s="237">
        <v>5699</v>
      </c>
    </row>
    <row r="3789" spans="1:3">
      <c r="A3789" s="237" t="s">
        <v>4468</v>
      </c>
      <c r="B3789" s="237" t="s">
        <v>4461</v>
      </c>
      <c r="C3789" s="237">
        <v>1425</v>
      </c>
    </row>
    <row r="3790" spans="1:3">
      <c r="A3790" s="237" t="s">
        <v>4480</v>
      </c>
      <c r="B3790" s="237" t="s">
        <v>4459</v>
      </c>
      <c r="C3790" s="237">
        <v>627</v>
      </c>
    </row>
    <row r="3791" spans="1:3">
      <c r="A3791" s="237" t="s">
        <v>4475</v>
      </c>
      <c r="B3791" s="237" t="s">
        <v>4459</v>
      </c>
      <c r="C3791" s="237">
        <v>627</v>
      </c>
    </row>
    <row r="3792" spans="1:3">
      <c r="A3792" s="237" t="s">
        <v>4477</v>
      </c>
      <c r="B3792" s="237" t="s">
        <v>4478</v>
      </c>
      <c r="C3792" s="237">
        <v>5086.82</v>
      </c>
    </row>
    <row r="3793" spans="1:3">
      <c r="A3793" s="237" t="s">
        <v>4454</v>
      </c>
      <c r="B3793" s="237" t="s">
        <v>4455</v>
      </c>
      <c r="C3793" s="237">
        <v>6141.67</v>
      </c>
    </row>
    <row r="3794" spans="1:3">
      <c r="A3794" s="237" t="s">
        <v>5694</v>
      </c>
      <c r="B3794" s="237" t="s">
        <v>5691</v>
      </c>
      <c r="C3794" s="237">
        <v>74448.800000000003</v>
      </c>
    </row>
    <row r="3795" spans="1:3">
      <c r="A3795" s="237" t="s">
        <v>4471</v>
      </c>
      <c r="B3795" s="237" t="s">
        <v>4464</v>
      </c>
      <c r="C3795" s="237">
        <v>823.33</v>
      </c>
    </row>
    <row r="3796" spans="1:3">
      <c r="A3796" s="237" t="s">
        <v>4469</v>
      </c>
      <c r="B3796" s="237" t="s">
        <v>4470</v>
      </c>
      <c r="C3796" s="237">
        <v>2169.17</v>
      </c>
    </row>
    <row r="3797" spans="1:3">
      <c r="A3797" s="237" t="s">
        <v>4456</v>
      </c>
      <c r="B3797" s="237" t="s">
        <v>4457</v>
      </c>
      <c r="C3797" s="237">
        <v>8645</v>
      </c>
    </row>
    <row r="3798" spans="1:3">
      <c r="A3798" s="237" t="s">
        <v>4466</v>
      </c>
      <c r="B3798" s="237" t="s">
        <v>4455</v>
      </c>
      <c r="C3798" s="237">
        <v>6141.67</v>
      </c>
    </row>
    <row r="3799" spans="1:3">
      <c r="A3799" s="237" t="s">
        <v>4453</v>
      </c>
      <c r="B3799" s="237" t="s">
        <v>4341</v>
      </c>
      <c r="C3799" s="237">
        <v>1203.33</v>
      </c>
    </row>
    <row r="3800" spans="1:3">
      <c r="A3800" s="237" t="s">
        <v>4458</v>
      </c>
      <c r="B3800" s="237" t="s">
        <v>4459</v>
      </c>
      <c r="C3800" s="237">
        <v>627</v>
      </c>
    </row>
    <row r="3801" spans="1:3">
      <c r="A3801" s="237" t="s">
        <v>4472</v>
      </c>
      <c r="B3801" s="237" t="s">
        <v>4470</v>
      </c>
      <c r="C3801" s="237">
        <v>2169.17</v>
      </c>
    </row>
    <row r="3802" spans="1:3">
      <c r="A3802" s="237" t="s">
        <v>4460</v>
      </c>
      <c r="B3802" s="237" t="s">
        <v>4461</v>
      </c>
      <c r="C3802" s="237">
        <v>1425</v>
      </c>
    </row>
    <row r="3803" spans="1:3">
      <c r="A3803" s="237" t="s">
        <v>4481</v>
      </c>
      <c r="B3803" s="237" t="s">
        <v>4457</v>
      </c>
      <c r="C3803" s="237">
        <v>8645</v>
      </c>
    </row>
    <row r="3804" spans="1:3">
      <c r="A3804" s="237" t="s">
        <v>4465</v>
      </c>
      <c r="B3804" s="237" t="s">
        <v>4459</v>
      </c>
      <c r="C3804" s="237">
        <v>627</v>
      </c>
    </row>
    <row r="3805" spans="1:3">
      <c r="A3805" s="237" t="s">
        <v>4462</v>
      </c>
      <c r="B3805" s="237" t="s">
        <v>4459</v>
      </c>
      <c r="C3805" s="237">
        <v>627</v>
      </c>
    </row>
    <row r="3806" spans="1:3">
      <c r="A3806" s="237" t="s">
        <v>4677</v>
      </c>
      <c r="B3806" s="237" t="s">
        <v>4518</v>
      </c>
      <c r="C3806" s="237">
        <v>36.42</v>
      </c>
    </row>
    <row r="3807" spans="1:3">
      <c r="A3807" s="237" t="s">
        <v>4678</v>
      </c>
      <c r="B3807" s="237" t="s">
        <v>4498</v>
      </c>
      <c r="C3807" s="237">
        <v>161.65</v>
      </c>
    </row>
    <row r="3808" spans="1:3">
      <c r="A3808" s="237" t="s">
        <v>4642</v>
      </c>
      <c r="B3808" s="237" t="s">
        <v>4491</v>
      </c>
      <c r="C3808" s="237">
        <v>13.18</v>
      </c>
    </row>
    <row r="3809" spans="1:3">
      <c r="A3809" s="237" t="s">
        <v>4640</v>
      </c>
      <c r="B3809" s="237" t="s">
        <v>4503</v>
      </c>
      <c r="C3809" s="237">
        <v>86.61</v>
      </c>
    </row>
    <row r="3810" spans="1:3">
      <c r="A3810" s="237" t="s">
        <v>4647</v>
      </c>
      <c r="B3810" s="237" t="s">
        <v>4648</v>
      </c>
      <c r="C3810" s="237">
        <v>30.93</v>
      </c>
    </row>
    <row r="3811" spans="1:3">
      <c r="A3811" s="237" t="s">
        <v>4646</v>
      </c>
      <c r="B3811" s="237" t="s">
        <v>4489</v>
      </c>
      <c r="C3811" s="237">
        <v>31.67</v>
      </c>
    </row>
    <row r="3812" spans="1:3">
      <c r="A3812" s="237" t="s">
        <v>4645</v>
      </c>
      <c r="B3812" s="237" t="s">
        <v>4562</v>
      </c>
      <c r="C3812" s="237">
        <v>304.5</v>
      </c>
    </row>
    <row r="3813" spans="1:3">
      <c r="A3813" s="237" t="s">
        <v>4644</v>
      </c>
      <c r="B3813" s="237" t="s">
        <v>4518</v>
      </c>
      <c r="C3813" s="237">
        <v>36.42</v>
      </c>
    </row>
    <row r="3814" spans="1:3">
      <c r="A3814" s="237" t="s">
        <v>4643</v>
      </c>
      <c r="B3814" s="237" t="s">
        <v>4491</v>
      </c>
      <c r="C3814" s="237">
        <v>13.18</v>
      </c>
    </row>
    <row r="3815" spans="1:3">
      <c r="A3815" s="237" t="s">
        <v>4671</v>
      </c>
      <c r="B3815" s="237" t="s">
        <v>4509</v>
      </c>
      <c r="C3815" s="237">
        <v>127.02</v>
      </c>
    </row>
    <row r="3816" spans="1:3">
      <c r="A3816" s="237" t="s">
        <v>4666</v>
      </c>
      <c r="B3816" s="237" t="s">
        <v>4498</v>
      </c>
      <c r="C3816" s="237">
        <v>161.65</v>
      </c>
    </row>
    <row r="3817" spans="1:3">
      <c r="A3817" s="237" t="s">
        <v>4674</v>
      </c>
      <c r="B3817" s="237" t="s">
        <v>4536</v>
      </c>
      <c r="C3817" s="237">
        <v>804.27</v>
      </c>
    </row>
    <row r="3818" spans="1:3">
      <c r="A3818" s="237" t="s">
        <v>4675</v>
      </c>
      <c r="B3818" s="237" t="s">
        <v>4498</v>
      </c>
      <c r="C3818" s="237">
        <v>161.65</v>
      </c>
    </row>
    <row r="3819" spans="1:3">
      <c r="A3819" s="237" t="s">
        <v>4670</v>
      </c>
      <c r="B3819" s="237" t="s">
        <v>4491</v>
      </c>
      <c r="C3819" s="237">
        <v>13.18</v>
      </c>
    </row>
    <row r="3820" spans="1:3">
      <c r="A3820" s="237" t="s">
        <v>4662</v>
      </c>
      <c r="B3820" s="237" t="s">
        <v>4503</v>
      </c>
      <c r="C3820" s="237">
        <v>86.61</v>
      </c>
    </row>
    <row r="3821" spans="1:3">
      <c r="A3821" s="237" t="s">
        <v>4575</v>
      </c>
      <c r="B3821" s="237" t="s">
        <v>4503</v>
      </c>
      <c r="C3821" s="237">
        <v>86.61</v>
      </c>
    </row>
    <row r="3822" spans="1:3">
      <c r="A3822" s="237" t="s">
        <v>4574</v>
      </c>
      <c r="B3822" s="237" t="s">
        <v>4491</v>
      </c>
      <c r="C3822" s="237">
        <v>13.18</v>
      </c>
    </row>
    <row r="3823" spans="1:3">
      <c r="A3823" s="237" t="s">
        <v>4570</v>
      </c>
      <c r="B3823" s="237" t="s">
        <v>4491</v>
      </c>
      <c r="C3823" s="237">
        <v>13.18</v>
      </c>
    </row>
    <row r="3824" spans="1:3">
      <c r="A3824" s="237" t="s">
        <v>4566</v>
      </c>
      <c r="B3824" s="237" t="s">
        <v>4498</v>
      </c>
      <c r="C3824" s="237">
        <v>161.65</v>
      </c>
    </row>
    <row r="3825" spans="1:3">
      <c r="A3825" s="237" t="s">
        <v>4565</v>
      </c>
      <c r="B3825" s="237" t="s">
        <v>4498</v>
      </c>
      <c r="C3825" s="237">
        <v>161.65</v>
      </c>
    </row>
    <row r="3826" spans="1:3">
      <c r="A3826" s="237" t="s">
        <v>4568</v>
      </c>
      <c r="B3826" s="237" t="s">
        <v>4569</v>
      </c>
      <c r="C3826" s="237">
        <v>148.87</v>
      </c>
    </row>
    <row r="3827" spans="1:3">
      <c r="A3827" s="237" t="s">
        <v>4563</v>
      </c>
      <c r="B3827" s="237" t="s">
        <v>4564</v>
      </c>
      <c r="C3827" s="237">
        <v>28.44</v>
      </c>
    </row>
    <row r="3828" spans="1:3">
      <c r="A3828" s="237" t="s">
        <v>4584</v>
      </c>
      <c r="B3828" s="237" t="s">
        <v>4538</v>
      </c>
      <c r="C3828" s="237">
        <v>42.61</v>
      </c>
    </row>
    <row r="3829" spans="1:3">
      <c r="A3829" s="237" t="s">
        <v>4567</v>
      </c>
      <c r="B3829" s="237" t="s">
        <v>4509</v>
      </c>
      <c r="C3829" s="237">
        <v>127.02</v>
      </c>
    </row>
    <row r="3830" spans="1:3">
      <c r="A3830" s="237" t="s">
        <v>4672</v>
      </c>
      <c r="B3830" s="237" t="s">
        <v>4657</v>
      </c>
      <c r="C3830" s="237">
        <v>141.93</v>
      </c>
    </row>
    <row r="3831" spans="1:3">
      <c r="A3831" s="237" t="s">
        <v>4673</v>
      </c>
      <c r="B3831" s="237" t="s">
        <v>4489</v>
      </c>
      <c r="C3831" s="237">
        <v>31.67</v>
      </c>
    </row>
    <row r="3832" spans="1:3">
      <c r="A3832" s="237" t="s">
        <v>4676</v>
      </c>
      <c r="B3832" s="237" t="s">
        <v>4498</v>
      </c>
      <c r="C3832" s="237">
        <v>161.65</v>
      </c>
    </row>
    <row r="3833" spans="1:3">
      <c r="A3833" s="237" t="s">
        <v>4669</v>
      </c>
      <c r="B3833" s="237" t="s">
        <v>4498</v>
      </c>
      <c r="C3833" s="237">
        <v>161.65</v>
      </c>
    </row>
    <row r="3834" spans="1:3">
      <c r="A3834" s="237" t="s">
        <v>4658</v>
      </c>
      <c r="B3834" s="237" t="s">
        <v>4518</v>
      </c>
      <c r="C3834" s="237">
        <v>36.42</v>
      </c>
    </row>
    <row r="3835" spans="1:3">
      <c r="A3835" s="237" t="s">
        <v>4659</v>
      </c>
      <c r="B3835" s="237" t="s">
        <v>4491</v>
      </c>
      <c r="C3835" s="237">
        <v>13.18</v>
      </c>
    </row>
    <row r="3836" spans="1:3">
      <c r="A3836" s="237" t="s">
        <v>4665</v>
      </c>
      <c r="B3836" s="237" t="s">
        <v>4518</v>
      </c>
      <c r="C3836" s="237">
        <v>36.42</v>
      </c>
    </row>
    <row r="3837" spans="1:3">
      <c r="A3837" s="237" t="s">
        <v>4664</v>
      </c>
      <c r="B3837" s="237" t="s">
        <v>4518</v>
      </c>
      <c r="C3837" s="237">
        <v>36.42</v>
      </c>
    </row>
    <row r="3838" spans="1:3">
      <c r="A3838" s="237" t="s">
        <v>4663</v>
      </c>
      <c r="B3838" s="237" t="s">
        <v>4547</v>
      </c>
      <c r="C3838" s="237">
        <v>17.5</v>
      </c>
    </row>
    <row r="3839" spans="1:3">
      <c r="A3839" s="237" t="s">
        <v>4488</v>
      </c>
      <c r="B3839" s="237" t="s">
        <v>4489</v>
      </c>
      <c r="C3839" s="237">
        <v>31.67</v>
      </c>
    </row>
    <row r="3840" spans="1:3">
      <c r="A3840" s="237" t="s">
        <v>4490</v>
      </c>
      <c r="B3840" s="237" t="s">
        <v>4491</v>
      </c>
      <c r="C3840" s="237">
        <v>13.18</v>
      </c>
    </row>
    <row r="3841" spans="1:3">
      <c r="A3841" s="237" t="s">
        <v>4511</v>
      </c>
      <c r="B3841" s="237" t="s">
        <v>4512</v>
      </c>
      <c r="C3841" s="237">
        <v>17.5</v>
      </c>
    </row>
    <row r="3842" spans="1:3">
      <c r="A3842" s="237" t="s">
        <v>4513</v>
      </c>
      <c r="B3842" s="237" t="s">
        <v>4491</v>
      </c>
      <c r="C3842" s="237">
        <v>13.18</v>
      </c>
    </row>
    <row r="3843" spans="1:3">
      <c r="A3843" s="237" t="s">
        <v>4514</v>
      </c>
      <c r="B3843" s="237" t="s">
        <v>4503</v>
      </c>
      <c r="C3843" s="237">
        <v>86.61</v>
      </c>
    </row>
    <row r="3844" spans="1:3">
      <c r="A3844" s="237" t="s">
        <v>4539</v>
      </c>
      <c r="B3844" s="237" t="s">
        <v>4498</v>
      </c>
      <c r="C3844" s="237">
        <v>161.65</v>
      </c>
    </row>
    <row r="3845" spans="1:3">
      <c r="A3845" s="237" t="s">
        <v>4540</v>
      </c>
      <c r="B3845" s="237" t="s">
        <v>4489</v>
      </c>
      <c r="C3845" s="237">
        <v>31.67</v>
      </c>
    </row>
    <row r="3846" spans="1:3">
      <c r="A3846" s="237" t="s">
        <v>4541</v>
      </c>
      <c r="B3846" s="237" t="s">
        <v>4509</v>
      </c>
      <c r="C3846" s="237">
        <v>127.02</v>
      </c>
    </row>
    <row r="3847" spans="1:3">
      <c r="A3847" s="237" t="s">
        <v>4551</v>
      </c>
      <c r="B3847" s="237" t="s">
        <v>4500</v>
      </c>
      <c r="C3847" s="237">
        <v>42.53</v>
      </c>
    </row>
    <row r="3848" spans="1:3">
      <c r="A3848" s="237" t="s">
        <v>4542</v>
      </c>
      <c r="B3848" s="237" t="s">
        <v>4509</v>
      </c>
      <c r="C3848" s="237">
        <v>109.5</v>
      </c>
    </row>
    <row r="3849" spans="1:3">
      <c r="A3849" s="237" t="s">
        <v>4685</v>
      </c>
      <c r="B3849" s="237" t="s">
        <v>4491</v>
      </c>
      <c r="C3849" s="237">
        <v>13.18</v>
      </c>
    </row>
    <row r="3850" spans="1:3">
      <c r="A3850" s="237" t="s">
        <v>4686</v>
      </c>
      <c r="B3850" s="237" t="s">
        <v>4491</v>
      </c>
      <c r="C3850" s="237">
        <v>13.18</v>
      </c>
    </row>
    <row r="3851" spans="1:3">
      <c r="A3851" s="237" t="s">
        <v>4687</v>
      </c>
      <c r="B3851" s="237" t="s">
        <v>4491</v>
      </c>
      <c r="C3851" s="237">
        <v>13.18</v>
      </c>
    </row>
    <row r="3852" spans="1:3">
      <c r="A3852" s="237" t="s">
        <v>4656</v>
      </c>
      <c r="B3852" s="237" t="s">
        <v>4657</v>
      </c>
      <c r="C3852" s="237">
        <v>141.93</v>
      </c>
    </row>
    <row r="3853" spans="1:3">
      <c r="A3853" s="237" t="s">
        <v>4655</v>
      </c>
      <c r="B3853" s="237" t="s">
        <v>4498</v>
      </c>
      <c r="C3853" s="237">
        <v>161.65</v>
      </c>
    </row>
    <row r="3854" spans="1:3">
      <c r="A3854" s="237" t="s">
        <v>4688</v>
      </c>
      <c r="B3854" s="237" t="s">
        <v>4491</v>
      </c>
      <c r="C3854" s="237">
        <v>13.18</v>
      </c>
    </row>
    <row r="3855" spans="1:3">
      <c r="A3855" s="237" t="s">
        <v>4654</v>
      </c>
      <c r="B3855" s="237" t="s">
        <v>4498</v>
      </c>
      <c r="C3855" s="237">
        <v>161.65</v>
      </c>
    </row>
    <row r="3856" spans="1:3">
      <c r="A3856" s="237" t="s">
        <v>4689</v>
      </c>
      <c r="B3856" s="237" t="s">
        <v>4491</v>
      </c>
      <c r="C3856" s="237">
        <v>13.18</v>
      </c>
    </row>
    <row r="3857" spans="1:3">
      <c r="A3857" s="237" t="s">
        <v>4499</v>
      </c>
      <c r="B3857" s="237" t="s">
        <v>4500</v>
      </c>
      <c r="C3857" s="237">
        <v>42.53</v>
      </c>
    </row>
    <row r="3858" spans="1:3">
      <c r="A3858" s="237" t="s">
        <v>4494</v>
      </c>
      <c r="B3858" s="237" t="s">
        <v>4489</v>
      </c>
      <c r="C3858" s="237">
        <v>31.67</v>
      </c>
    </row>
    <row r="3859" spans="1:3">
      <c r="A3859" s="237" t="s">
        <v>4493</v>
      </c>
      <c r="B3859" s="237" t="s">
        <v>4491</v>
      </c>
      <c r="C3859" s="237">
        <v>13.18</v>
      </c>
    </row>
    <row r="3860" spans="1:3">
      <c r="A3860" s="237" t="s">
        <v>4492</v>
      </c>
      <c r="B3860" s="237" t="s">
        <v>4491</v>
      </c>
      <c r="C3860" s="237">
        <v>13.18</v>
      </c>
    </row>
    <row r="3861" spans="1:3">
      <c r="A3861" s="237" t="s">
        <v>4649</v>
      </c>
      <c r="B3861" s="237" t="s">
        <v>4503</v>
      </c>
      <c r="C3861" s="237">
        <v>86.61</v>
      </c>
    </row>
    <row r="3862" spans="1:3">
      <c r="A3862" s="237" t="s">
        <v>4690</v>
      </c>
      <c r="B3862" s="237" t="s">
        <v>4491</v>
      </c>
      <c r="C3862" s="237">
        <v>13.18</v>
      </c>
    </row>
    <row r="3863" spans="1:3">
      <c r="A3863" s="237" t="s">
        <v>4691</v>
      </c>
      <c r="B3863" s="237" t="s">
        <v>4512</v>
      </c>
      <c r="C3863" s="237">
        <v>17.5</v>
      </c>
    </row>
    <row r="3864" spans="1:3">
      <c r="A3864" s="237" t="s">
        <v>4653</v>
      </c>
      <c r="B3864" s="237" t="s">
        <v>4518</v>
      </c>
      <c r="C3864" s="237">
        <v>36.42</v>
      </c>
    </row>
    <row r="3865" spans="1:3">
      <c r="A3865" s="237" t="s">
        <v>4652</v>
      </c>
      <c r="B3865" s="237" t="s">
        <v>4524</v>
      </c>
      <c r="C3865" s="237">
        <v>30.24</v>
      </c>
    </row>
    <row r="3866" spans="1:3">
      <c r="A3866" s="237" t="s">
        <v>4651</v>
      </c>
      <c r="B3866" s="237" t="s">
        <v>4491</v>
      </c>
      <c r="C3866" s="237">
        <v>13.18</v>
      </c>
    </row>
    <row r="3867" spans="1:3">
      <c r="A3867" s="237" t="s">
        <v>4650</v>
      </c>
      <c r="B3867" s="237" t="s">
        <v>4491</v>
      </c>
      <c r="C3867" s="237">
        <v>13.18</v>
      </c>
    </row>
    <row r="3868" spans="1:3">
      <c r="A3868" s="237" t="s">
        <v>4692</v>
      </c>
      <c r="B3868" s="237" t="s">
        <v>4498</v>
      </c>
      <c r="C3868" s="237">
        <v>161.65</v>
      </c>
    </row>
    <row r="3869" spans="1:3">
      <c r="A3869" s="237" t="s">
        <v>4693</v>
      </c>
      <c r="B3869" s="237" t="s">
        <v>4498</v>
      </c>
      <c r="C3869" s="237">
        <v>161.65</v>
      </c>
    </row>
    <row r="3870" spans="1:3">
      <c r="A3870" s="237" t="s">
        <v>4694</v>
      </c>
      <c r="B3870" s="237" t="s">
        <v>4695</v>
      </c>
      <c r="C3870" s="237">
        <v>183.75</v>
      </c>
    </row>
    <row r="3871" spans="1:3">
      <c r="A3871" s="237" t="s">
        <v>4523</v>
      </c>
      <c r="B3871" s="237" t="s">
        <v>4524</v>
      </c>
      <c r="C3871" s="237">
        <v>30.24</v>
      </c>
    </row>
    <row r="3872" spans="1:3">
      <c r="A3872" s="237" t="s">
        <v>4522</v>
      </c>
      <c r="B3872" s="237" t="s">
        <v>4491</v>
      </c>
      <c r="C3872" s="237">
        <v>13.18</v>
      </c>
    </row>
    <row r="3873" spans="1:3">
      <c r="A3873" s="237" t="s">
        <v>4521</v>
      </c>
      <c r="B3873" s="237" t="s">
        <v>4491</v>
      </c>
      <c r="C3873" s="237">
        <v>13.18</v>
      </c>
    </row>
    <row r="3874" spans="1:3">
      <c r="A3874" s="237" t="s">
        <v>4520</v>
      </c>
      <c r="B3874" s="237" t="s">
        <v>4491</v>
      </c>
      <c r="C3874" s="237">
        <v>13.18</v>
      </c>
    </row>
    <row r="3875" spans="1:3">
      <c r="A3875" s="237" t="s">
        <v>4519</v>
      </c>
      <c r="B3875" s="237" t="s">
        <v>4491</v>
      </c>
      <c r="C3875" s="237">
        <v>13.18</v>
      </c>
    </row>
    <row r="3876" spans="1:3">
      <c r="A3876" s="237" t="s">
        <v>4616</v>
      </c>
      <c r="B3876" s="237" t="s">
        <v>4564</v>
      </c>
      <c r="C3876" s="237">
        <v>28.44</v>
      </c>
    </row>
    <row r="3877" spans="1:3">
      <c r="A3877" s="237" t="s">
        <v>4617</v>
      </c>
      <c r="B3877" s="237" t="s">
        <v>4562</v>
      </c>
      <c r="C3877" s="237">
        <v>304.5</v>
      </c>
    </row>
    <row r="3878" spans="1:3">
      <c r="A3878" s="237" t="s">
        <v>4618</v>
      </c>
      <c r="B3878" s="237" t="s">
        <v>4562</v>
      </c>
      <c r="C3878" s="237">
        <v>304.5</v>
      </c>
    </row>
    <row r="3879" spans="1:3">
      <c r="A3879" s="237" t="s">
        <v>4619</v>
      </c>
      <c r="B3879" s="237" t="s">
        <v>4518</v>
      </c>
      <c r="C3879" s="237">
        <v>36.42</v>
      </c>
    </row>
    <row r="3880" spans="1:3">
      <c r="A3880" s="237" t="s">
        <v>4620</v>
      </c>
      <c r="B3880" s="237" t="s">
        <v>4491</v>
      </c>
      <c r="C3880" s="237">
        <v>13.18</v>
      </c>
    </row>
    <row r="3881" spans="1:3">
      <c r="A3881" s="237" t="s">
        <v>4621</v>
      </c>
      <c r="B3881" s="237" t="s">
        <v>4491</v>
      </c>
      <c r="C3881" s="237">
        <v>13.18</v>
      </c>
    </row>
    <row r="3882" spans="1:3">
      <c r="A3882" s="237" t="s">
        <v>4622</v>
      </c>
      <c r="B3882" s="237" t="s">
        <v>4491</v>
      </c>
      <c r="C3882" s="237">
        <v>13.18</v>
      </c>
    </row>
    <row r="3883" spans="1:3">
      <c r="A3883" s="237" t="s">
        <v>4623</v>
      </c>
      <c r="B3883" s="237" t="s">
        <v>4491</v>
      </c>
      <c r="C3883" s="237">
        <v>13.18</v>
      </c>
    </row>
    <row r="3884" spans="1:3">
      <c r="A3884" s="237" t="s">
        <v>4624</v>
      </c>
      <c r="B3884" s="237" t="s">
        <v>4491</v>
      </c>
      <c r="C3884" s="237">
        <v>13.18</v>
      </c>
    </row>
    <row r="3885" spans="1:3">
      <c r="A3885" s="237" t="s">
        <v>4625</v>
      </c>
      <c r="B3885" s="237" t="s">
        <v>4503</v>
      </c>
      <c r="C3885" s="237">
        <v>86.61</v>
      </c>
    </row>
    <row r="3886" spans="1:3">
      <c r="A3886" s="237" t="s">
        <v>4639</v>
      </c>
      <c r="B3886" s="237" t="s">
        <v>4491</v>
      </c>
      <c r="C3886" s="237">
        <v>13.18</v>
      </c>
    </row>
    <row r="3887" spans="1:3">
      <c r="A3887" s="237" t="s">
        <v>4638</v>
      </c>
      <c r="B3887" s="237" t="s">
        <v>4491</v>
      </c>
      <c r="C3887" s="237">
        <v>13.18</v>
      </c>
    </row>
    <row r="3888" spans="1:3">
      <c r="A3888" s="237" t="s">
        <v>4637</v>
      </c>
      <c r="B3888" s="237" t="s">
        <v>4491</v>
      </c>
      <c r="C3888" s="237">
        <v>13.18</v>
      </c>
    </row>
    <row r="3889" spans="1:3">
      <c r="A3889" s="237" t="s">
        <v>4615</v>
      </c>
      <c r="B3889" s="237" t="s">
        <v>4560</v>
      </c>
      <c r="C3889" s="237">
        <v>34.409999999999997</v>
      </c>
    </row>
    <row r="3890" spans="1:3">
      <c r="A3890" s="237" t="s">
        <v>4609</v>
      </c>
      <c r="B3890" s="237" t="s">
        <v>4518</v>
      </c>
      <c r="C3890" s="237">
        <v>36.42</v>
      </c>
    </row>
    <row r="3891" spans="1:3">
      <c r="A3891" s="237" t="s">
        <v>4627</v>
      </c>
      <c r="B3891" s="237" t="s">
        <v>4562</v>
      </c>
      <c r="C3891" s="237">
        <v>304.5</v>
      </c>
    </row>
    <row r="3892" spans="1:3">
      <c r="A3892" s="237" t="s">
        <v>4626</v>
      </c>
      <c r="B3892" s="237" t="s">
        <v>4498</v>
      </c>
      <c r="C3892" s="237">
        <v>161.65</v>
      </c>
    </row>
    <row r="3893" spans="1:3">
      <c r="A3893" s="237" t="s">
        <v>4556</v>
      </c>
      <c r="B3893" s="237" t="s">
        <v>4487</v>
      </c>
      <c r="C3893" s="237">
        <v>33.75</v>
      </c>
    </row>
    <row r="3894" spans="1:3">
      <c r="A3894" s="237" t="s">
        <v>4555</v>
      </c>
      <c r="B3894" s="237" t="s">
        <v>4528</v>
      </c>
      <c r="C3894" s="237">
        <v>26.25</v>
      </c>
    </row>
    <row r="3895" spans="1:3">
      <c r="A3895" s="237" t="s">
        <v>4554</v>
      </c>
      <c r="B3895" s="237" t="s">
        <v>4528</v>
      </c>
      <c r="C3895" s="237">
        <v>26.25</v>
      </c>
    </row>
    <row r="3896" spans="1:3">
      <c r="A3896" s="237" t="s">
        <v>4580</v>
      </c>
      <c r="B3896" s="237" t="s">
        <v>4547</v>
      </c>
      <c r="C3896" s="237">
        <v>17.5</v>
      </c>
    </row>
    <row r="3897" spans="1:3">
      <c r="A3897" s="237" t="s">
        <v>4606</v>
      </c>
      <c r="B3897" s="237" t="s">
        <v>4491</v>
      </c>
      <c r="C3897" s="237">
        <v>13.18</v>
      </c>
    </row>
    <row r="3898" spans="1:3">
      <c r="A3898" s="237" t="s">
        <v>4607</v>
      </c>
      <c r="B3898" s="237" t="s">
        <v>4518</v>
      </c>
      <c r="C3898" s="237">
        <v>36.42</v>
      </c>
    </row>
    <row r="3899" spans="1:3">
      <c r="A3899" s="237" t="s">
        <v>4559</v>
      </c>
      <c r="B3899" s="237" t="s">
        <v>4560</v>
      </c>
      <c r="C3899" s="237">
        <v>34.409999999999997</v>
      </c>
    </row>
    <row r="3900" spans="1:3">
      <c r="A3900" s="237" t="s">
        <v>4561</v>
      </c>
      <c r="B3900" s="237" t="s">
        <v>4562</v>
      </c>
      <c r="C3900" s="237">
        <v>304.5</v>
      </c>
    </row>
    <row r="3901" spans="1:3">
      <c r="A3901" s="237" t="s">
        <v>4571</v>
      </c>
      <c r="B3901" s="237" t="s">
        <v>4498</v>
      </c>
      <c r="C3901" s="237">
        <v>161.65</v>
      </c>
    </row>
    <row r="3902" spans="1:3">
      <c r="A3902" s="237" t="s">
        <v>4572</v>
      </c>
      <c r="B3902" s="237" t="s">
        <v>4489</v>
      </c>
      <c r="C3902" s="237">
        <v>31.67</v>
      </c>
    </row>
    <row r="3903" spans="1:3">
      <c r="A3903" s="237" t="s">
        <v>4527</v>
      </c>
      <c r="B3903" s="237" t="s">
        <v>4528</v>
      </c>
      <c r="C3903" s="237">
        <v>26.25</v>
      </c>
    </row>
    <row r="3904" spans="1:3">
      <c r="A3904" s="237" t="s">
        <v>4526</v>
      </c>
      <c r="B3904" s="237" t="s">
        <v>4491</v>
      </c>
      <c r="C3904" s="237">
        <v>13.18</v>
      </c>
    </row>
    <row r="3905" spans="1:3">
      <c r="A3905" s="237" t="s">
        <v>4525</v>
      </c>
      <c r="B3905" s="237" t="s">
        <v>4524</v>
      </c>
      <c r="C3905" s="237">
        <v>30.24</v>
      </c>
    </row>
    <row r="3906" spans="1:3">
      <c r="A3906" s="237" t="s">
        <v>4517</v>
      </c>
      <c r="B3906" s="237" t="s">
        <v>4518</v>
      </c>
      <c r="C3906" s="237">
        <v>36.42</v>
      </c>
    </row>
    <row r="3907" spans="1:3">
      <c r="A3907" s="237" t="s">
        <v>4501</v>
      </c>
      <c r="B3907" s="237" t="s">
        <v>4498</v>
      </c>
      <c r="C3907" s="237">
        <v>161.65</v>
      </c>
    </row>
    <row r="3908" spans="1:3">
      <c r="A3908" s="237" t="s">
        <v>4497</v>
      </c>
      <c r="B3908" s="237" t="s">
        <v>4498</v>
      </c>
      <c r="C3908" s="237">
        <v>161.65</v>
      </c>
    </row>
    <row r="3909" spans="1:3">
      <c r="A3909" s="237" t="s">
        <v>4496</v>
      </c>
      <c r="B3909" s="237" t="s">
        <v>4489</v>
      </c>
      <c r="C3909" s="237">
        <v>31.67</v>
      </c>
    </row>
    <row r="3910" spans="1:3">
      <c r="A3910" s="237" t="s">
        <v>4495</v>
      </c>
      <c r="B3910" s="237" t="s">
        <v>4489</v>
      </c>
      <c r="C3910" s="237">
        <v>31.67</v>
      </c>
    </row>
    <row r="3911" spans="1:3">
      <c r="A3911" s="237" t="s">
        <v>4537</v>
      </c>
      <c r="B3911" s="237" t="s">
        <v>4538</v>
      </c>
      <c r="C3911" s="237">
        <v>42.61</v>
      </c>
    </row>
    <row r="3912" spans="1:3">
      <c r="A3912" s="237" t="s">
        <v>4535</v>
      </c>
      <c r="B3912" s="237" t="s">
        <v>4536</v>
      </c>
      <c r="C3912" s="237">
        <v>804.27</v>
      </c>
    </row>
    <row r="3913" spans="1:3">
      <c r="A3913" s="237" t="s">
        <v>4534</v>
      </c>
      <c r="B3913" s="237" t="s">
        <v>4518</v>
      </c>
      <c r="C3913" s="237">
        <v>36.42</v>
      </c>
    </row>
    <row r="3914" spans="1:3">
      <c r="A3914" s="237" t="s">
        <v>4558</v>
      </c>
      <c r="B3914" s="237" t="s">
        <v>4518</v>
      </c>
      <c r="C3914" s="237">
        <v>36.42</v>
      </c>
    </row>
    <row r="3915" spans="1:3">
      <c r="A3915" s="237" t="s">
        <v>4557</v>
      </c>
      <c r="B3915" s="237" t="s">
        <v>4491</v>
      </c>
      <c r="C3915" s="237">
        <v>13.18</v>
      </c>
    </row>
    <row r="3916" spans="1:3">
      <c r="A3916" s="237" t="s">
        <v>4667</v>
      </c>
      <c r="B3916" s="237" t="s">
        <v>4491</v>
      </c>
      <c r="C3916" s="237">
        <v>13.18</v>
      </c>
    </row>
    <row r="3917" spans="1:3">
      <c r="A3917" s="237" t="s">
        <v>4661</v>
      </c>
      <c r="B3917" s="237" t="s">
        <v>4491</v>
      </c>
      <c r="C3917" s="237">
        <v>13.18</v>
      </c>
    </row>
    <row r="3918" spans="1:3">
      <c r="A3918" s="237" t="s">
        <v>4660</v>
      </c>
      <c r="B3918" s="237" t="s">
        <v>4503</v>
      </c>
      <c r="C3918" s="237">
        <v>86.61</v>
      </c>
    </row>
    <row r="3919" spans="1:3">
      <c r="A3919" s="237" t="s">
        <v>4578</v>
      </c>
      <c r="B3919" s="237" t="s">
        <v>4491</v>
      </c>
      <c r="C3919" s="237">
        <v>13.18</v>
      </c>
    </row>
    <row r="3920" spans="1:3">
      <c r="A3920" s="237" t="s">
        <v>4579</v>
      </c>
      <c r="B3920" s="237" t="s">
        <v>4549</v>
      </c>
      <c r="C3920" s="237">
        <v>125</v>
      </c>
    </row>
    <row r="3921" spans="1:3">
      <c r="A3921" s="237" t="s">
        <v>4581</v>
      </c>
      <c r="B3921" s="237" t="s">
        <v>4498</v>
      </c>
      <c r="C3921" s="237">
        <v>161.65</v>
      </c>
    </row>
    <row r="3922" spans="1:3">
      <c r="A3922" s="237" t="s">
        <v>4582</v>
      </c>
      <c r="B3922" s="237" t="s">
        <v>4583</v>
      </c>
      <c r="C3922" s="237">
        <v>937.5</v>
      </c>
    </row>
    <row r="3923" spans="1:3">
      <c r="A3923" s="237" t="s">
        <v>4577</v>
      </c>
      <c r="B3923" s="237" t="s">
        <v>4491</v>
      </c>
      <c r="C3923" s="237">
        <v>13.18</v>
      </c>
    </row>
    <row r="3924" spans="1:3">
      <c r="A3924" s="237" t="s">
        <v>4576</v>
      </c>
      <c r="B3924" s="237" t="s">
        <v>4503</v>
      </c>
      <c r="C3924" s="237">
        <v>86.61</v>
      </c>
    </row>
    <row r="3925" spans="1:3">
      <c r="A3925" s="237" t="s">
        <v>4668</v>
      </c>
      <c r="B3925" s="237" t="s">
        <v>4528</v>
      </c>
      <c r="C3925" s="237">
        <v>26.25</v>
      </c>
    </row>
    <row r="3926" spans="1:3">
      <c r="A3926" s="237" t="s">
        <v>4641</v>
      </c>
      <c r="B3926" s="237" t="s">
        <v>4491</v>
      </c>
      <c r="C3926" s="237">
        <v>13.18</v>
      </c>
    </row>
    <row r="3927" spans="1:3">
      <c r="A3927" s="237" t="s">
        <v>4585</v>
      </c>
      <c r="B3927" s="237" t="s">
        <v>4491</v>
      </c>
      <c r="C3927" s="237">
        <v>13.18</v>
      </c>
    </row>
    <row r="3928" spans="1:3">
      <c r="A3928" s="237" t="s">
        <v>4586</v>
      </c>
      <c r="B3928" s="237" t="s">
        <v>4491</v>
      </c>
      <c r="C3928" s="237">
        <v>13.18</v>
      </c>
    </row>
    <row r="3929" spans="1:3">
      <c r="A3929" s="237" t="s">
        <v>4587</v>
      </c>
      <c r="B3929" s="237" t="s">
        <v>4491</v>
      </c>
      <c r="C3929" s="237">
        <v>13.18</v>
      </c>
    </row>
    <row r="3930" spans="1:3">
      <c r="A3930" s="237" t="s">
        <v>4588</v>
      </c>
      <c r="B3930" s="237" t="s">
        <v>4491</v>
      </c>
      <c r="C3930" s="237">
        <v>13.18</v>
      </c>
    </row>
    <row r="3931" spans="1:3">
      <c r="A3931" s="237" t="s">
        <v>4600</v>
      </c>
      <c r="B3931" s="237" t="s">
        <v>4562</v>
      </c>
      <c r="C3931" s="237">
        <v>304.5</v>
      </c>
    </row>
    <row r="3932" spans="1:3">
      <c r="A3932" s="237" t="s">
        <v>4601</v>
      </c>
      <c r="B3932" s="237" t="s">
        <v>4498</v>
      </c>
      <c r="C3932" s="237">
        <v>161.65</v>
      </c>
    </row>
    <row r="3933" spans="1:3">
      <c r="A3933" s="237" t="s">
        <v>4602</v>
      </c>
      <c r="B3933" s="237" t="s">
        <v>4498</v>
      </c>
      <c r="C3933" s="237">
        <v>161.65</v>
      </c>
    </row>
    <row r="3934" spans="1:3">
      <c r="A3934" s="237" t="s">
        <v>4603</v>
      </c>
      <c r="B3934" s="237" t="s">
        <v>4489</v>
      </c>
      <c r="C3934" s="237">
        <v>31.67</v>
      </c>
    </row>
    <row r="3935" spans="1:3">
      <c r="A3935" s="237" t="s">
        <v>4573</v>
      </c>
      <c r="B3935" s="237" t="s">
        <v>4489</v>
      </c>
      <c r="C3935" s="237">
        <v>31.67</v>
      </c>
    </row>
    <row r="3936" spans="1:3">
      <c r="A3936" s="237" t="s">
        <v>4530</v>
      </c>
      <c r="B3936" s="237" t="s">
        <v>4491</v>
      </c>
      <c r="C3936" s="237">
        <v>13.18</v>
      </c>
    </row>
    <row r="3937" spans="1:3">
      <c r="A3937" s="237" t="s">
        <v>4605</v>
      </c>
      <c r="B3937" s="237" t="s">
        <v>4503</v>
      </c>
      <c r="C3937" s="237">
        <v>86.61</v>
      </c>
    </row>
    <row r="3938" spans="1:3">
      <c r="A3938" s="237" t="s">
        <v>4604</v>
      </c>
      <c r="B3938" s="237" t="s">
        <v>4583</v>
      </c>
      <c r="C3938" s="237">
        <v>937.5</v>
      </c>
    </row>
    <row r="3939" spans="1:3">
      <c r="A3939" s="237" t="s">
        <v>4550</v>
      </c>
      <c r="B3939" s="237" t="s">
        <v>4491</v>
      </c>
      <c r="C3939" s="237">
        <v>13.18</v>
      </c>
    </row>
    <row r="3940" spans="1:3">
      <c r="A3940" s="237" t="s">
        <v>4531</v>
      </c>
      <c r="B3940" s="237" t="s">
        <v>4491</v>
      </c>
      <c r="C3940" s="237">
        <v>13.18</v>
      </c>
    </row>
    <row r="3941" spans="1:3">
      <c r="A3941" s="237" t="s">
        <v>4532</v>
      </c>
      <c r="B3941" s="237" t="s">
        <v>4518</v>
      </c>
      <c r="C3941" s="237">
        <v>36.42</v>
      </c>
    </row>
    <row r="3942" spans="1:3">
      <c r="A3942" s="237" t="s">
        <v>4533</v>
      </c>
      <c r="B3942" s="237" t="s">
        <v>4498</v>
      </c>
      <c r="C3942" s="237">
        <v>161.65</v>
      </c>
    </row>
    <row r="3943" spans="1:3">
      <c r="A3943" s="237" t="s">
        <v>4679</v>
      </c>
      <c r="B3943" s="237" t="s">
        <v>4498</v>
      </c>
      <c r="C3943" s="237">
        <v>161.65</v>
      </c>
    </row>
    <row r="3944" spans="1:3">
      <c r="A3944" s="237" t="s">
        <v>4680</v>
      </c>
      <c r="B3944" s="237" t="s">
        <v>4518</v>
      </c>
      <c r="C3944" s="237">
        <v>36.42</v>
      </c>
    </row>
    <row r="3945" spans="1:3">
      <c r="A3945" s="237" t="s">
        <v>4681</v>
      </c>
      <c r="B3945" s="237" t="s">
        <v>4518</v>
      </c>
      <c r="C3945" s="237">
        <v>36.42</v>
      </c>
    </row>
    <row r="3946" spans="1:3">
      <c r="A3946" s="237" t="s">
        <v>4682</v>
      </c>
      <c r="B3946" s="237" t="s">
        <v>4491</v>
      </c>
      <c r="C3946" s="237">
        <v>13.18</v>
      </c>
    </row>
    <row r="3947" spans="1:3">
      <c r="A3947" s="237" t="s">
        <v>4683</v>
      </c>
      <c r="B3947" s="237" t="s">
        <v>4491</v>
      </c>
      <c r="C3947" s="237">
        <v>13.18</v>
      </c>
    </row>
    <row r="3948" spans="1:3">
      <c r="A3948" s="237" t="s">
        <v>4684</v>
      </c>
      <c r="B3948" s="237" t="s">
        <v>4503</v>
      </c>
      <c r="C3948" s="237">
        <v>86.61</v>
      </c>
    </row>
    <row r="3949" spans="1:3">
      <c r="A3949" s="237" t="s">
        <v>4589</v>
      </c>
      <c r="B3949" s="237" t="s">
        <v>4509</v>
      </c>
      <c r="C3949" s="237">
        <v>127.02</v>
      </c>
    </row>
    <row r="3950" spans="1:3">
      <c r="A3950" s="237" t="s">
        <v>4590</v>
      </c>
      <c r="B3950" s="237" t="s">
        <v>4498</v>
      </c>
      <c r="C3950" s="237">
        <v>161.65</v>
      </c>
    </row>
    <row r="3951" spans="1:3">
      <c r="A3951" s="237" t="s">
        <v>4591</v>
      </c>
      <c r="B3951" s="237" t="s">
        <v>4498</v>
      </c>
      <c r="C3951" s="237">
        <v>161.65</v>
      </c>
    </row>
    <row r="3952" spans="1:3">
      <c r="A3952" s="237" t="s">
        <v>4592</v>
      </c>
      <c r="B3952" s="237" t="s">
        <v>4498</v>
      </c>
      <c r="C3952" s="237">
        <v>161.65</v>
      </c>
    </row>
    <row r="3953" spans="1:3">
      <c r="A3953" s="237" t="s">
        <v>4593</v>
      </c>
      <c r="B3953" s="237" t="s">
        <v>4498</v>
      </c>
      <c r="C3953" s="237">
        <v>161.65</v>
      </c>
    </row>
    <row r="3954" spans="1:3">
      <c r="A3954" s="237" t="s">
        <v>4594</v>
      </c>
      <c r="B3954" s="237" t="s">
        <v>4518</v>
      </c>
      <c r="C3954" s="237">
        <v>36.42</v>
      </c>
    </row>
    <row r="3955" spans="1:3">
      <c r="A3955" s="237" t="s">
        <v>4595</v>
      </c>
      <c r="B3955" s="237" t="s">
        <v>4512</v>
      </c>
      <c r="C3955" s="237">
        <v>17.5</v>
      </c>
    </row>
    <row r="3956" spans="1:3">
      <c r="A3956" s="237" t="s">
        <v>4596</v>
      </c>
      <c r="B3956" s="237" t="s">
        <v>4491</v>
      </c>
      <c r="C3956" s="237">
        <v>13.18</v>
      </c>
    </row>
    <row r="3957" spans="1:3">
      <c r="A3957" s="237" t="s">
        <v>4597</v>
      </c>
      <c r="B3957" s="237" t="s">
        <v>4491</v>
      </c>
      <c r="C3957" s="237">
        <v>13.18</v>
      </c>
    </row>
    <row r="3958" spans="1:3">
      <c r="A3958" s="237" t="s">
        <v>4598</v>
      </c>
      <c r="B3958" s="237" t="s">
        <v>4491</v>
      </c>
      <c r="C3958" s="237">
        <v>13.18</v>
      </c>
    </row>
    <row r="3959" spans="1:3">
      <c r="A3959" s="237" t="s">
        <v>4599</v>
      </c>
      <c r="B3959" s="237" t="s">
        <v>4503</v>
      </c>
      <c r="C3959" s="237">
        <v>86.61</v>
      </c>
    </row>
    <row r="3960" spans="1:3">
      <c r="A3960" s="237" t="s">
        <v>4611</v>
      </c>
      <c r="B3960" s="237" t="s">
        <v>4491</v>
      </c>
      <c r="C3960" s="237">
        <v>13.18</v>
      </c>
    </row>
    <row r="3961" spans="1:3">
      <c r="A3961" s="237" t="s">
        <v>4612</v>
      </c>
      <c r="B3961" s="237" t="s">
        <v>4491</v>
      </c>
      <c r="C3961" s="237">
        <v>13.18</v>
      </c>
    </row>
    <row r="3962" spans="1:3">
      <c r="A3962" s="237" t="s">
        <v>4608</v>
      </c>
      <c r="B3962" s="237" t="s">
        <v>4498</v>
      </c>
      <c r="C3962" s="237">
        <v>161.65</v>
      </c>
    </row>
    <row r="3963" spans="1:3">
      <c r="A3963" s="237" t="s">
        <v>4613</v>
      </c>
      <c r="B3963" s="237" t="s">
        <v>4498</v>
      </c>
      <c r="C3963" s="237">
        <v>161.65</v>
      </c>
    </row>
    <row r="3964" spans="1:3">
      <c r="A3964" s="237" t="s">
        <v>4614</v>
      </c>
      <c r="B3964" s="237" t="s">
        <v>4498</v>
      </c>
      <c r="C3964" s="237">
        <v>161.65</v>
      </c>
    </row>
    <row r="3965" spans="1:3">
      <c r="A3965" s="237" t="s">
        <v>4610</v>
      </c>
      <c r="B3965" s="237" t="s">
        <v>4489</v>
      </c>
      <c r="C3965" s="237">
        <v>31.67</v>
      </c>
    </row>
    <row r="3966" spans="1:3">
      <c r="A3966" s="237" t="s">
        <v>4553</v>
      </c>
      <c r="B3966" s="237" t="s">
        <v>4518</v>
      </c>
      <c r="C3966" s="237">
        <v>36.42</v>
      </c>
    </row>
    <row r="3967" spans="1:3">
      <c r="A3967" s="237" t="s">
        <v>4552</v>
      </c>
      <c r="B3967" s="237" t="s">
        <v>4491</v>
      </c>
      <c r="C3967" s="237">
        <v>13.18</v>
      </c>
    </row>
    <row r="3968" spans="1:3">
      <c r="A3968" s="237" t="s">
        <v>4516</v>
      </c>
      <c r="B3968" s="237" t="s">
        <v>4498</v>
      </c>
      <c r="C3968" s="237">
        <v>161.65</v>
      </c>
    </row>
    <row r="3969" spans="1:3">
      <c r="A3969" s="237" t="s">
        <v>4515</v>
      </c>
      <c r="B3969" s="237" t="s">
        <v>4491</v>
      </c>
      <c r="C3969" s="237">
        <v>13.18</v>
      </c>
    </row>
    <row r="3970" spans="1:3">
      <c r="A3970" s="237" t="s">
        <v>4510</v>
      </c>
      <c r="B3970" s="237" t="s">
        <v>4491</v>
      </c>
      <c r="C3970" s="237">
        <v>13.18</v>
      </c>
    </row>
    <row r="3971" spans="1:3">
      <c r="A3971" s="237" t="s">
        <v>4508</v>
      </c>
      <c r="B3971" s="237" t="s">
        <v>4509</v>
      </c>
      <c r="C3971" s="237">
        <v>127.02</v>
      </c>
    </row>
    <row r="3972" spans="1:3">
      <c r="A3972" s="237" t="s">
        <v>4507</v>
      </c>
      <c r="B3972" s="237" t="s">
        <v>4498</v>
      </c>
      <c r="C3972" s="237">
        <v>161.65</v>
      </c>
    </row>
    <row r="3973" spans="1:3">
      <c r="A3973" s="237" t="s">
        <v>4506</v>
      </c>
      <c r="B3973" s="237" t="s">
        <v>4498</v>
      </c>
      <c r="C3973" s="237">
        <v>161.65</v>
      </c>
    </row>
    <row r="3974" spans="1:3">
      <c r="A3974" s="237" t="s">
        <v>4505</v>
      </c>
      <c r="B3974" s="237" t="s">
        <v>4491</v>
      </c>
      <c r="C3974" s="237">
        <v>13.18</v>
      </c>
    </row>
    <row r="3975" spans="1:3">
      <c r="A3975" s="237" t="s">
        <v>4504</v>
      </c>
      <c r="B3975" s="237" t="s">
        <v>4491</v>
      </c>
      <c r="C3975" s="237">
        <v>13.18</v>
      </c>
    </row>
    <row r="3976" spans="1:3">
      <c r="A3976" s="237" t="s">
        <v>4502</v>
      </c>
      <c r="B3976" s="237" t="s">
        <v>4503</v>
      </c>
      <c r="C3976" s="237">
        <v>86.61</v>
      </c>
    </row>
    <row r="3977" spans="1:3">
      <c r="A3977" s="237" t="s">
        <v>4628</v>
      </c>
      <c r="B3977" s="237" t="s">
        <v>4491</v>
      </c>
      <c r="C3977" s="237">
        <v>13.18</v>
      </c>
    </row>
    <row r="3978" spans="1:3">
      <c r="A3978" s="237" t="s">
        <v>4629</v>
      </c>
      <c r="B3978" s="237" t="s">
        <v>4491</v>
      </c>
      <c r="C3978" s="237">
        <v>13.18</v>
      </c>
    </row>
    <row r="3979" spans="1:3">
      <c r="A3979" s="237" t="s">
        <v>4630</v>
      </c>
      <c r="B3979" s="237" t="s">
        <v>4498</v>
      </c>
      <c r="C3979" s="237">
        <v>161.65</v>
      </c>
    </row>
    <row r="3980" spans="1:3">
      <c r="A3980" s="237" t="s">
        <v>4636</v>
      </c>
      <c r="B3980" s="237" t="s">
        <v>4564</v>
      </c>
      <c r="C3980" s="237">
        <v>28.44</v>
      </c>
    </row>
    <row r="3981" spans="1:3">
      <c r="A3981" s="237" t="s">
        <v>4631</v>
      </c>
      <c r="B3981" s="237" t="s">
        <v>4491</v>
      </c>
      <c r="C3981" s="237">
        <v>13.18</v>
      </c>
    </row>
    <row r="3982" spans="1:3">
      <c r="A3982" s="237" t="s">
        <v>4632</v>
      </c>
      <c r="B3982" s="237" t="s">
        <v>4491</v>
      </c>
      <c r="C3982" s="237">
        <v>13.18</v>
      </c>
    </row>
    <row r="3983" spans="1:3">
      <c r="A3983" s="237" t="s">
        <v>4633</v>
      </c>
      <c r="B3983" s="237" t="s">
        <v>4512</v>
      </c>
      <c r="C3983" s="237">
        <v>17.5</v>
      </c>
    </row>
    <row r="3984" spans="1:3">
      <c r="A3984" s="237" t="s">
        <v>4634</v>
      </c>
      <c r="B3984" s="237" t="s">
        <v>4498</v>
      </c>
      <c r="C3984" s="237">
        <v>161.65</v>
      </c>
    </row>
    <row r="3985" spans="1:3">
      <c r="A3985" s="237" t="s">
        <v>4635</v>
      </c>
      <c r="B3985" s="237" t="s">
        <v>4498</v>
      </c>
      <c r="C3985" s="237">
        <v>161.65</v>
      </c>
    </row>
    <row r="3986" spans="1:3">
      <c r="A3986" s="237" t="s">
        <v>4696</v>
      </c>
      <c r="B3986" s="237" t="s">
        <v>4503</v>
      </c>
      <c r="C3986" s="237">
        <v>86.61</v>
      </c>
    </row>
    <row r="3987" spans="1:3">
      <c r="A3987" s="237" t="s">
        <v>4718</v>
      </c>
      <c r="B3987" s="237" t="s">
        <v>4503</v>
      </c>
      <c r="C3987" s="237">
        <v>86.61</v>
      </c>
    </row>
    <row r="3988" spans="1:3">
      <c r="A3988" s="237" t="s">
        <v>4719</v>
      </c>
      <c r="B3988" s="237" t="s">
        <v>4491</v>
      </c>
      <c r="C3988" s="237">
        <v>13.18</v>
      </c>
    </row>
    <row r="3989" spans="1:3">
      <c r="A3989" s="237" t="s">
        <v>4720</v>
      </c>
      <c r="B3989" s="237" t="s">
        <v>4518</v>
      </c>
      <c r="C3989" s="237">
        <v>36.42</v>
      </c>
    </row>
    <row r="3990" spans="1:3">
      <c r="A3990" s="237" t="s">
        <v>4721</v>
      </c>
      <c r="B3990" s="237" t="s">
        <v>4489</v>
      </c>
      <c r="C3990" s="237">
        <v>31.67</v>
      </c>
    </row>
    <row r="3991" spans="1:3">
      <c r="A3991" s="237" t="s">
        <v>4722</v>
      </c>
      <c r="B3991" s="237" t="s">
        <v>4509</v>
      </c>
      <c r="C3991" s="237">
        <v>127.02</v>
      </c>
    </row>
    <row r="3992" spans="1:3">
      <c r="A3992" s="237" t="s">
        <v>4697</v>
      </c>
      <c r="B3992" s="237" t="s">
        <v>4491</v>
      </c>
      <c r="C3992" s="237">
        <v>13.18</v>
      </c>
    </row>
    <row r="3993" spans="1:3">
      <c r="A3993" s="237" t="s">
        <v>4698</v>
      </c>
      <c r="B3993" s="237" t="s">
        <v>4491</v>
      </c>
      <c r="C3993" s="237">
        <v>13.18</v>
      </c>
    </row>
    <row r="3994" spans="1:3">
      <c r="A3994" s="237" t="s">
        <v>4699</v>
      </c>
      <c r="B3994" s="237" t="s">
        <v>4491</v>
      </c>
      <c r="C3994" s="237">
        <v>13.18</v>
      </c>
    </row>
    <row r="3995" spans="1:3">
      <c r="A3995" s="237" t="s">
        <v>4700</v>
      </c>
      <c r="B3995" s="237" t="s">
        <v>4491</v>
      </c>
      <c r="C3995" s="237">
        <v>13.18</v>
      </c>
    </row>
    <row r="3996" spans="1:3">
      <c r="A3996" s="237" t="s">
        <v>4701</v>
      </c>
      <c r="B3996" s="237" t="s">
        <v>4491</v>
      </c>
      <c r="C3996" s="237">
        <v>13.18</v>
      </c>
    </row>
    <row r="3997" spans="1:3">
      <c r="A3997" s="237" t="s">
        <v>4702</v>
      </c>
      <c r="B3997" s="237" t="s">
        <v>4491</v>
      </c>
      <c r="C3997" s="237">
        <v>13.18</v>
      </c>
    </row>
    <row r="3998" spans="1:3">
      <c r="A3998" s="237" t="s">
        <v>4703</v>
      </c>
      <c r="B3998" s="237" t="s">
        <v>4491</v>
      </c>
      <c r="C3998" s="237">
        <v>13.18</v>
      </c>
    </row>
    <row r="3999" spans="1:3">
      <c r="A3999" s="237" t="s">
        <v>4704</v>
      </c>
      <c r="B3999" s="237" t="s">
        <v>4518</v>
      </c>
      <c r="C3999" s="237">
        <v>36.42</v>
      </c>
    </row>
    <row r="4000" spans="1:3">
      <c r="A4000" s="237" t="s">
        <v>4705</v>
      </c>
      <c r="B4000" s="237" t="s">
        <v>4518</v>
      </c>
      <c r="C4000" s="237">
        <v>36.42</v>
      </c>
    </row>
    <row r="4001" spans="1:3">
      <c r="A4001" s="237" t="s">
        <v>4707</v>
      </c>
      <c r="B4001" s="237" t="s">
        <v>4489</v>
      </c>
      <c r="C4001" s="237">
        <v>31.67</v>
      </c>
    </row>
    <row r="4002" spans="1:3">
      <c r="A4002" s="237" t="s">
        <v>4706</v>
      </c>
      <c r="B4002" s="237" t="s">
        <v>4648</v>
      </c>
      <c r="C4002" s="237">
        <v>30.93</v>
      </c>
    </row>
    <row r="4003" spans="1:3">
      <c r="A4003" s="237" t="s">
        <v>4708</v>
      </c>
      <c r="B4003" s="237" t="s">
        <v>4564</v>
      </c>
      <c r="C4003" s="237">
        <v>28.44</v>
      </c>
    </row>
    <row r="4004" spans="1:3">
      <c r="A4004" s="237" t="s">
        <v>4709</v>
      </c>
      <c r="B4004" s="237" t="s">
        <v>4503</v>
      </c>
      <c r="C4004" s="237">
        <v>86.61</v>
      </c>
    </row>
    <row r="4005" spans="1:3">
      <c r="A4005" s="237" t="s">
        <v>4710</v>
      </c>
      <c r="B4005" s="237" t="s">
        <v>4528</v>
      </c>
      <c r="C4005" s="237">
        <v>26.25</v>
      </c>
    </row>
    <row r="4006" spans="1:3">
      <c r="A4006" s="237" t="s">
        <v>4711</v>
      </c>
      <c r="B4006" s="237" t="s">
        <v>4491</v>
      </c>
      <c r="C4006" s="237">
        <v>13.18</v>
      </c>
    </row>
    <row r="4007" spans="1:3">
      <c r="A4007" s="237" t="s">
        <v>4712</v>
      </c>
      <c r="B4007" s="237" t="s">
        <v>4491</v>
      </c>
      <c r="C4007" s="237">
        <v>13.18</v>
      </c>
    </row>
    <row r="4008" spans="1:3">
      <c r="A4008" s="237" t="s">
        <v>4713</v>
      </c>
      <c r="B4008" s="237" t="s">
        <v>4491</v>
      </c>
      <c r="C4008" s="237">
        <v>13.18</v>
      </c>
    </row>
    <row r="4009" spans="1:3">
      <c r="A4009" s="237" t="s">
        <v>4714</v>
      </c>
      <c r="B4009" s="237" t="s">
        <v>4491</v>
      </c>
      <c r="C4009" s="237">
        <v>13.18</v>
      </c>
    </row>
    <row r="4010" spans="1:3">
      <c r="A4010" s="237" t="s">
        <v>4715</v>
      </c>
      <c r="B4010" s="237" t="s">
        <v>4491</v>
      </c>
      <c r="C4010" s="237">
        <v>13.18</v>
      </c>
    </row>
    <row r="4011" spans="1:3">
      <c r="A4011" s="237" t="s">
        <v>4716</v>
      </c>
      <c r="B4011" s="237" t="s">
        <v>4503</v>
      </c>
      <c r="C4011" s="237">
        <v>86.61</v>
      </c>
    </row>
    <row r="4012" spans="1:3">
      <c r="A4012" s="237" t="s">
        <v>4717</v>
      </c>
      <c r="B4012" s="237" t="s">
        <v>4518</v>
      </c>
      <c r="C4012" s="237">
        <v>36.42</v>
      </c>
    </row>
    <row r="4013" spans="1:3">
      <c r="A4013" s="237" t="s">
        <v>4723</v>
      </c>
      <c r="B4013" s="237" t="s">
        <v>4491</v>
      </c>
      <c r="C4013" s="237">
        <v>13.18</v>
      </c>
    </row>
    <row r="4014" spans="1:3">
      <c r="A4014" s="237" t="s">
        <v>4724</v>
      </c>
      <c r="B4014" s="237" t="s">
        <v>4518</v>
      </c>
      <c r="C4014" s="237">
        <v>36.42</v>
      </c>
    </row>
    <row r="4015" spans="1:3">
      <c r="A4015" s="237" t="s">
        <v>4725</v>
      </c>
      <c r="B4015" s="237" t="s">
        <v>4498</v>
      </c>
      <c r="C4015" s="237">
        <v>161.65</v>
      </c>
    </row>
    <row r="4016" spans="1:3">
      <c r="A4016" s="237" t="s">
        <v>4726</v>
      </c>
      <c r="B4016" s="237" t="s">
        <v>4498</v>
      </c>
      <c r="C4016" s="237">
        <v>161.65</v>
      </c>
    </row>
    <row r="4017" spans="1:3">
      <c r="A4017" s="237" t="s">
        <v>4729</v>
      </c>
      <c r="B4017" s="237" t="s">
        <v>4489</v>
      </c>
      <c r="C4017" s="237">
        <v>31.67</v>
      </c>
    </row>
    <row r="4018" spans="1:3">
      <c r="A4018" s="237" t="s">
        <v>4735</v>
      </c>
      <c r="B4018" s="237" t="s">
        <v>4562</v>
      </c>
      <c r="C4018" s="237">
        <v>304.5</v>
      </c>
    </row>
    <row r="4019" spans="1:3">
      <c r="A4019" s="237" t="s">
        <v>4736</v>
      </c>
      <c r="B4019" s="237" t="s">
        <v>4491</v>
      </c>
      <c r="C4019" s="237">
        <v>13.18</v>
      </c>
    </row>
    <row r="4020" spans="1:3">
      <c r="A4020" s="237" t="s">
        <v>4737</v>
      </c>
      <c r="B4020" s="237" t="s">
        <v>4491</v>
      </c>
      <c r="C4020" s="237">
        <v>13.18</v>
      </c>
    </row>
    <row r="4021" spans="1:3">
      <c r="A4021" s="237" t="s">
        <v>4738</v>
      </c>
      <c r="B4021" s="237" t="s">
        <v>4491</v>
      </c>
      <c r="C4021" s="237">
        <v>13.18</v>
      </c>
    </row>
    <row r="4022" spans="1:3">
      <c r="A4022" s="237" t="s">
        <v>4739</v>
      </c>
      <c r="B4022" s="237" t="s">
        <v>4491</v>
      </c>
      <c r="C4022" s="237">
        <v>13.18</v>
      </c>
    </row>
    <row r="4023" spans="1:3">
      <c r="A4023" s="237" t="s">
        <v>4733</v>
      </c>
      <c r="B4023" s="237" t="s">
        <v>4518</v>
      </c>
      <c r="C4023" s="237">
        <v>36.42</v>
      </c>
    </row>
    <row r="4024" spans="1:3">
      <c r="A4024" s="237" t="s">
        <v>4727</v>
      </c>
      <c r="B4024" s="237" t="s">
        <v>4518</v>
      </c>
      <c r="C4024" s="237">
        <v>36.42</v>
      </c>
    </row>
    <row r="4025" spans="1:3">
      <c r="A4025" s="237" t="s">
        <v>4728</v>
      </c>
      <c r="B4025" s="237" t="s">
        <v>4498</v>
      </c>
      <c r="C4025" s="237">
        <v>161.65</v>
      </c>
    </row>
    <row r="4026" spans="1:3">
      <c r="A4026" s="237" t="s">
        <v>4740</v>
      </c>
      <c r="B4026" s="237" t="s">
        <v>4503</v>
      </c>
      <c r="C4026" s="237">
        <v>86.61</v>
      </c>
    </row>
    <row r="4027" spans="1:3">
      <c r="A4027" s="237" t="s">
        <v>4741</v>
      </c>
      <c r="B4027" s="237" t="s">
        <v>4491</v>
      </c>
      <c r="C4027" s="237">
        <v>13.18</v>
      </c>
    </row>
    <row r="4028" spans="1:3">
      <c r="A4028" s="237" t="s">
        <v>4742</v>
      </c>
      <c r="B4028" s="237" t="s">
        <v>4518</v>
      </c>
      <c r="C4028" s="237">
        <v>36.42</v>
      </c>
    </row>
    <row r="4029" spans="1:3">
      <c r="A4029" s="237" t="s">
        <v>4743</v>
      </c>
      <c r="B4029" s="237" t="s">
        <v>4518</v>
      </c>
      <c r="C4029" s="237">
        <v>36.42</v>
      </c>
    </row>
    <row r="4030" spans="1:3">
      <c r="A4030" s="237" t="s">
        <v>4730</v>
      </c>
      <c r="B4030" s="237" t="s">
        <v>4503</v>
      </c>
      <c r="C4030" s="237">
        <v>86.61</v>
      </c>
    </row>
    <row r="4031" spans="1:3">
      <c r="A4031" s="237" t="s">
        <v>4731</v>
      </c>
      <c r="B4031" s="237" t="s">
        <v>4491</v>
      </c>
      <c r="C4031" s="237">
        <v>13.18</v>
      </c>
    </row>
    <row r="4032" spans="1:3">
      <c r="A4032" s="237" t="s">
        <v>4732</v>
      </c>
      <c r="B4032" s="237" t="s">
        <v>4491</v>
      </c>
      <c r="C4032" s="237">
        <v>13.18</v>
      </c>
    </row>
    <row r="4033" spans="1:3">
      <c r="A4033" s="237" t="s">
        <v>4744</v>
      </c>
      <c r="B4033" s="237" t="s">
        <v>4518</v>
      </c>
      <c r="C4033" s="237">
        <v>36.42</v>
      </c>
    </row>
    <row r="4034" spans="1:3">
      <c r="A4034" s="237" t="s">
        <v>4745</v>
      </c>
      <c r="B4034" s="237" t="s">
        <v>4498</v>
      </c>
      <c r="C4034" s="237">
        <v>161.65</v>
      </c>
    </row>
    <row r="4035" spans="1:3">
      <c r="A4035" s="237" t="s">
        <v>4746</v>
      </c>
      <c r="B4035" s="237" t="s">
        <v>4538</v>
      </c>
      <c r="C4035" s="237">
        <v>42.61</v>
      </c>
    </row>
    <row r="4036" spans="1:3">
      <c r="A4036" s="237" t="s">
        <v>4747</v>
      </c>
      <c r="B4036" s="237" t="s">
        <v>4695</v>
      </c>
      <c r="C4036" s="237">
        <v>183.75</v>
      </c>
    </row>
    <row r="4037" spans="1:3">
      <c r="A4037" s="237" t="s">
        <v>4757</v>
      </c>
      <c r="B4037" s="237" t="s">
        <v>4509</v>
      </c>
      <c r="C4037" s="237">
        <v>127.02</v>
      </c>
    </row>
    <row r="4038" spans="1:3">
      <c r="A4038" s="237" t="s">
        <v>4755</v>
      </c>
      <c r="B4038" s="237" t="s">
        <v>4756</v>
      </c>
      <c r="C4038" s="237">
        <v>95.68</v>
      </c>
    </row>
    <row r="4039" spans="1:3">
      <c r="A4039" s="237" t="s">
        <v>4754</v>
      </c>
      <c r="B4039" s="237" t="s">
        <v>4489</v>
      </c>
      <c r="C4039" s="237">
        <v>31.67</v>
      </c>
    </row>
    <row r="4040" spans="1:3">
      <c r="A4040" s="237" t="s">
        <v>4753</v>
      </c>
      <c r="B4040" s="237" t="s">
        <v>4489</v>
      </c>
      <c r="C4040" s="237">
        <v>31.67</v>
      </c>
    </row>
    <row r="4041" spans="1:3">
      <c r="A4041" s="237" t="s">
        <v>4752</v>
      </c>
      <c r="B4041" s="237" t="s">
        <v>4498</v>
      </c>
      <c r="C4041" s="237">
        <v>161.65</v>
      </c>
    </row>
    <row r="4042" spans="1:3">
      <c r="A4042" s="237" t="s">
        <v>4749</v>
      </c>
      <c r="B4042" s="237" t="s">
        <v>4498</v>
      </c>
      <c r="C4042" s="237">
        <v>161.65</v>
      </c>
    </row>
    <row r="4043" spans="1:3">
      <c r="A4043" s="237" t="s">
        <v>4748</v>
      </c>
      <c r="B4043" s="237" t="s">
        <v>4518</v>
      </c>
      <c r="C4043" s="237">
        <v>36.42</v>
      </c>
    </row>
    <row r="4044" spans="1:3">
      <c r="A4044" s="237" t="s">
        <v>4750</v>
      </c>
      <c r="B4044" s="237" t="s">
        <v>4491</v>
      </c>
      <c r="C4044" s="237">
        <v>13.18</v>
      </c>
    </row>
    <row r="4045" spans="1:3">
      <c r="A4045" s="237" t="s">
        <v>4751</v>
      </c>
      <c r="B4045" s="237" t="s">
        <v>4491</v>
      </c>
      <c r="C4045" s="237">
        <v>13.18</v>
      </c>
    </row>
    <row r="4046" spans="1:3">
      <c r="A4046" s="237" t="s">
        <v>4758</v>
      </c>
      <c r="B4046" s="237" t="s">
        <v>4491</v>
      </c>
      <c r="C4046" s="237">
        <v>13.18</v>
      </c>
    </row>
    <row r="4047" spans="1:3">
      <c r="A4047" s="237" t="s">
        <v>4759</v>
      </c>
      <c r="B4047" s="237" t="s">
        <v>4491</v>
      </c>
      <c r="C4047" s="237">
        <v>13.18</v>
      </c>
    </row>
    <row r="4048" spans="1:3">
      <c r="A4048" s="237" t="s">
        <v>4760</v>
      </c>
      <c r="B4048" s="237" t="s">
        <v>4528</v>
      </c>
      <c r="C4048" s="237">
        <v>26.25</v>
      </c>
    </row>
    <row r="4049" spans="1:3">
      <c r="A4049" s="237" t="s">
        <v>4761</v>
      </c>
      <c r="B4049" s="237" t="s">
        <v>4503</v>
      </c>
      <c r="C4049" s="237">
        <v>86.61</v>
      </c>
    </row>
    <row r="4050" spans="1:3">
      <c r="A4050" s="237" t="s">
        <v>4762</v>
      </c>
      <c r="B4050" s="237" t="s">
        <v>4491</v>
      </c>
      <c r="C4050" s="237">
        <v>13.18</v>
      </c>
    </row>
    <row r="4051" spans="1:3">
      <c r="A4051" s="237" t="s">
        <v>4763</v>
      </c>
      <c r="B4051" s="237" t="s">
        <v>4518</v>
      </c>
      <c r="C4051" s="237">
        <v>36.42</v>
      </c>
    </row>
    <row r="4052" spans="1:3">
      <c r="A4052" s="237" t="s">
        <v>4764</v>
      </c>
      <c r="B4052" s="237" t="s">
        <v>4518</v>
      </c>
      <c r="C4052" s="237">
        <v>36.42</v>
      </c>
    </row>
    <row r="4053" spans="1:3">
      <c r="A4053" s="237" t="s">
        <v>4765</v>
      </c>
      <c r="B4053" s="237" t="s">
        <v>4498</v>
      </c>
      <c r="C4053" s="237">
        <v>161.65</v>
      </c>
    </row>
    <row r="4054" spans="1:3">
      <c r="A4054" s="237" t="s">
        <v>4767</v>
      </c>
      <c r="B4054" s="237" t="s">
        <v>4491</v>
      </c>
      <c r="C4054" s="237">
        <v>13.18</v>
      </c>
    </row>
    <row r="4055" spans="1:3">
      <c r="A4055" s="237" t="s">
        <v>4768</v>
      </c>
      <c r="B4055" s="237" t="s">
        <v>4562</v>
      </c>
      <c r="C4055" s="237">
        <v>304.5</v>
      </c>
    </row>
    <row r="4056" spans="1:3">
      <c r="A4056" s="237" t="s">
        <v>4771</v>
      </c>
      <c r="B4056" s="237" t="s">
        <v>4491</v>
      </c>
      <c r="C4056" s="237">
        <v>13.18</v>
      </c>
    </row>
    <row r="4057" spans="1:3">
      <c r="A4057" s="237" t="s">
        <v>4769</v>
      </c>
      <c r="B4057" s="237" t="s">
        <v>4657</v>
      </c>
      <c r="C4057" s="237">
        <v>141.93</v>
      </c>
    </row>
    <row r="4058" spans="1:3">
      <c r="A4058" s="237" t="s">
        <v>4770</v>
      </c>
      <c r="B4058" s="237" t="s">
        <v>4509</v>
      </c>
      <c r="C4058" s="237">
        <v>127.02</v>
      </c>
    </row>
    <row r="4059" spans="1:3">
      <c r="A4059" s="237" t="s">
        <v>4772</v>
      </c>
      <c r="B4059" s="237" t="s">
        <v>4491</v>
      </c>
      <c r="C4059" s="237">
        <v>13.18</v>
      </c>
    </row>
    <row r="4060" spans="1:3">
      <c r="A4060" s="237" t="s">
        <v>4773</v>
      </c>
      <c r="B4060" s="237" t="s">
        <v>4491</v>
      </c>
      <c r="C4060" s="237">
        <v>13.18</v>
      </c>
    </row>
    <row r="4061" spans="1:3">
      <c r="A4061" s="237" t="s">
        <v>4774</v>
      </c>
      <c r="B4061" s="237" t="s">
        <v>4491</v>
      </c>
      <c r="C4061" s="237">
        <v>13.18</v>
      </c>
    </row>
    <row r="4062" spans="1:3">
      <c r="A4062" s="237" t="s">
        <v>4775</v>
      </c>
      <c r="B4062" s="237" t="s">
        <v>4491</v>
      </c>
      <c r="C4062" s="237">
        <v>13.18</v>
      </c>
    </row>
    <row r="4063" spans="1:3">
      <c r="A4063" s="237" t="s">
        <v>4776</v>
      </c>
      <c r="B4063" s="237" t="s">
        <v>4503</v>
      </c>
      <c r="C4063" s="237">
        <v>86.61</v>
      </c>
    </row>
    <row r="4064" spans="1:3">
      <c r="A4064" s="237" t="s">
        <v>4777</v>
      </c>
      <c r="B4064" s="237" t="s">
        <v>4491</v>
      </c>
      <c r="C4064" s="237">
        <v>13.18</v>
      </c>
    </row>
    <row r="4065" spans="1:3">
      <c r="A4065" s="237" t="s">
        <v>4778</v>
      </c>
      <c r="B4065" s="237" t="s">
        <v>4491</v>
      </c>
      <c r="C4065" s="237">
        <v>13.18</v>
      </c>
    </row>
    <row r="4066" spans="1:3">
      <c r="A4066" s="237" t="s">
        <v>4779</v>
      </c>
      <c r="B4066" s="237" t="s">
        <v>4491</v>
      </c>
      <c r="C4066" s="237">
        <v>13.18</v>
      </c>
    </row>
    <row r="4067" spans="1:3">
      <c r="A4067" s="237" t="s">
        <v>4780</v>
      </c>
      <c r="B4067" s="237" t="s">
        <v>4518</v>
      </c>
      <c r="C4067" s="237">
        <v>36.42</v>
      </c>
    </row>
    <row r="4068" spans="1:3">
      <c r="A4068" s="237" t="s">
        <v>4781</v>
      </c>
      <c r="B4068" s="237" t="s">
        <v>4518</v>
      </c>
      <c r="C4068" s="237">
        <v>36.42</v>
      </c>
    </row>
    <row r="4069" spans="1:3">
      <c r="A4069" s="237" t="s">
        <v>4782</v>
      </c>
      <c r="B4069" s="237" t="s">
        <v>4518</v>
      </c>
      <c r="C4069" s="237">
        <v>36.42</v>
      </c>
    </row>
    <row r="4070" spans="1:3">
      <c r="A4070" s="237" t="s">
        <v>4783</v>
      </c>
      <c r="B4070" s="237" t="s">
        <v>4498</v>
      </c>
      <c r="C4070" s="237">
        <v>161.65</v>
      </c>
    </row>
    <row r="4071" spans="1:3">
      <c r="A4071" s="237" t="s">
        <v>4784</v>
      </c>
      <c r="B4071" s="237" t="s">
        <v>4498</v>
      </c>
      <c r="C4071" s="237">
        <v>161.65</v>
      </c>
    </row>
    <row r="4072" spans="1:3">
      <c r="A4072" s="237" t="s">
        <v>4785</v>
      </c>
      <c r="B4072" s="237" t="s">
        <v>4498</v>
      </c>
      <c r="C4072" s="237">
        <v>161.65</v>
      </c>
    </row>
    <row r="4073" spans="1:3">
      <c r="A4073" s="237" t="s">
        <v>4786</v>
      </c>
      <c r="B4073" s="237" t="s">
        <v>4489</v>
      </c>
      <c r="C4073" s="237">
        <v>31.67</v>
      </c>
    </row>
    <row r="4074" spans="1:3">
      <c r="A4074" s="237" t="s">
        <v>4787</v>
      </c>
      <c r="B4074" s="237" t="s">
        <v>4564</v>
      </c>
      <c r="C4074" s="237">
        <v>28.44</v>
      </c>
    </row>
    <row r="4075" spans="1:3">
      <c r="A4075" s="237" t="s">
        <v>4788</v>
      </c>
      <c r="B4075" s="237" t="s">
        <v>4489</v>
      </c>
      <c r="C4075" s="237">
        <v>31.67</v>
      </c>
    </row>
    <row r="4076" spans="1:3">
      <c r="A4076" s="237" t="s">
        <v>4789</v>
      </c>
      <c r="B4076" s="237" t="s">
        <v>4491</v>
      </c>
      <c r="C4076" s="237">
        <v>13.18</v>
      </c>
    </row>
    <row r="4077" spans="1:3">
      <c r="A4077" s="237" t="s">
        <v>4790</v>
      </c>
      <c r="B4077" s="237" t="s">
        <v>4491</v>
      </c>
      <c r="C4077" s="237">
        <v>13.18</v>
      </c>
    </row>
    <row r="4078" spans="1:3">
      <c r="A4078" s="237" t="s">
        <v>4791</v>
      </c>
      <c r="B4078" s="237" t="s">
        <v>4518</v>
      </c>
      <c r="C4078" s="237">
        <v>36.42</v>
      </c>
    </row>
    <row r="4079" spans="1:3">
      <c r="A4079" s="237" t="s">
        <v>4792</v>
      </c>
      <c r="B4079" s="237" t="s">
        <v>4518</v>
      </c>
      <c r="C4079" s="237">
        <v>36.42</v>
      </c>
    </row>
    <row r="4080" spans="1:3">
      <c r="A4080" s="237" t="s">
        <v>4793</v>
      </c>
      <c r="B4080" s="237" t="s">
        <v>4498</v>
      </c>
      <c r="C4080" s="237">
        <v>161.65</v>
      </c>
    </row>
    <row r="4081" spans="1:3">
      <c r="A4081" s="237" t="s">
        <v>4794</v>
      </c>
      <c r="B4081" s="237" t="s">
        <v>4498</v>
      </c>
      <c r="C4081" s="237">
        <v>161.65</v>
      </c>
    </row>
    <row r="4082" spans="1:3">
      <c r="A4082" s="237" t="s">
        <v>4795</v>
      </c>
      <c r="B4082" s="237" t="s">
        <v>4489</v>
      </c>
      <c r="C4082" s="237">
        <v>31.67</v>
      </c>
    </row>
    <row r="4083" spans="1:3">
      <c r="A4083" s="237" t="s">
        <v>4766</v>
      </c>
      <c r="B4083" s="237" t="s">
        <v>4491</v>
      </c>
      <c r="C4083" s="237">
        <v>13.18</v>
      </c>
    </row>
    <row r="4084" spans="1:3">
      <c r="A4084" s="237" t="s">
        <v>4798</v>
      </c>
      <c r="B4084" s="237" t="s">
        <v>4491</v>
      </c>
      <c r="C4084" s="237">
        <v>13.18</v>
      </c>
    </row>
    <row r="4085" spans="1:3">
      <c r="A4085" s="237" t="s">
        <v>4799</v>
      </c>
      <c r="B4085" s="237" t="s">
        <v>4491</v>
      </c>
      <c r="C4085" s="237">
        <v>13.18</v>
      </c>
    </row>
    <row r="4086" spans="1:3">
      <c r="A4086" s="237" t="s">
        <v>4800</v>
      </c>
      <c r="B4086" s="237" t="s">
        <v>4491</v>
      </c>
      <c r="C4086" s="237">
        <v>13.18</v>
      </c>
    </row>
    <row r="4087" spans="1:3">
      <c r="A4087" s="237" t="s">
        <v>4801</v>
      </c>
      <c r="B4087" s="237" t="s">
        <v>4491</v>
      </c>
      <c r="C4087" s="237">
        <v>13.18</v>
      </c>
    </row>
    <row r="4088" spans="1:3">
      <c r="A4088" s="237" t="s">
        <v>4797</v>
      </c>
      <c r="B4088" s="237" t="s">
        <v>4518</v>
      </c>
      <c r="C4088" s="237">
        <v>36.42</v>
      </c>
    </row>
    <row r="4089" spans="1:3">
      <c r="A4089" s="237" t="s">
        <v>4796</v>
      </c>
      <c r="B4089" s="237" t="s">
        <v>4498</v>
      </c>
      <c r="C4089" s="237">
        <v>161.65</v>
      </c>
    </row>
    <row r="4090" spans="1:3">
      <c r="A4090" s="237" t="s">
        <v>4734</v>
      </c>
      <c r="B4090" s="237" t="s">
        <v>4562</v>
      </c>
      <c r="C4090" s="237">
        <v>304.5</v>
      </c>
    </row>
    <row r="4091" spans="1:3">
      <c r="A4091" s="237" t="s">
        <v>4802</v>
      </c>
      <c r="B4091" s="237" t="s">
        <v>4491</v>
      </c>
      <c r="C4091" s="237">
        <v>13.18</v>
      </c>
    </row>
    <row r="4092" spans="1:3">
      <c r="A4092" s="237" t="s">
        <v>4803</v>
      </c>
      <c r="B4092" s="237" t="s">
        <v>4491</v>
      </c>
      <c r="C4092" s="237">
        <v>13.18</v>
      </c>
    </row>
    <row r="4093" spans="1:3">
      <c r="A4093" s="237" t="s">
        <v>4804</v>
      </c>
      <c r="B4093" s="237" t="s">
        <v>4518</v>
      </c>
      <c r="C4093" s="237">
        <v>36.42</v>
      </c>
    </row>
    <row r="4094" spans="1:3">
      <c r="A4094" s="237" t="s">
        <v>4805</v>
      </c>
      <c r="B4094" s="237" t="s">
        <v>4498</v>
      </c>
      <c r="C4094" s="237">
        <v>161.65</v>
      </c>
    </row>
    <row r="4095" spans="1:3">
      <c r="A4095" s="237" t="s">
        <v>4806</v>
      </c>
      <c r="B4095" s="237" t="s">
        <v>4498</v>
      </c>
      <c r="C4095" s="237">
        <v>161.65</v>
      </c>
    </row>
    <row r="4096" spans="1:3">
      <c r="A4096" s="237" t="s">
        <v>4807</v>
      </c>
      <c r="B4096" s="237" t="s">
        <v>4498</v>
      </c>
      <c r="C4096" s="237">
        <v>161.65</v>
      </c>
    </row>
    <row r="4097" spans="1:3">
      <c r="A4097" s="237" t="s">
        <v>4808</v>
      </c>
      <c r="B4097" s="237" t="s">
        <v>4528</v>
      </c>
      <c r="C4097" s="237">
        <v>26.25</v>
      </c>
    </row>
    <row r="4098" spans="1:3">
      <c r="A4098" s="237" t="s">
        <v>4809</v>
      </c>
      <c r="B4098" s="237" t="s">
        <v>4491</v>
      </c>
      <c r="C4098" s="237">
        <v>13.18</v>
      </c>
    </row>
    <row r="4099" spans="1:3">
      <c r="A4099" s="237" t="s">
        <v>4810</v>
      </c>
      <c r="B4099" s="237" t="s">
        <v>4491</v>
      </c>
      <c r="C4099" s="237">
        <v>13.18</v>
      </c>
    </row>
    <row r="4100" spans="1:3">
      <c r="A4100" s="237" t="s">
        <v>4811</v>
      </c>
      <c r="B4100" s="237" t="s">
        <v>4491</v>
      </c>
      <c r="C4100" s="237">
        <v>13.18</v>
      </c>
    </row>
    <row r="4101" spans="1:3">
      <c r="A4101" s="237" t="s">
        <v>4812</v>
      </c>
      <c r="B4101" s="237" t="s">
        <v>4512</v>
      </c>
      <c r="C4101" s="237">
        <v>17.5</v>
      </c>
    </row>
    <row r="4102" spans="1:3">
      <c r="A4102" s="237" t="s">
        <v>4813</v>
      </c>
      <c r="B4102" s="237" t="s">
        <v>4518</v>
      </c>
      <c r="C4102" s="237">
        <v>36.42</v>
      </c>
    </row>
    <row r="4103" spans="1:3">
      <c r="A4103" s="237" t="s">
        <v>4814</v>
      </c>
      <c r="B4103" s="237" t="s">
        <v>4518</v>
      </c>
      <c r="C4103" s="237">
        <v>36.42</v>
      </c>
    </row>
    <row r="4104" spans="1:3">
      <c r="A4104" s="237" t="s">
        <v>4815</v>
      </c>
      <c r="B4104" s="237" t="s">
        <v>4498</v>
      </c>
      <c r="C4104" s="237">
        <v>161.65</v>
      </c>
    </row>
    <row r="4105" spans="1:3">
      <c r="A4105" s="237" t="s">
        <v>4816</v>
      </c>
      <c r="B4105" s="237" t="s">
        <v>4569</v>
      </c>
      <c r="C4105" s="237">
        <v>148.87</v>
      </c>
    </row>
    <row r="4106" spans="1:3">
      <c r="A4106" s="237" t="s">
        <v>4817</v>
      </c>
      <c r="B4106" s="237" t="s">
        <v>4491</v>
      </c>
      <c r="C4106" s="237">
        <v>13.18</v>
      </c>
    </row>
    <row r="4107" spans="1:3">
      <c r="A4107" s="237" t="s">
        <v>4818</v>
      </c>
      <c r="B4107" s="237" t="s">
        <v>4547</v>
      </c>
      <c r="C4107" s="237">
        <v>17.5</v>
      </c>
    </row>
    <row r="4108" spans="1:3">
      <c r="A4108" s="237" t="s">
        <v>4819</v>
      </c>
      <c r="B4108" s="237" t="s">
        <v>4518</v>
      </c>
      <c r="C4108" s="237">
        <v>36.42</v>
      </c>
    </row>
    <row r="4109" spans="1:3">
      <c r="A4109" s="237" t="s">
        <v>4820</v>
      </c>
      <c r="B4109" s="237" t="s">
        <v>4562</v>
      </c>
      <c r="C4109" s="237">
        <v>304.5</v>
      </c>
    </row>
    <row r="4110" spans="1:3">
      <c r="A4110" s="237" t="s">
        <v>4821</v>
      </c>
      <c r="B4110" s="237" t="s">
        <v>4498</v>
      </c>
      <c r="C4110" s="237">
        <v>161.65</v>
      </c>
    </row>
    <row r="4111" spans="1:3">
      <c r="A4111" s="237" t="s">
        <v>4822</v>
      </c>
      <c r="B4111" s="237" t="s">
        <v>4498</v>
      </c>
      <c r="C4111" s="237">
        <v>161.65</v>
      </c>
    </row>
    <row r="4112" spans="1:3">
      <c r="A4112" s="237" t="s">
        <v>4823</v>
      </c>
      <c r="B4112" s="237" t="s">
        <v>4564</v>
      </c>
      <c r="C4112" s="237">
        <v>28.44</v>
      </c>
    </row>
    <row r="4113" spans="1:3">
      <c r="A4113" s="237" t="s">
        <v>4824</v>
      </c>
      <c r="B4113" s="237" t="s">
        <v>4509</v>
      </c>
      <c r="C4113" s="237">
        <v>127.02</v>
      </c>
    </row>
    <row r="4114" spans="1:3">
      <c r="A4114" s="237" t="s">
        <v>4825</v>
      </c>
      <c r="B4114" s="237" t="s">
        <v>4528</v>
      </c>
      <c r="C4114" s="237">
        <v>26.25</v>
      </c>
    </row>
    <row r="4115" spans="1:3">
      <c r="A4115" s="237" t="s">
        <v>4826</v>
      </c>
      <c r="B4115" s="237" t="s">
        <v>4491</v>
      </c>
      <c r="C4115" s="237">
        <v>13.18</v>
      </c>
    </row>
    <row r="4116" spans="1:3">
      <c r="A4116" s="237" t="s">
        <v>4827</v>
      </c>
      <c r="B4116" s="237" t="s">
        <v>4498</v>
      </c>
      <c r="C4116" s="237">
        <v>161.65</v>
      </c>
    </row>
    <row r="4117" spans="1:3">
      <c r="A4117" s="237" t="s">
        <v>4828</v>
      </c>
      <c r="B4117" s="237" t="s">
        <v>4648</v>
      </c>
      <c r="C4117" s="237">
        <v>30.93</v>
      </c>
    </row>
    <row r="4118" spans="1:3">
      <c r="A4118" s="237" t="s">
        <v>4829</v>
      </c>
      <c r="B4118" s="237" t="s">
        <v>4509</v>
      </c>
      <c r="C4118" s="237">
        <v>127.02</v>
      </c>
    </row>
    <row r="4119" spans="1:3">
      <c r="A4119" s="237" t="s">
        <v>4830</v>
      </c>
      <c r="B4119" s="237" t="s">
        <v>4491</v>
      </c>
      <c r="C4119" s="237">
        <v>13.18</v>
      </c>
    </row>
    <row r="4120" spans="1:3">
      <c r="A4120" s="237" t="s">
        <v>4831</v>
      </c>
      <c r="B4120" s="237" t="s">
        <v>4491</v>
      </c>
      <c r="C4120" s="237">
        <v>13.18</v>
      </c>
    </row>
    <row r="4121" spans="1:3">
      <c r="A4121" s="237" t="s">
        <v>4832</v>
      </c>
      <c r="B4121" s="237" t="s">
        <v>4491</v>
      </c>
      <c r="C4121" s="237">
        <v>13.18</v>
      </c>
    </row>
    <row r="4122" spans="1:3">
      <c r="A4122" s="237" t="s">
        <v>4833</v>
      </c>
      <c r="B4122" s="237" t="s">
        <v>4491</v>
      </c>
      <c r="C4122" s="237">
        <v>13.18</v>
      </c>
    </row>
    <row r="4123" spans="1:3">
      <c r="A4123" s="237" t="s">
        <v>4834</v>
      </c>
      <c r="B4123" s="237" t="s">
        <v>4487</v>
      </c>
      <c r="C4123" s="237">
        <v>33.75</v>
      </c>
    </row>
    <row r="4124" spans="1:3">
      <c r="A4124" s="237" t="s">
        <v>4835</v>
      </c>
      <c r="B4124" s="237" t="s">
        <v>4518</v>
      </c>
      <c r="C4124" s="237">
        <v>36.42</v>
      </c>
    </row>
    <row r="4125" spans="1:3">
      <c r="A4125" s="237" t="s">
        <v>4836</v>
      </c>
      <c r="B4125" s="237" t="s">
        <v>4518</v>
      </c>
      <c r="C4125" s="237">
        <v>36.42</v>
      </c>
    </row>
    <row r="4126" spans="1:3">
      <c r="A4126" s="237" t="s">
        <v>4837</v>
      </c>
      <c r="B4126" s="237" t="s">
        <v>4518</v>
      </c>
      <c r="C4126" s="237">
        <v>36.42</v>
      </c>
    </row>
    <row r="4127" spans="1:3">
      <c r="A4127" s="237" t="s">
        <v>4838</v>
      </c>
      <c r="B4127" s="237" t="s">
        <v>4518</v>
      </c>
      <c r="C4127" s="237">
        <v>36.42</v>
      </c>
    </row>
    <row r="4128" spans="1:3">
      <c r="A4128" s="237" t="s">
        <v>4839</v>
      </c>
      <c r="B4128" s="237" t="s">
        <v>4583</v>
      </c>
      <c r="C4128" s="237">
        <v>937.5</v>
      </c>
    </row>
    <row r="4129" spans="1:3">
      <c r="A4129" s="237" t="s">
        <v>4842</v>
      </c>
      <c r="B4129" s="237" t="s">
        <v>4491</v>
      </c>
      <c r="C4129" s="237">
        <v>13.18</v>
      </c>
    </row>
    <row r="4130" spans="1:3">
      <c r="A4130" s="237" t="s">
        <v>4843</v>
      </c>
      <c r="B4130" s="237" t="s">
        <v>4491</v>
      </c>
      <c r="C4130" s="237">
        <v>13.18</v>
      </c>
    </row>
    <row r="4131" spans="1:3">
      <c r="A4131" s="237" t="s">
        <v>4844</v>
      </c>
      <c r="B4131" s="237" t="s">
        <v>4518</v>
      </c>
      <c r="C4131" s="237">
        <v>36.42</v>
      </c>
    </row>
    <row r="4132" spans="1:3">
      <c r="A4132" s="237" t="s">
        <v>4851</v>
      </c>
      <c r="B4132" s="237" t="s">
        <v>4509</v>
      </c>
      <c r="C4132" s="237">
        <v>109.5</v>
      </c>
    </row>
    <row r="4133" spans="1:3">
      <c r="A4133" s="237" t="s">
        <v>4845</v>
      </c>
      <c r="B4133" s="237" t="s">
        <v>4509</v>
      </c>
      <c r="C4133" s="237">
        <v>127.02</v>
      </c>
    </row>
    <row r="4134" spans="1:3">
      <c r="A4134" s="237" t="s">
        <v>4841</v>
      </c>
      <c r="B4134" s="237" t="s">
        <v>4491</v>
      </c>
      <c r="C4134" s="237">
        <v>13.18</v>
      </c>
    </row>
    <row r="4135" spans="1:3">
      <c r="A4135" s="237" t="s">
        <v>4846</v>
      </c>
      <c r="B4135" s="237" t="s">
        <v>4503</v>
      </c>
      <c r="C4135" s="237">
        <v>86.61</v>
      </c>
    </row>
    <row r="4136" spans="1:3">
      <c r="A4136" s="237" t="s">
        <v>4847</v>
      </c>
      <c r="B4136" s="237" t="s">
        <v>4491</v>
      </c>
      <c r="C4136" s="237">
        <v>13.18</v>
      </c>
    </row>
    <row r="4137" spans="1:3">
      <c r="A4137" s="237" t="s">
        <v>4848</v>
      </c>
      <c r="B4137" s="237" t="s">
        <v>4491</v>
      </c>
      <c r="C4137" s="237">
        <v>13.18</v>
      </c>
    </row>
    <row r="4138" spans="1:3">
      <c r="A4138" s="237" t="s">
        <v>4849</v>
      </c>
      <c r="B4138" s="237" t="s">
        <v>4491</v>
      </c>
      <c r="C4138" s="237">
        <v>13.18</v>
      </c>
    </row>
    <row r="4139" spans="1:3">
      <c r="A4139" s="237" t="s">
        <v>4850</v>
      </c>
      <c r="B4139" s="237" t="s">
        <v>4498</v>
      </c>
      <c r="C4139" s="237">
        <v>161.65</v>
      </c>
    </row>
    <row r="4140" spans="1:3">
      <c r="A4140" s="237" t="s">
        <v>4852</v>
      </c>
      <c r="B4140" s="237" t="s">
        <v>4538</v>
      </c>
      <c r="C4140" s="237">
        <v>42.61</v>
      </c>
    </row>
    <row r="4141" spans="1:3">
      <c r="A4141" s="237" t="s">
        <v>4840</v>
      </c>
      <c r="B4141" s="237" t="s">
        <v>4503</v>
      </c>
      <c r="C4141" s="237">
        <v>86.61</v>
      </c>
    </row>
    <row r="4142" spans="1:3">
      <c r="A4142" s="237" t="s">
        <v>4854</v>
      </c>
      <c r="B4142" s="237" t="s">
        <v>4491</v>
      </c>
      <c r="C4142" s="237">
        <v>13.18</v>
      </c>
    </row>
    <row r="4143" spans="1:3">
      <c r="A4143" s="237" t="s">
        <v>4855</v>
      </c>
      <c r="B4143" s="237" t="s">
        <v>4518</v>
      </c>
      <c r="C4143" s="237">
        <v>36.42</v>
      </c>
    </row>
    <row r="4144" spans="1:3">
      <c r="A4144" s="237" t="s">
        <v>4856</v>
      </c>
      <c r="B4144" s="237" t="s">
        <v>4498</v>
      </c>
      <c r="C4144" s="237">
        <v>161.65</v>
      </c>
    </row>
    <row r="4145" spans="1:3">
      <c r="A4145" s="237" t="s">
        <v>4857</v>
      </c>
      <c r="B4145" s="237" t="s">
        <v>4509</v>
      </c>
      <c r="C4145" s="237">
        <v>109.5</v>
      </c>
    </row>
    <row r="4146" spans="1:3">
      <c r="A4146" s="237" t="s">
        <v>4858</v>
      </c>
      <c r="B4146" s="237" t="s">
        <v>4509</v>
      </c>
      <c r="C4146" s="237">
        <v>127.02</v>
      </c>
    </row>
    <row r="4147" spans="1:3">
      <c r="A4147" s="237" t="s">
        <v>4853</v>
      </c>
      <c r="B4147" s="237" t="s">
        <v>4503</v>
      </c>
      <c r="C4147" s="237">
        <v>86.61</v>
      </c>
    </row>
    <row r="4148" spans="1:3">
      <c r="A4148" s="237" t="s">
        <v>4859</v>
      </c>
      <c r="B4148" s="237" t="s">
        <v>4491</v>
      </c>
      <c r="C4148" s="237">
        <v>13.18</v>
      </c>
    </row>
    <row r="4149" spans="1:3">
      <c r="A4149" s="237" t="s">
        <v>4860</v>
      </c>
      <c r="B4149" s="237" t="s">
        <v>4518</v>
      </c>
      <c r="C4149" s="237">
        <v>36.42</v>
      </c>
    </row>
    <row r="4150" spans="1:3">
      <c r="A4150" s="237" t="s">
        <v>4861</v>
      </c>
      <c r="B4150" s="237" t="s">
        <v>4498</v>
      </c>
      <c r="C4150" s="237">
        <v>161.65</v>
      </c>
    </row>
    <row r="4151" spans="1:3">
      <c r="A4151" s="237" t="s">
        <v>4862</v>
      </c>
      <c r="B4151" s="237" t="s">
        <v>4491</v>
      </c>
      <c r="C4151" s="237">
        <v>13.18</v>
      </c>
    </row>
    <row r="4152" spans="1:3">
      <c r="A4152" s="237" t="s">
        <v>4863</v>
      </c>
      <c r="B4152" s="237" t="s">
        <v>4491</v>
      </c>
      <c r="C4152" s="237">
        <v>13.18</v>
      </c>
    </row>
    <row r="4153" spans="1:3">
      <c r="A4153" s="237" t="s">
        <v>4864</v>
      </c>
      <c r="B4153" s="237" t="s">
        <v>4491</v>
      </c>
      <c r="C4153" s="237">
        <v>13.18</v>
      </c>
    </row>
    <row r="4154" spans="1:3">
      <c r="A4154" s="237" t="s">
        <v>4865</v>
      </c>
      <c r="B4154" s="237" t="s">
        <v>4560</v>
      </c>
      <c r="C4154" s="237">
        <v>34.409999999999997</v>
      </c>
    </row>
    <row r="4155" spans="1:3">
      <c r="A4155" s="237" t="s">
        <v>4869</v>
      </c>
      <c r="B4155" s="237" t="s">
        <v>4528</v>
      </c>
      <c r="C4155" s="237">
        <v>26.25</v>
      </c>
    </row>
    <row r="4156" spans="1:3">
      <c r="A4156" s="237" t="s">
        <v>4870</v>
      </c>
      <c r="B4156" s="237" t="s">
        <v>4491</v>
      </c>
      <c r="C4156" s="237">
        <v>13.18</v>
      </c>
    </row>
    <row r="4157" spans="1:3">
      <c r="A4157" s="237" t="s">
        <v>4871</v>
      </c>
      <c r="B4157" s="237" t="s">
        <v>4491</v>
      </c>
      <c r="C4157" s="237">
        <v>13.18</v>
      </c>
    </row>
    <row r="4158" spans="1:3">
      <c r="A4158" s="237" t="s">
        <v>4872</v>
      </c>
      <c r="B4158" s="237" t="s">
        <v>4518</v>
      </c>
      <c r="C4158" s="237">
        <v>36.42</v>
      </c>
    </row>
    <row r="4159" spans="1:3">
      <c r="A4159" s="237" t="s">
        <v>4873</v>
      </c>
      <c r="B4159" s="237" t="s">
        <v>4518</v>
      </c>
      <c r="C4159" s="237">
        <v>36.42</v>
      </c>
    </row>
    <row r="4160" spans="1:3">
      <c r="A4160" s="237" t="s">
        <v>4866</v>
      </c>
      <c r="B4160" s="237" t="s">
        <v>4498</v>
      </c>
      <c r="C4160" s="237">
        <v>161.65</v>
      </c>
    </row>
    <row r="4161" spans="1:3">
      <c r="A4161" s="237" t="s">
        <v>4867</v>
      </c>
      <c r="B4161" s="237" t="s">
        <v>4868</v>
      </c>
      <c r="C4161" s="237">
        <v>105.87</v>
      </c>
    </row>
    <row r="4162" spans="1:3">
      <c r="A4162" s="237" t="s">
        <v>4874</v>
      </c>
      <c r="B4162" s="237" t="s">
        <v>4491</v>
      </c>
      <c r="C4162" s="237">
        <v>13.18</v>
      </c>
    </row>
    <row r="4163" spans="1:3">
      <c r="A4163" s="237" t="s">
        <v>4875</v>
      </c>
      <c r="B4163" s="237" t="s">
        <v>4491</v>
      </c>
      <c r="C4163" s="237">
        <v>13.18</v>
      </c>
    </row>
    <row r="4164" spans="1:3">
      <c r="A4164" s="237" t="s">
        <v>4876</v>
      </c>
      <c r="B4164" s="237" t="s">
        <v>4491</v>
      </c>
      <c r="C4164" s="237">
        <v>13.18</v>
      </c>
    </row>
    <row r="4165" spans="1:3">
      <c r="A4165" s="237" t="s">
        <v>4877</v>
      </c>
      <c r="B4165" s="237" t="s">
        <v>4878</v>
      </c>
      <c r="C4165" s="237">
        <v>406.97</v>
      </c>
    </row>
    <row r="4166" spans="1:3">
      <c r="A4166" s="237" t="s">
        <v>4879</v>
      </c>
      <c r="B4166" s="237" t="s">
        <v>4518</v>
      </c>
      <c r="C4166" s="237">
        <v>36.42</v>
      </c>
    </row>
    <row r="4167" spans="1:3">
      <c r="A4167" s="237" t="s">
        <v>4880</v>
      </c>
      <c r="B4167" s="237" t="s">
        <v>4498</v>
      </c>
      <c r="C4167" s="237">
        <v>161.65</v>
      </c>
    </row>
    <row r="4168" spans="1:3">
      <c r="A4168" s="237" t="s">
        <v>4881</v>
      </c>
      <c r="B4168" s="237" t="s">
        <v>4569</v>
      </c>
      <c r="C4168" s="237">
        <v>148.87</v>
      </c>
    </row>
    <row r="4169" spans="1:3">
      <c r="A4169" s="237" t="s">
        <v>4882</v>
      </c>
      <c r="B4169" s="237" t="s">
        <v>4509</v>
      </c>
      <c r="C4169" s="237">
        <v>127.02</v>
      </c>
    </row>
    <row r="4170" spans="1:3">
      <c r="A4170" s="237" t="s">
        <v>4883</v>
      </c>
      <c r="B4170" s="237" t="s">
        <v>4695</v>
      </c>
      <c r="C4170" s="237">
        <v>183.75</v>
      </c>
    </row>
    <row r="4171" spans="1:3">
      <c r="A4171" s="237" t="s">
        <v>4884</v>
      </c>
      <c r="B4171" s="237" t="s">
        <v>4491</v>
      </c>
      <c r="C4171" s="237">
        <v>13.18</v>
      </c>
    </row>
    <row r="4172" spans="1:3">
      <c r="A4172" s="237" t="s">
        <v>4885</v>
      </c>
      <c r="B4172" s="237" t="s">
        <v>4491</v>
      </c>
      <c r="C4172" s="237">
        <v>13.18</v>
      </c>
    </row>
    <row r="4173" spans="1:3">
      <c r="A4173" s="237" t="s">
        <v>4886</v>
      </c>
      <c r="B4173" s="237" t="s">
        <v>4491</v>
      </c>
      <c r="C4173" s="237">
        <v>13.18</v>
      </c>
    </row>
    <row r="4174" spans="1:3">
      <c r="A4174" s="237" t="s">
        <v>4887</v>
      </c>
      <c r="B4174" s="237" t="s">
        <v>4491</v>
      </c>
      <c r="C4174" s="237">
        <v>13.18</v>
      </c>
    </row>
    <row r="4175" spans="1:3">
      <c r="A4175" s="237" t="s">
        <v>4888</v>
      </c>
      <c r="B4175" s="237" t="s">
        <v>4491</v>
      </c>
      <c r="C4175" s="237">
        <v>13.18</v>
      </c>
    </row>
    <row r="4176" spans="1:3">
      <c r="A4176" s="237" t="s">
        <v>4889</v>
      </c>
      <c r="B4176" s="237" t="s">
        <v>4491</v>
      </c>
      <c r="C4176" s="237">
        <v>13.18</v>
      </c>
    </row>
    <row r="4177" spans="1:3">
      <c r="A4177" s="237" t="s">
        <v>4890</v>
      </c>
      <c r="B4177" s="237" t="s">
        <v>4518</v>
      </c>
      <c r="C4177" s="237">
        <v>36.42</v>
      </c>
    </row>
    <row r="4178" spans="1:3">
      <c r="A4178" s="237" t="s">
        <v>4891</v>
      </c>
      <c r="B4178" s="237" t="s">
        <v>4498</v>
      </c>
      <c r="C4178" s="237">
        <v>161.65</v>
      </c>
    </row>
    <row r="4179" spans="1:3">
      <c r="A4179" s="237" t="s">
        <v>4892</v>
      </c>
      <c r="B4179" s="237" t="s">
        <v>4491</v>
      </c>
      <c r="C4179" s="237">
        <v>13.18</v>
      </c>
    </row>
    <row r="4180" spans="1:3">
      <c r="A4180" s="237" t="s">
        <v>4893</v>
      </c>
      <c r="B4180" s="237" t="s">
        <v>4491</v>
      </c>
      <c r="C4180" s="237">
        <v>13.18</v>
      </c>
    </row>
    <row r="4181" spans="1:3">
      <c r="A4181" s="237" t="s">
        <v>4894</v>
      </c>
      <c r="B4181" s="237" t="s">
        <v>4491</v>
      </c>
      <c r="C4181" s="237">
        <v>13.18</v>
      </c>
    </row>
    <row r="4182" spans="1:3">
      <c r="A4182" s="237" t="s">
        <v>4895</v>
      </c>
      <c r="B4182" s="237" t="s">
        <v>4491</v>
      </c>
      <c r="C4182" s="237">
        <v>13.18</v>
      </c>
    </row>
    <row r="4183" spans="1:3">
      <c r="A4183" s="237" t="s">
        <v>4896</v>
      </c>
      <c r="B4183" s="237" t="s">
        <v>4549</v>
      </c>
      <c r="C4183" s="237">
        <v>125</v>
      </c>
    </row>
    <row r="4184" spans="1:3">
      <c r="A4184" s="237" t="s">
        <v>4897</v>
      </c>
      <c r="B4184" s="237" t="s">
        <v>4547</v>
      </c>
      <c r="C4184" s="237">
        <v>17.5</v>
      </c>
    </row>
    <row r="4185" spans="1:3">
      <c r="A4185" s="237" t="s">
        <v>4898</v>
      </c>
      <c r="B4185" s="237" t="s">
        <v>4562</v>
      </c>
      <c r="C4185" s="237">
        <v>304.5</v>
      </c>
    </row>
    <row r="4186" spans="1:3">
      <c r="A4186" s="237" t="s">
        <v>4899</v>
      </c>
      <c r="B4186" s="237" t="s">
        <v>4489</v>
      </c>
      <c r="C4186" s="237">
        <v>31.67</v>
      </c>
    </row>
    <row r="4187" spans="1:3">
      <c r="A4187" s="237" t="s">
        <v>4900</v>
      </c>
      <c r="B4187" s="237" t="s">
        <v>4489</v>
      </c>
      <c r="C4187" s="237">
        <v>31.67</v>
      </c>
    </row>
    <row r="4188" spans="1:3">
      <c r="A4188" s="237" t="s">
        <v>4903</v>
      </c>
      <c r="B4188" s="237" t="s">
        <v>4503</v>
      </c>
      <c r="C4188" s="237">
        <v>86.61</v>
      </c>
    </row>
    <row r="4189" spans="1:3">
      <c r="A4189" s="237" t="s">
        <v>4904</v>
      </c>
      <c r="B4189" s="237" t="s">
        <v>4491</v>
      </c>
      <c r="C4189" s="237">
        <v>13.18</v>
      </c>
    </row>
    <row r="4190" spans="1:3">
      <c r="A4190" s="237" t="s">
        <v>4905</v>
      </c>
      <c r="B4190" s="237" t="s">
        <v>4491</v>
      </c>
      <c r="C4190" s="237">
        <v>13.18</v>
      </c>
    </row>
    <row r="4191" spans="1:3">
      <c r="A4191" s="237" t="s">
        <v>4906</v>
      </c>
      <c r="B4191" s="237" t="s">
        <v>4491</v>
      </c>
      <c r="C4191" s="237">
        <v>13.18</v>
      </c>
    </row>
    <row r="4192" spans="1:3">
      <c r="A4192" s="237" t="s">
        <v>4907</v>
      </c>
      <c r="B4192" s="237" t="s">
        <v>4518</v>
      </c>
      <c r="C4192" s="237">
        <v>36.42</v>
      </c>
    </row>
    <row r="4193" spans="1:3">
      <c r="A4193" s="237" t="s">
        <v>4908</v>
      </c>
      <c r="B4193" s="237" t="s">
        <v>4518</v>
      </c>
      <c r="C4193" s="237">
        <v>36.42</v>
      </c>
    </row>
    <row r="4194" spans="1:3">
      <c r="A4194" s="237" t="s">
        <v>4909</v>
      </c>
      <c r="B4194" s="237" t="s">
        <v>4518</v>
      </c>
      <c r="C4194" s="237">
        <v>36.42</v>
      </c>
    </row>
    <row r="4195" spans="1:3">
      <c r="A4195" s="237" t="s">
        <v>4910</v>
      </c>
      <c r="B4195" s="237" t="s">
        <v>4498</v>
      </c>
      <c r="C4195" s="237">
        <v>161.65</v>
      </c>
    </row>
    <row r="4196" spans="1:3">
      <c r="A4196" s="237" t="s">
        <v>4911</v>
      </c>
      <c r="B4196" s="237" t="s">
        <v>4498</v>
      </c>
      <c r="C4196" s="237">
        <v>161.65</v>
      </c>
    </row>
    <row r="4197" spans="1:3">
      <c r="A4197" s="237" t="s">
        <v>4902</v>
      </c>
      <c r="B4197" s="237" t="s">
        <v>4512</v>
      </c>
      <c r="C4197" s="237">
        <v>17.5</v>
      </c>
    </row>
    <row r="4198" spans="1:3">
      <c r="A4198" s="237" t="s">
        <v>4912</v>
      </c>
      <c r="B4198" s="237" t="s">
        <v>4528</v>
      </c>
      <c r="C4198" s="237">
        <v>26.25</v>
      </c>
    </row>
    <row r="4199" spans="1:3">
      <c r="A4199" s="237" t="s">
        <v>4913</v>
      </c>
      <c r="B4199" s="237" t="s">
        <v>4491</v>
      </c>
      <c r="C4199" s="237">
        <v>13.18</v>
      </c>
    </row>
    <row r="4200" spans="1:3">
      <c r="A4200" s="237" t="s">
        <v>4914</v>
      </c>
      <c r="B4200" s="237" t="s">
        <v>4491</v>
      </c>
      <c r="C4200" s="237">
        <v>13.18</v>
      </c>
    </row>
    <row r="4201" spans="1:3">
      <c r="A4201" s="237" t="s">
        <v>4915</v>
      </c>
      <c r="B4201" s="237" t="s">
        <v>4491</v>
      </c>
      <c r="C4201" s="237">
        <v>13.18</v>
      </c>
    </row>
    <row r="4202" spans="1:3">
      <c r="A4202" s="237" t="s">
        <v>4916</v>
      </c>
      <c r="B4202" s="237" t="s">
        <v>4491</v>
      </c>
      <c r="C4202" s="237">
        <v>13.18</v>
      </c>
    </row>
    <row r="4203" spans="1:3">
      <c r="A4203" s="237" t="s">
        <v>4917</v>
      </c>
      <c r="B4203" s="237" t="s">
        <v>4491</v>
      </c>
      <c r="C4203" s="237">
        <v>13.18</v>
      </c>
    </row>
    <row r="4204" spans="1:3">
      <c r="A4204" s="237" t="s">
        <v>4918</v>
      </c>
      <c r="B4204" s="237" t="s">
        <v>4560</v>
      </c>
      <c r="C4204" s="237">
        <v>34.409999999999997</v>
      </c>
    </row>
    <row r="4205" spans="1:3">
      <c r="A4205" s="237" t="s">
        <v>4919</v>
      </c>
      <c r="B4205" s="237" t="s">
        <v>4518</v>
      </c>
      <c r="C4205" s="237">
        <v>36.42</v>
      </c>
    </row>
    <row r="4206" spans="1:3">
      <c r="A4206" s="237" t="s">
        <v>4920</v>
      </c>
      <c r="B4206" s="237" t="s">
        <v>4518</v>
      </c>
      <c r="C4206" s="237">
        <v>36.42</v>
      </c>
    </row>
    <row r="4207" spans="1:3">
      <c r="A4207" s="237" t="s">
        <v>4921</v>
      </c>
      <c r="B4207" s="237" t="s">
        <v>4498</v>
      </c>
      <c r="C4207" s="237">
        <v>161.65</v>
      </c>
    </row>
    <row r="4208" spans="1:3">
      <c r="A4208" s="237" t="s">
        <v>4922</v>
      </c>
      <c r="B4208" s="237" t="s">
        <v>4509</v>
      </c>
      <c r="C4208" s="237">
        <v>127.02</v>
      </c>
    </row>
    <row r="4209" spans="1:3">
      <c r="A4209" s="237" t="s">
        <v>4923</v>
      </c>
      <c r="B4209" s="237" t="s">
        <v>4491</v>
      </c>
      <c r="C4209" s="237">
        <v>13.18</v>
      </c>
    </row>
    <row r="4210" spans="1:3">
      <c r="A4210" s="237" t="s">
        <v>4924</v>
      </c>
      <c r="B4210" s="237" t="s">
        <v>4491</v>
      </c>
      <c r="C4210" s="237">
        <v>13.18</v>
      </c>
    </row>
    <row r="4211" spans="1:3">
      <c r="A4211" s="237" t="s">
        <v>4925</v>
      </c>
      <c r="B4211" s="237" t="s">
        <v>4498</v>
      </c>
      <c r="C4211" s="237">
        <v>161.65</v>
      </c>
    </row>
    <row r="4212" spans="1:3">
      <c r="A4212" s="237" t="s">
        <v>4926</v>
      </c>
      <c r="B4212" s="237" t="s">
        <v>4498</v>
      </c>
      <c r="C4212" s="237">
        <v>161.65</v>
      </c>
    </row>
    <row r="4213" spans="1:3">
      <c r="A4213" s="237" t="s">
        <v>4927</v>
      </c>
      <c r="B4213" s="237" t="s">
        <v>4498</v>
      </c>
      <c r="C4213" s="237">
        <v>161.65</v>
      </c>
    </row>
    <row r="4214" spans="1:3">
      <c r="A4214" s="237" t="s">
        <v>4928</v>
      </c>
      <c r="B4214" s="237" t="s">
        <v>4868</v>
      </c>
      <c r="C4214" s="237">
        <v>105.87</v>
      </c>
    </row>
    <row r="4215" spans="1:3">
      <c r="A4215" s="237" t="s">
        <v>4901</v>
      </c>
      <c r="B4215" s="237" t="s">
        <v>4509</v>
      </c>
      <c r="C4215" s="237">
        <v>127.02</v>
      </c>
    </row>
    <row r="4216" spans="1:3">
      <c r="A4216" s="237" t="s">
        <v>4929</v>
      </c>
      <c r="B4216" s="237" t="s">
        <v>4528</v>
      </c>
      <c r="C4216" s="237">
        <v>26.25</v>
      </c>
    </row>
    <row r="4217" spans="1:3">
      <c r="A4217" s="237" t="s">
        <v>4967</v>
      </c>
      <c r="B4217" s="237" t="s">
        <v>4509</v>
      </c>
      <c r="C4217" s="237">
        <v>127.02</v>
      </c>
    </row>
    <row r="4218" spans="1:3">
      <c r="A4218" s="237" t="s">
        <v>4975</v>
      </c>
      <c r="B4218" s="237" t="s">
        <v>4564</v>
      </c>
      <c r="C4218" s="237">
        <v>28.44</v>
      </c>
    </row>
    <row r="4219" spans="1:3">
      <c r="A4219" s="237" t="s">
        <v>5008</v>
      </c>
      <c r="B4219" s="237" t="s">
        <v>4562</v>
      </c>
      <c r="C4219" s="237">
        <v>304.5</v>
      </c>
    </row>
    <row r="4220" spans="1:3">
      <c r="A4220" s="237" t="s">
        <v>5009</v>
      </c>
      <c r="B4220" s="237" t="s">
        <v>4518</v>
      </c>
      <c r="C4220" s="237">
        <v>36.42</v>
      </c>
    </row>
    <row r="4221" spans="1:3">
      <c r="A4221" s="237" t="s">
        <v>5052</v>
      </c>
      <c r="B4221" s="237" t="s">
        <v>4518</v>
      </c>
      <c r="C4221" s="237">
        <v>36.42</v>
      </c>
    </row>
    <row r="4222" spans="1:3">
      <c r="A4222" s="237" t="s">
        <v>5055</v>
      </c>
      <c r="B4222" s="237" t="s">
        <v>4512</v>
      </c>
      <c r="C4222" s="237">
        <v>17.5</v>
      </c>
    </row>
    <row r="4223" spans="1:3">
      <c r="A4223" s="237" t="s">
        <v>5053</v>
      </c>
      <c r="B4223" s="237" t="s">
        <v>4491</v>
      </c>
      <c r="C4223" s="237">
        <v>13.18</v>
      </c>
    </row>
    <row r="4224" spans="1:3">
      <c r="A4224" s="237" t="s">
        <v>5051</v>
      </c>
      <c r="B4224" s="237" t="s">
        <v>4491</v>
      </c>
      <c r="C4224" s="237">
        <v>13.18</v>
      </c>
    </row>
    <row r="4225" spans="1:3">
      <c r="A4225" s="237" t="s">
        <v>5050</v>
      </c>
      <c r="B4225" s="237" t="s">
        <v>4491</v>
      </c>
      <c r="C4225" s="237">
        <v>13.18</v>
      </c>
    </row>
    <row r="4226" spans="1:3">
      <c r="A4226" s="237" t="s">
        <v>5049</v>
      </c>
      <c r="B4226" s="237" t="s">
        <v>4491</v>
      </c>
      <c r="C4226" s="237">
        <v>13.18</v>
      </c>
    </row>
    <row r="4227" spans="1:3">
      <c r="A4227" s="237" t="s">
        <v>4978</v>
      </c>
      <c r="B4227" s="237" t="s">
        <v>4518</v>
      </c>
      <c r="C4227" s="237">
        <v>36.42</v>
      </c>
    </row>
    <row r="4228" spans="1:3">
      <c r="A4228" s="237" t="s">
        <v>4979</v>
      </c>
      <c r="B4228" s="237" t="s">
        <v>4491</v>
      </c>
      <c r="C4228" s="237">
        <v>13.18</v>
      </c>
    </row>
    <row r="4229" spans="1:3">
      <c r="A4229" s="237" t="s">
        <v>4980</v>
      </c>
      <c r="B4229" s="237" t="s">
        <v>4491</v>
      </c>
      <c r="C4229" s="237">
        <v>13.18</v>
      </c>
    </row>
    <row r="4230" spans="1:3">
      <c r="A4230" s="237" t="s">
        <v>4981</v>
      </c>
      <c r="B4230" s="237" t="s">
        <v>4491</v>
      </c>
      <c r="C4230" s="237">
        <v>13.18</v>
      </c>
    </row>
    <row r="4231" spans="1:3">
      <c r="A4231" s="237" t="s">
        <v>4982</v>
      </c>
      <c r="B4231" s="237" t="s">
        <v>4491</v>
      </c>
      <c r="C4231" s="237">
        <v>13.18</v>
      </c>
    </row>
    <row r="4232" spans="1:3">
      <c r="A4232" s="237" t="s">
        <v>4983</v>
      </c>
      <c r="B4232" s="237" t="s">
        <v>4491</v>
      </c>
      <c r="C4232" s="237">
        <v>13.18</v>
      </c>
    </row>
    <row r="4233" spans="1:3">
      <c r="A4233" s="237" t="s">
        <v>4984</v>
      </c>
      <c r="B4233" s="237" t="s">
        <v>4491</v>
      </c>
      <c r="C4233" s="237">
        <v>13.18</v>
      </c>
    </row>
    <row r="4234" spans="1:3">
      <c r="A4234" s="237" t="s">
        <v>4976</v>
      </c>
      <c r="B4234" s="237" t="s">
        <v>4498</v>
      </c>
      <c r="C4234" s="237">
        <v>161.65</v>
      </c>
    </row>
    <row r="4235" spans="1:3">
      <c r="A4235" s="237" t="s">
        <v>4977</v>
      </c>
      <c r="B4235" s="237" t="s">
        <v>4518</v>
      </c>
      <c r="C4235" s="237">
        <v>36.42</v>
      </c>
    </row>
    <row r="4236" spans="1:3">
      <c r="A4236" s="237" t="s">
        <v>4934</v>
      </c>
      <c r="B4236" s="237" t="s">
        <v>4498</v>
      </c>
      <c r="C4236" s="237">
        <v>161.65</v>
      </c>
    </row>
    <row r="4237" spans="1:3">
      <c r="A4237" s="237" t="s">
        <v>4935</v>
      </c>
      <c r="B4237" s="237" t="s">
        <v>4518</v>
      </c>
      <c r="C4237" s="237">
        <v>36.42</v>
      </c>
    </row>
    <row r="4238" spans="1:3">
      <c r="A4238" s="237" t="s">
        <v>4936</v>
      </c>
      <c r="B4238" s="237" t="s">
        <v>4487</v>
      </c>
      <c r="C4238" s="237">
        <v>33.75</v>
      </c>
    </row>
    <row r="4239" spans="1:3">
      <c r="A4239" s="237" t="s">
        <v>4937</v>
      </c>
      <c r="B4239" s="237" t="s">
        <v>4524</v>
      </c>
      <c r="C4239" s="237">
        <v>30.24</v>
      </c>
    </row>
    <row r="4240" spans="1:3">
      <c r="A4240" s="237" t="s">
        <v>4938</v>
      </c>
      <c r="B4240" s="237" t="s">
        <v>4491</v>
      </c>
      <c r="C4240" s="237">
        <v>13.18</v>
      </c>
    </row>
    <row r="4241" spans="1:3">
      <c r="A4241" s="237" t="s">
        <v>4939</v>
      </c>
      <c r="B4241" s="237" t="s">
        <v>4491</v>
      </c>
      <c r="C4241" s="237">
        <v>13.18</v>
      </c>
    </row>
    <row r="4242" spans="1:3">
      <c r="A4242" s="237" t="s">
        <v>4940</v>
      </c>
      <c r="B4242" s="237" t="s">
        <v>4503</v>
      </c>
      <c r="C4242" s="237">
        <v>86.61</v>
      </c>
    </row>
    <row r="4243" spans="1:3">
      <c r="A4243" s="237" t="s">
        <v>4941</v>
      </c>
      <c r="B4243" s="237" t="s">
        <v>4503</v>
      </c>
      <c r="C4243" s="237">
        <v>86.61</v>
      </c>
    </row>
    <row r="4244" spans="1:3">
      <c r="A4244" s="237" t="s">
        <v>4968</v>
      </c>
      <c r="B4244" s="237" t="s">
        <v>4491</v>
      </c>
      <c r="C4244" s="237">
        <v>13.18</v>
      </c>
    </row>
    <row r="4245" spans="1:3">
      <c r="A4245" s="237" t="s">
        <v>4969</v>
      </c>
      <c r="B4245" s="237" t="s">
        <v>4491</v>
      </c>
      <c r="C4245" s="237">
        <v>13.18</v>
      </c>
    </row>
    <row r="4246" spans="1:3">
      <c r="A4246" s="237" t="s">
        <v>4970</v>
      </c>
      <c r="B4246" s="237" t="s">
        <v>4491</v>
      </c>
      <c r="C4246" s="237">
        <v>13.18</v>
      </c>
    </row>
    <row r="4247" spans="1:3">
      <c r="A4247" s="237" t="s">
        <v>4966</v>
      </c>
      <c r="B4247" s="237" t="s">
        <v>4491</v>
      </c>
      <c r="C4247" s="237">
        <v>13.18</v>
      </c>
    </row>
    <row r="4248" spans="1:3">
      <c r="A4248" s="237" t="s">
        <v>4960</v>
      </c>
      <c r="B4248" s="237" t="s">
        <v>4518</v>
      </c>
      <c r="C4248" s="237">
        <v>36.42</v>
      </c>
    </row>
    <row r="4249" spans="1:3">
      <c r="A4249" s="237" t="s">
        <v>4961</v>
      </c>
      <c r="B4249" s="237" t="s">
        <v>4518</v>
      </c>
      <c r="C4249" s="237">
        <v>36.42</v>
      </c>
    </row>
    <row r="4250" spans="1:3">
      <c r="A4250" s="237" t="s">
        <v>4962</v>
      </c>
      <c r="B4250" s="237" t="s">
        <v>4498</v>
      </c>
      <c r="C4250" s="237">
        <v>161.65</v>
      </c>
    </row>
    <row r="4251" spans="1:3">
      <c r="A4251" s="237" t="s">
        <v>5001</v>
      </c>
      <c r="B4251" s="237" t="s">
        <v>4648</v>
      </c>
      <c r="C4251" s="237">
        <v>30.93</v>
      </c>
    </row>
    <row r="4252" spans="1:3">
      <c r="A4252" s="237" t="s">
        <v>5007</v>
      </c>
      <c r="B4252" s="237" t="s">
        <v>4489</v>
      </c>
      <c r="C4252" s="237">
        <v>31.67</v>
      </c>
    </row>
    <row r="4253" spans="1:3">
      <c r="A4253" s="237" t="s">
        <v>4963</v>
      </c>
      <c r="B4253" s="237" t="s">
        <v>4498</v>
      </c>
      <c r="C4253" s="237">
        <v>161.65</v>
      </c>
    </row>
    <row r="4254" spans="1:3">
      <c r="A4254" s="237" t="s">
        <v>4964</v>
      </c>
      <c r="B4254" s="237" t="s">
        <v>4564</v>
      </c>
      <c r="C4254" s="237">
        <v>28.44</v>
      </c>
    </row>
    <row r="4255" spans="1:3">
      <c r="A4255" s="237" t="s">
        <v>4965</v>
      </c>
      <c r="B4255" s="237" t="s">
        <v>4509</v>
      </c>
      <c r="C4255" s="237">
        <v>127.02</v>
      </c>
    </row>
    <row r="4256" spans="1:3">
      <c r="A4256" s="237" t="s">
        <v>4992</v>
      </c>
      <c r="B4256" s="237" t="s">
        <v>4498</v>
      </c>
      <c r="C4256" s="237">
        <v>161.65</v>
      </c>
    </row>
    <row r="4257" spans="1:3">
      <c r="A4257" s="237" t="s">
        <v>4998</v>
      </c>
      <c r="B4257" s="237" t="s">
        <v>4498</v>
      </c>
      <c r="C4257" s="237">
        <v>161.65</v>
      </c>
    </row>
    <row r="4258" spans="1:3">
      <c r="A4258" s="237" t="s">
        <v>4999</v>
      </c>
      <c r="B4258" s="237" t="s">
        <v>4498</v>
      </c>
      <c r="C4258" s="237">
        <v>161.65</v>
      </c>
    </row>
    <row r="4259" spans="1:3">
      <c r="A4259" s="237" t="s">
        <v>4991</v>
      </c>
      <c r="B4259" s="237" t="s">
        <v>4695</v>
      </c>
      <c r="C4259" s="237">
        <v>183.75</v>
      </c>
    </row>
    <row r="4260" spans="1:3">
      <c r="A4260" s="237" t="s">
        <v>5045</v>
      </c>
      <c r="B4260" s="237" t="s">
        <v>5046</v>
      </c>
      <c r="C4260" s="237">
        <v>300</v>
      </c>
    </row>
    <row r="4261" spans="1:3">
      <c r="A4261" s="237" t="s">
        <v>5013</v>
      </c>
      <c r="B4261" s="237" t="s">
        <v>4489</v>
      </c>
      <c r="C4261" s="237">
        <v>31.67</v>
      </c>
    </row>
    <row r="4262" spans="1:3">
      <c r="A4262" s="237" t="s">
        <v>5014</v>
      </c>
      <c r="B4262" s="237" t="s">
        <v>4489</v>
      </c>
      <c r="C4262" s="237">
        <v>31.67</v>
      </c>
    </row>
    <row r="4263" spans="1:3">
      <c r="A4263" s="237" t="s">
        <v>5015</v>
      </c>
      <c r="B4263" s="237" t="s">
        <v>4509</v>
      </c>
      <c r="C4263" s="237">
        <v>127.02</v>
      </c>
    </row>
    <row r="4264" spans="1:3">
      <c r="A4264" s="237" t="s">
        <v>4932</v>
      </c>
      <c r="B4264" s="237" t="s">
        <v>4518</v>
      </c>
      <c r="C4264" s="237">
        <v>36.42</v>
      </c>
    </row>
    <row r="4265" spans="1:3">
      <c r="A4265" s="237" t="s">
        <v>4931</v>
      </c>
      <c r="B4265" s="237" t="s">
        <v>4518</v>
      </c>
      <c r="C4265" s="237">
        <v>36.42</v>
      </c>
    </row>
    <row r="4266" spans="1:3">
      <c r="A4266" s="237" t="s">
        <v>4930</v>
      </c>
      <c r="B4266" s="237" t="s">
        <v>4503</v>
      </c>
      <c r="C4266" s="237">
        <v>86.61</v>
      </c>
    </row>
    <row r="4267" spans="1:3">
      <c r="A4267" s="237" t="s">
        <v>5018</v>
      </c>
      <c r="B4267" s="237" t="s">
        <v>4695</v>
      </c>
      <c r="C4267" s="237">
        <v>183.75</v>
      </c>
    </row>
    <row r="4268" spans="1:3">
      <c r="A4268" s="237" t="s">
        <v>5034</v>
      </c>
      <c r="B4268" s="237" t="s">
        <v>4512</v>
      </c>
      <c r="C4268" s="237">
        <v>17.5</v>
      </c>
    </row>
    <row r="4269" spans="1:3">
      <c r="A4269" s="237" t="s">
        <v>5044</v>
      </c>
      <c r="B4269" s="237" t="s">
        <v>4518</v>
      </c>
      <c r="C4269" s="237">
        <v>36.42</v>
      </c>
    </row>
    <row r="4270" spans="1:3">
      <c r="A4270" s="237" t="s">
        <v>4973</v>
      </c>
      <c r="B4270" s="237" t="s">
        <v>4512</v>
      </c>
      <c r="C4270" s="237">
        <v>17.5</v>
      </c>
    </row>
    <row r="4271" spans="1:3">
      <c r="A4271" s="237" t="s">
        <v>4972</v>
      </c>
      <c r="B4271" s="237" t="s">
        <v>4512</v>
      </c>
      <c r="C4271" s="237">
        <v>17.5</v>
      </c>
    </row>
    <row r="4272" spans="1:3">
      <c r="A4272" s="237" t="s">
        <v>4971</v>
      </c>
      <c r="B4272" s="237" t="s">
        <v>4528</v>
      </c>
      <c r="C4272" s="237">
        <v>26.25</v>
      </c>
    </row>
    <row r="4273" spans="1:3">
      <c r="A4273" s="237" t="s">
        <v>4933</v>
      </c>
      <c r="B4273" s="237" t="s">
        <v>4518</v>
      </c>
      <c r="C4273" s="237">
        <v>36.42</v>
      </c>
    </row>
    <row r="4274" spans="1:3">
      <c r="A4274" s="237" t="s">
        <v>5011</v>
      </c>
      <c r="B4274" s="237" t="s">
        <v>4562</v>
      </c>
      <c r="C4274" s="237">
        <v>304.5</v>
      </c>
    </row>
    <row r="4275" spans="1:3">
      <c r="A4275" s="237" t="s">
        <v>5012</v>
      </c>
      <c r="B4275" s="237" t="s">
        <v>4498</v>
      </c>
      <c r="C4275" s="237">
        <v>161.65</v>
      </c>
    </row>
    <row r="4276" spans="1:3">
      <c r="A4276" s="237" t="s">
        <v>4997</v>
      </c>
      <c r="B4276" s="237" t="s">
        <v>4489</v>
      </c>
      <c r="C4276" s="237">
        <v>31.67</v>
      </c>
    </row>
    <row r="4277" spans="1:3">
      <c r="A4277" s="237" t="s">
        <v>5002</v>
      </c>
      <c r="B4277" s="237" t="s">
        <v>5003</v>
      </c>
      <c r="C4277" s="237">
        <v>137.65</v>
      </c>
    </row>
    <row r="4278" spans="1:3">
      <c r="A4278" s="237" t="s">
        <v>5000</v>
      </c>
      <c r="B4278" s="237" t="s">
        <v>4868</v>
      </c>
      <c r="C4278" s="237">
        <v>105.87</v>
      </c>
    </row>
    <row r="4279" spans="1:3">
      <c r="A4279" s="237" t="s">
        <v>4955</v>
      </c>
      <c r="B4279" s="237" t="s">
        <v>4491</v>
      </c>
      <c r="C4279" s="237">
        <v>13.18</v>
      </c>
    </row>
    <row r="4280" spans="1:3">
      <c r="A4280" s="237" t="s">
        <v>4954</v>
      </c>
      <c r="B4280" s="237" t="s">
        <v>4491</v>
      </c>
      <c r="C4280" s="237">
        <v>13.18</v>
      </c>
    </row>
    <row r="4281" spans="1:3">
      <c r="A4281" s="237" t="s">
        <v>4956</v>
      </c>
      <c r="B4281" s="237" t="s">
        <v>4491</v>
      </c>
      <c r="C4281" s="237">
        <v>13.18</v>
      </c>
    </row>
    <row r="4282" spans="1:3">
      <c r="A4282" s="237" t="s">
        <v>4957</v>
      </c>
      <c r="B4282" s="237" t="s">
        <v>4491</v>
      </c>
      <c r="C4282" s="237">
        <v>13.18</v>
      </c>
    </row>
    <row r="4283" spans="1:3">
      <c r="A4283" s="237" t="s">
        <v>4958</v>
      </c>
      <c r="B4283" s="237" t="s">
        <v>4491</v>
      </c>
      <c r="C4283" s="237">
        <v>13.18</v>
      </c>
    </row>
    <row r="4284" spans="1:3">
      <c r="A4284" s="237" t="s">
        <v>4959</v>
      </c>
      <c r="B4284" s="237" t="s">
        <v>4524</v>
      </c>
      <c r="C4284" s="237">
        <v>30.24</v>
      </c>
    </row>
    <row r="4285" spans="1:3">
      <c r="A4285" s="237" t="s">
        <v>4946</v>
      </c>
      <c r="B4285" s="237" t="s">
        <v>4487</v>
      </c>
      <c r="C4285" s="237">
        <v>33.75</v>
      </c>
    </row>
    <row r="4286" spans="1:3">
      <c r="A4286" s="237" t="s">
        <v>4947</v>
      </c>
      <c r="B4286" s="237" t="s">
        <v>4512</v>
      </c>
      <c r="C4286" s="237">
        <v>17.5</v>
      </c>
    </row>
    <row r="4287" spans="1:3">
      <c r="A4287" s="237" t="s">
        <v>4948</v>
      </c>
      <c r="B4287" s="237" t="s">
        <v>4518</v>
      </c>
      <c r="C4287" s="237">
        <v>36.42</v>
      </c>
    </row>
    <row r="4288" spans="1:3">
      <c r="A4288" s="237" t="s">
        <v>4949</v>
      </c>
      <c r="B4288" s="237" t="s">
        <v>4518</v>
      </c>
      <c r="C4288" s="237">
        <v>36.42</v>
      </c>
    </row>
    <row r="4289" spans="1:3">
      <c r="A4289" s="237" t="s">
        <v>4950</v>
      </c>
      <c r="B4289" s="237" t="s">
        <v>4489</v>
      </c>
      <c r="C4289" s="237">
        <v>31.67</v>
      </c>
    </row>
    <row r="4290" spans="1:3">
      <c r="A4290" s="237" t="s">
        <v>4951</v>
      </c>
      <c r="B4290" s="237" t="s">
        <v>4952</v>
      </c>
      <c r="C4290" s="237">
        <v>266.67</v>
      </c>
    </row>
    <row r="4291" spans="1:3">
      <c r="A4291" s="237" t="s">
        <v>4953</v>
      </c>
      <c r="B4291" s="237" t="s">
        <v>4509</v>
      </c>
      <c r="C4291" s="237">
        <v>127.02</v>
      </c>
    </row>
    <row r="4292" spans="1:3">
      <c r="A4292" s="237" t="s">
        <v>5010</v>
      </c>
      <c r="B4292" s="237" t="s">
        <v>4491</v>
      </c>
      <c r="C4292" s="237">
        <v>13.18</v>
      </c>
    </row>
    <row r="4293" spans="1:3">
      <c r="A4293" s="237" t="s">
        <v>5006</v>
      </c>
      <c r="B4293" s="237" t="s">
        <v>4512</v>
      </c>
      <c r="C4293" s="237">
        <v>17.5</v>
      </c>
    </row>
    <row r="4294" spans="1:3">
      <c r="A4294" s="237" t="s">
        <v>5005</v>
      </c>
      <c r="B4294" s="237" t="s">
        <v>4498</v>
      </c>
      <c r="C4294" s="237">
        <v>161.65</v>
      </c>
    </row>
    <row r="4295" spans="1:3">
      <c r="A4295" s="237" t="s">
        <v>5004</v>
      </c>
      <c r="B4295" s="237" t="s">
        <v>4489</v>
      </c>
      <c r="C4295" s="237">
        <v>31.67</v>
      </c>
    </row>
    <row r="4296" spans="1:3">
      <c r="A4296" s="237" t="s">
        <v>5037</v>
      </c>
      <c r="B4296" s="237" t="s">
        <v>4491</v>
      </c>
      <c r="C4296" s="237">
        <v>13.18</v>
      </c>
    </row>
    <row r="4297" spans="1:3">
      <c r="A4297" s="237" t="s">
        <v>5038</v>
      </c>
      <c r="B4297" s="237" t="s">
        <v>4491</v>
      </c>
      <c r="C4297" s="237">
        <v>13.18</v>
      </c>
    </row>
    <row r="4298" spans="1:3">
      <c r="A4298" s="237" t="s">
        <v>5039</v>
      </c>
      <c r="B4298" s="237" t="s">
        <v>4491</v>
      </c>
      <c r="C4298" s="237">
        <v>13.18</v>
      </c>
    </row>
    <row r="4299" spans="1:3">
      <c r="A4299" s="237" t="s">
        <v>5040</v>
      </c>
      <c r="B4299" s="237" t="s">
        <v>4491</v>
      </c>
      <c r="C4299" s="237">
        <v>13.18</v>
      </c>
    </row>
    <row r="4300" spans="1:3">
      <c r="A4300" s="237" t="s">
        <v>5041</v>
      </c>
      <c r="B4300" s="237" t="s">
        <v>4491</v>
      </c>
      <c r="C4300" s="237">
        <v>13.18</v>
      </c>
    </row>
    <row r="4301" spans="1:3">
      <c r="A4301" s="237" t="s">
        <v>5042</v>
      </c>
      <c r="B4301" s="237" t="s">
        <v>4491</v>
      </c>
      <c r="C4301" s="237">
        <v>13.18</v>
      </c>
    </row>
    <row r="4302" spans="1:3">
      <c r="A4302" s="237" t="s">
        <v>5043</v>
      </c>
      <c r="B4302" s="237" t="s">
        <v>4518</v>
      </c>
      <c r="C4302" s="237">
        <v>36.42</v>
      </c>
    </row>
    <row r="4303" spans="1:3">
      <c r="A4303" s="237" t="s">
        <v>4974</v>
      </c>
      <c r="B4303" s="237" t="s">
        <v>4518</v>
      </c>
      <c r="C4303" s="237">
        <v>36.42</v>
      </c>
    </row>
    <row r="4304" spans="1:3">
      <c r="A4304" s="237" t="s">
        <v>5026</v>
      </c>
      <c r="B4304" s="237" t="s">
        <v>4528</v>
      </c>
      <c r="C4304" s="237">
        <v>26.25</v>
      </c>
    </row>
    <row r="4305" spans="1:3">
      <c r="A4305" s="237" t="s">
        <v>5022</v>
      </c>
      <c r="B4305" s="237" t="s">
        <v>4491</v>
      </c>
      <c r="C4305" s="237">
        <v>13.18</v>
      </c>
    </row>
    <row r="4306" spans="1:3">
      <c r="A4306" s="237" t="s">
        <v>5033</v>
      </c>
      <c r="B4306" s="237" t="s">
        <v>4491</v>
      </c>
      <c r="C4306" s="237">
        <v>13.18</v>
      </c>
    </row>
    <row r="4307" spans="1:3">
      <c r="A4307" s="237" t="s">
        <v>5028</v>
      </c>
      <c r="B4307" s="237" t="s">
        <v>4518</v>
      </c>
      <c r="C4307" s="237">
        <v>36.42</v>
      </c>
    </row>
    <row r="4308" spans="1:3">
      <c r="A4308" s="237" t="s">
        <v>5027</v>
      </c>
      <c r="B4308" s="237" t="s">
        <v>4491</v>
      </c>
      <c r="C4308" s="237">
        <v>13.18</v>
      </c>
    </row>
    <row r="4309" spans="1:3">
      <c r="A4309" s="237" t="s">
        <v>5048</v>
      </c>
      <c r="B4309" s="237" t="s">
        <v>4491</v>
      </c>
      <c r="C4309" s="237">
        <v>13.18</v>
      </c>
    </row>
    <row r="4310" spans="1:3">
      <c r="A4310" s="237" t="s">
        <v>5054</v>
      </c>
      <c r="B4310" s="237" t="s">
        <v>4491</v>
      </c>
      <c r="C4310" s="237">
        <v>13.18</v>
      </c>
    </row>
    <row r="4311" spans="1:3">
      <c r="A4311" s="237" t="s">
        <v>5036</v>
      </c>
      <c r="B4311" s="237" t="s">
        <v>4491</v>
      </c>
      <c r="C4311" s="237">
        <v>13.18</v>
      </c>
    </row>
    <row r="4312" spans="1:3">
      <c r="A4312" s="237" t="s">
        <v>4996</v>
      </c>
      <c r="B4312" s="237" t="s">
        <v>4491</v>
      </c>
      <c r="C4312" s="237">
        <v>13.18</v>
      </c>
    </row>
    <row r="4313" spans="1:3">
      <c r="A4313" s="237" t="s">
        <v>5047</v>
      </c>
      <c r="B4313" s="237" t="s">
        <v>5046</v>
      </c>
      <c r="C4313" s="237">
        <v>300</v>
      </c>
    </row>
    <row r="4314" spans="1:3">
      <c r="A4314" s="237" t="s">
        <v>5025</v>
      </c>
      <c r="B4314" s="237" t="s">
        <v>4491</v>
      </c>
      <c r="C4314" s="237">
        <v>13.18</v>
      </c>
    </row>
    <row r="4315" spans="1:3">
      <c r="A4315" s="237" t="s">
        <v>5024</v>
      </c>
      <c r="B4315" s="237" t="s">
        <v>4518</v>
      </c>
      <c r="C4315" s="237">
        <v>36.42</v>
      </c>
    </row>
    <row r="4316" spans="1:3">
      <c r="A4316" s="237" t="s">
        <v>5023</v>
      </c>
      <c r="B4316" s="237" t="s">
        <v>4498</v>
      </c>
      <c r="C4316" s="237">
        <v>161.65</v>
      </c>
    </row>
    <row r="4317" spans="1:3">
      <c r="A4317" s="237" t="s">
        <v>4993</v>
      </c>
      <c r="B4317" s="237" t="s">
        <v>4994</v>
      </c>
      <c r="C4317" s="237">
        <v>187.22</v>
      </c>
    </row>
    <row r="4318" spans="1:3">
      <c r="A4318" s="237" t="s">
        <v>5021</v>
      </c>
      <c r="B4318" s="237" t="s">
        <v>4489</v>
      </c>
      <c r="C4318" s="237">
        <v>31.67</v>
      </c>
    </row>
    <row r="4319" spans="1:3">
      <c r="A4319" s="237" t="s">
        <v>4995</v>
      </c>
      <c r="B4319" s="237" t="s">
        <v>4489</v>
      </c>
      <c r="C4319" s="237">
        <v>31.67</v>
      </c>
    </row>
    <row r="4320" spans="1:3">
      <c r="A4320" s="237" t="s">
        <v>4990</v>
      </c>
      <c r="B4320" s="237" t="s">
        <v>4498</v>
      </c>
      <c r="C4320" s="237">
        <v>161.65</v>
      </c>
    </row>
    <row r="4321" spans="1:3">
      <c r="A4321" s="237" t="s">
        <v>4989</v>
      </c>
      <c r="B4321" s="237" t="s">
        <v>4498</v>
      </c>
      <c r="C4321" s="237">
        <v>161.65</v>
      </c>
    </row>
    <row r="4322" spans="1:3">
      <c r="A4322" s="237" t="s">
        <v>4988</v>
      </c>
      <c r="B4322" s="237" t="s">
        <v>4562</v>
      </c>
      <c r="C4322" s="237">
        <v>304.5</v>
      </c>
    </row>
    <row r="4323" spans="1:3">
      <c r="A4323" s="237" t="s">
        <v>4987</v>
      </c>
      <c r="B4323" s="237" t="s">
        <v>4518</v>
      </c>
      <c r="C4323" s="237">
        <v>36.42</v>
      </c>
    </row>
    <row r="4324" spans="1:3">
      <c r="A4324" s="237" t="s">
        <v>4986</v>
      </c>
      <c r="B4324" s="237" t="s">
        <v>4491</v>
      </c>
      <c r="C4324" s="237">
        <v>13.18</v>
      </c>
    </row>
    <row r="4325" spans="1:3">
      <c r="A4325" s="237" t="s">
        <v>4985</v>
      </c>
      <c r="B4325" s="237" t="s">
        <v>4491</v>
      </c>
      <c r="C4325" s="237">
        <v>13.18</v>
      </c>
    </row>
    <row r="4326" spans="1:3">
      <c r="A4326" s="237" t="s">
        <v>5017</v>
      </c>
      <c r="B4326" s="237" t="s">
        <v>4491</v>
      </c>
      <c r="C4326" s="237">
        <v>13.18</v>
      </c>
    </row>
    <row r="4327" spans="1:3">
      <c r="A4327" s="237" t="s">
        <v>5016</v>
      </c>
      <c r="B4327" s="237" t="s">
        <v>4491</v>
      </c>
      <c r="C4327" s="237">
        <v>13.18</v>
      </c>
    </row>
    <row r="4328" spans="1:3">
      <c r="A4328" s="237" t="s">
        <v>4548</v>
      </c>
      <c r="B4328" s="237" t="s">
        <v>4549</v>
      </c>
      <c r="C4328" s="237">
        <v>125</v>
      </c>
    </row>
    <row r="4329" spans="1:3">
      <c r="A4329" s="237" t="s">
        <v>4529</v>
      </c>
      <c r="B4329" s="237" t="s">
        <v>4512</v>
      </c>
      <c r="C4329" s="237">
        <v>17.5</v>
      </c>
    </row>
    <row r="4330" spans="1:3">
      <c r="A4330" s="237" t="s">
        <v>4945</v>
      </c>
      <c r="B4330" s="237" t="s">
        <v>4509</v>
      </c>
      <c r="C4330" s="237">
        <v>127.02</v>
      </c>
    </row>
    <row r="4331" spans="1:3">
      <c r="A4331" s="237" t="s">
        <v>4543</v>
      </c>
      <c r="B4331" s="237" t="s">
        <v>4498</v>
      </c>
      <c r="C4331" s="237">
        <v>161.65</v>
      </c>
    </row>
    <row r="4332" spans="1:3">
      <c r="A4332" s="237" t="s">
        <v>4544</v>
      </c>
      <c r="B4332" s="237" t="s">
        <v>4498</v>
      </c>
      <c r="C4332" s="237">
        <v>161.65</v>
      </c>
    </row>
    <row r="4333" spans="1:3">
      <c r="A4333" s="237" t="s">
        <v>4944</v>
      </c>
      <c r="B4333" s="237" t="s">
        <v>4491</v>
      </c>
      <c r="C4333" s="237">
        <v>13.18</v>
      </c>
    </row>
    <row r="4334" spans="1:3">
      <c r="A4334" s="237" t="s">
        <v>4943</v>
      </c>
      <c r="B4334" s="237" t="s">
        <v>4491</v>
      </c>
      <c r="C4334" s="237">
        <v>13.18</v>
      </c>
    </row>
    <row r="4335" spans="1:3">
      <c r="A4335" s="237" t="s">
        <v>4942</v>
      </c>
      <c r="B4335" s="237" t="s">
        <v>4503</v>
      </c>
      <c r="C4335" s="237">
        <v>86.61</v>
      </c>
    </row>
    <row r="4336" spans="1:3">
      <c r="A4336" s="237" t="s">
        <v>4545</v>
      </c>
      <c r="B4336" s="237" t="s">
        <v>4498</v>
      </c>
      <c r="C4336" s="237">
        <v>161.65</v>
      </c>
    </row>
    <row r="4337" spans="1:3">
      <c r="A4337" s="237" t="s">
        <v>4546</v>
      </c>
      <c r="B4337" s="237" t="s">
        <v>4547</v>
      </c>
      <c r="C4337" s="237">
        <v>17.5</v>
      </c>
    </row>
    <row r="4338" spans="1:3">
      <c r="A4338" s="237" t="s">
        <v>5035</v>
      </c>
      <c r="B4338" s="237" t="s">
        <v>4518</v>
      </c>
      <c r="C4338" s="237">
        <v>36.42</v>
      </c>
    </row>
    <row r="4339" spans="1:3">
      <c r="A4339" s="237" t="s">
        <v>5020</v>
      </c>
      <c r="B4339" s="237" t="s">
        <v>4491</v>
      </c>
      <c r="C4339" s="237">
        <v>13.18</v>
      </c>
    </row>
    <row r="4340" spans="1:3">
      <c r="A4340" s="237" t="s">
        <v>5030</v>
      </c>
      <c r="B4340" s="237" t="s">
        <v>4491</v>
      </c>
      <c r="C4340" s="237">
        <v>13.18</v>
      </c>
    </row>
    <row r="4341" spans="1:3">
      <c r="A4341" s="237" t="s">
        <v>5031</v>
      </c>
      <c r="B4341" s="237" t="s">
        <v>4491</v>
      </c>
      <c r="C4341" s="237">
        <v>13.18</v>
      </c>
    </row>
    <row r="4342" spans="1:3">
      <c r="A4342" s="237" t="s">
        <v>5029</v>
      </c>
      <c r="B4342" s="237" t="s">
        <v>4498</v>
      </c>
      <c r="C4342" s="237">
        <v>161.65</v>
      </c>
    </row>
    <row r="4343" spans="1:3">
      <c r="A4343" s="237" t="s">
        <v>5032</v>
      </c>
      <c r="B4343" s="237" t="s">
        <v>4503</v>
      </c>
      <c r="C4343" s="237">
        <v>86.61</v>
      </c>
    </row>
    <row r="4344" spans="1:3">
      <c r="A4344" s="237" t="s">
        <v>5019</v>
      </c>
      <c r="B4344" s="237" t="s">
        <v>4503</v>
      </c>
      <c r="C4344" s="237">
        <v>86.61</v>
      </c>
    </row>
    <row r="4345" spans="1:3">
      <c r="A4345" s="237" t="s">
        <v>5098</v>
      </c>
      <c r="B4345" s="237" t="s">
        <v>5099</v>
      </c>
      <c r="C4345" s="237">
        <v>886.82</v>
      </c>
    </row>
    <row r="4346" spans="1:3">
      <c r="A4346" s="237" t="s">
        <v>5095</v>
      </c>
      <c r="B4346" s="237" t="s">
        <v>5086</v>
      </c>
      <c r="C4346" s="237">
        <v>610.92999999999995</v>
      </c>
    </row>
    <row r="4347" spans="1:3">
      <c r="A4347" s="237" t="s">
        <v>5137</v>
      </c>
      <c r="B4347" s="237" t="s">
        <v>5084</v>
      </c>
      <c r="C4347" s="237">
        <v>300</v>
      </c>
    </row>
    <row r="4348" spans="1:3">
      <c r="A4348" s="237" t="s">
        <v>5094</v>
      </c>
      <c r="B4348" s="237" t="s">
        <v>5093</v>
      </c>
      <c r="C4348" s="237">
        <v>93.33</v>
      </c>
    </row>
    <row r="4349" spans="1:3">
      <c r="A4349" s="237" t="s">
        <v>5092</v>
      </c>
      <c r="B4349" s="237" t="s">
        <v>5093</v>
      </c>
      <c r="C4349" s="237">
        <v>93.33</v>
      </c>
    </row>
    <row r="4350" spans="1:3">
      <c r="A4350" s="237" t="s">
        <v>5105</v>
      </c>
      <c r="B4350" s="237" t="s">
        <v>5106</v>
      </c>
      <c r="C4350" s="237">
        <v>362.92</v>
      </c>
    </row>
    <row r="4351" spans="1:3">
      <c r="A4351" s="237" t="s">
        <v>5135</v>
      </c>
      <c r="B4351" s="237" t="s">
        <v>5136</v>
      </c>
      <c r="C4351" s="237">
        <v>216.97</v>
      </c>
    </row>
    <row r="4352" spans="1:3">
      <c r="A4352" s="237" t="s">
        <v>5091</v>
      </c>
      <c r="B4352" s="237" t="s">
        <v>5071</v>
      </c>
      <c r="C4352" s="237">
        <v>26.6</v>
      </c>
    </row>
    <row r="4353" spans="1:3">
      <c r="A4353" s="237" t="s">
        <v>5164</v>
      </c>
      <c r="B4353" s="237" t="s">
        <v>5109</v>
      </c>
      <c r="C4353" s="237">
        <v>1106.25</v>
      </c>
    </row>
    <row r="4354" spans="1:3">
      <c r="A4354" s="237" t="s">
        <v>5083</v>
      </c>
      <c r="B4354" s="237" t="s">
        <v>5084</v>
      </c>
      <c r="C4354" s="237">
        <v>300</v>
      </c>
    </row>
    <row r="4355" spans="1:3">
      <c r="A4355" s="237" t="s">
        <v>5077</v>
      </c>
      <c r="B4355" s="237" t="s">
        <v>5069</v>
      </c>
      <c r="C4355" s="237">
        <v>453.33</v>
      </c>
    </row>
    <row r="4356" spans="1:3">
      <c r="A4356" s="237" t="s">
        <v>5124</v>
      </c>
      <c r="B4356" s="237" t="s">
        <v>5071</v>
      </c>
      <c r="C4356" s="237">
        <v>26.6</v>
      </c>
    </row>
    <row r="4357" spans="1:3">
      <c r="A4357" s="237" t="s">
        <v>5096</v>
      </c>
      <c r="B4357" s="237" t="s">
        <v>5097</v>
      </c>
      <c r="C4357" s="237">
        <v>71.25</v>
      </c>
    </row>
    <row r="4358" spans="1:3">
      <c r="A4358" s="237" t="s">
        <v>5087</v>
      </c>
      <c r="B4358" s="237" t="s">
        <v>5069</v>
      </c>
      <c r="C4358" s="237">
        <v>416.23</v>
      </c>
    </row>
    <row r="4359" spans="1:3">
      <c r="A4359" s="237" t="s">
        <v>5085</v>
      </c>
      <c r="B4359" s="237" t="s">
        <v>5086</v>
      </c>
      <c r="C4359" s="237">
        <v>610.92999999999995</v>
      </c>
    </row>
    <row r="4360" spans="1:3">
      <c r="A4360" s="237" t="s">
        <v>5056</v>
      </c>
      <c r="B4360" s="237" t="s">
        <v>5057</v>
      </c>
      <c r="C4360" s="237">
        <v>500</v>
      </c>
    </row>
    <row r="4361" spans="1:3">
      <c r="A4361" s="237" t="s">
        <v>5130</v>
      </c>
      <c r="B4361" s="237" t="s">
        <v>5069</v>
      </c>
      <c r="C4361" s="237">
        <v>453.33</v>
      </c>
    </row>
    <row r="4362" spans="1:3">
      <c r="A4362" s="237" t="s">
        <v>5062</v>
      </c>
      <c r="B4362" s="237" t="s">
        <v>5063</v>
      </c>
      <c r="C4362" s="237">
        <v>63.33</v>
      </c>
    </row>
    <row r="4363" spans="1:3">
      <c r="A4363" s="237" t="s">
        <v>5068</v>
      </c>
      <c r="B4363" s="237" t="s">
        <v>5069</v>
      </c>
      <c r="C4363" s="237">
        <v>453.33</v>
      </c>
    </row>
    <row r="4364" spans="1:3">
      <c r="A4364" s="237" t="s">
        <v>5058</v>
      </c>
      <c r="B4364" s="237" t="s">
        <v>5059</v>
      </c>
      <c r="C4364" s="237">
        <v>201.07</v>
      </c>
    </row>
    <row r="4365" spans="1:3">
      <c r="A4365" s="237" t="s">
        <v>5101</v>
      </c>
      <c r="B4365" s="237" t="s">
        <v>5102</v>
      </c>
      <c r="C4365" s="237">
        <v>22.62</v>
      </c>
    </row>
    <row r="4366" spans="1:3">
      <c r="A4366" s="237" t="s">
        <v>5075</v>
      </c>
      <c r="B4366" s="237" t="s">
        <v>5071</v>
      </c>
      <c r="C4366" s="237">
        <v>26.6</v>
      </c>
    </row>
    <row r="4367" spans="1:3">
      <c r="A4367" s="237" t="s">
        <v>5080</v>
      </c>
      <c r="B4367" s="237" t="s">
        <v>5063</v>
      </c>
      <c r="C4367" s="237">
        <v>63.33</v>
      </c>
    </row>
    <row r="4368" spans="1:3">
      <c r="A4368" s="237" t="s">
        <v>5078</v>
      </c>
      <c r="B4368" s="237" t="s">
        <v>5079</v>
      </c>
      <c r="C4368" s="237">
        <v>44</v>
      </c>
    </row>
    <row r="4369" spans="1:3">
      <c r="A4369" s="237" t="s">
        <v>5060</v>
      </c>
      <c r="B4369" s="237" t="s">
        <v>5061</v>
      </c>
      <c r="C4369" s="237">
        <v>170</v>
      </c>
    </row>
    <row r="4370" spans="1:3">
      <c r="A4370" s="237" t="s">
        <v>5072</v>
      </c>
      <c r="B4370" s="237" t="s">
        <v>5071</v>
      </c>
      <c r="C4370" s="237">
        <v>26.6</v>
      </c>
    </row>
    <row r="4371" spans="1:3">
      <c r="A4371" s="237" t="s">
        <v>5088</v>
      </c>
      <c r="B4371" s="237" t="s">
        <v>5089</v>
      </c>
      <c r="C4371" s="237">
        <v>624.34</v>
      </c>
    </row>
    <row r="4372" spans="1:3">
      <c r="A4372" s="237" t="s">
        <v>5122</v>
      </c>
      <c r="B4372" s="237" t="s">
        <v>5063</v>
      </c>
      <c r="C4372" s="237">
        <v>63.33</v>
      </c>
    </row>
    <row r="4373" spans="1:3">
      <c r="A4373" s="237" t="s">
        <v>5123</v>
      </c>
      <c r="B4373" s="237" t="s">
        <v>5074</v>
      </c>
      <c r="C4373" s="237">
        <v>133.33000000000001</v>
      </c>
    </row>
    <row r="4374" spans="1:3">
      <c r="A4374" s="237" t="s">
        <v>5133</v>
      </c>
      <c r="B4374" s="237" t="s">
        <v>5134</v>
      </c>
      <c r="C4374" s="237">
        <v>50</v>
      </c>
    </row>
    <row r="4375" spans="1:3">
      <c r="A4375" s="237" t="s">
        <v>5125</v>
      </c>
      <c r="B4375" s="237" t="s">
        <v>5126</v>
      </c>
      <c r="C4375" s="237">
        <v>525</v>
      </c>
    </row>
    <row r="4376" spans="1:3">
      <c r="A4376" s="237" t="s">
        <v>5070</v>
      </c>
      <c r="B4376" s="237" t="s">
        <v>5071</v>
      </c>
      <c r="C4376" s="237">
        <v>26.6</v>
      </c>
    </row>
    <row r="4377" spans="1:3">
      <c r="A4377" s="237" t="s">
        <v>5132</v>
      </c>
      <c r="B4377" s="237" t="s">
        <v>5074</v>
      </c>
      <c r="C4377" s="237">
        <v>133.33000000000001</v>
      </c>
    </row>
    <row r="4378" spans="1:3">
      <c r="A4378" s="237" t="s">
        <v>5076</v>
      </c>
      <c r="B4378" s="237" t="s">
        <v>5074</v>
      </c>
      <c r="C4378" s="237">
        <v>133.33000000000001</v>
      </c>
    </row>
    <row r="4379" spans="1:3">
      <c r="A4379" s="237" t="s">
        <v>5073</v>
      </c>
      <c r="B4379" s="237" t="s">
        <v>5074</v>
      </c>
      <c r="C4379" s="237">
        <v>133.33000000000001</v>
      </c>
    </row>
    <row r="4380" spans="1:3">
      <c r="A4380" s="237" t="s">
        <v>5082</v>
      </c>
      <c r="B4380" s="237" t="s">
        <v>5071</v>
      </c>
      <c r="C4380" s="237">
        <v>26.6</v>
      </c>
    </row>
    <row r="4381" spans="1:3">
      <c r="A4381" s="237" t="s">
        <v>5172</v>
      </c>
      <c r="B4381" s="237" t="s">
        <v>5136</v>
      </c>
      <c r="C4381" s="237">
        <v>216.97</v>
      </c>
    </row>
    <row r="4382" spans="1:3">
      <c r="A4382" s="237" t="s">
        <v>5167</v>
      </c>
      <c r="B4382" s="237" t="s">
        <v>5112</v>
      </c>
      <c r="C4382" s="237">
        <v>50</v>
      </c>
    </row>
    <row r="4383" spans="1:3">
      <c r="A4383" s="237" t="s">
        <v>5104</v>
      </c>
      <c r="B4383" s="237" t="s">
        <v>5071</v>
      </c>
      <c r="C4383" s="237">
        <v>26.6</v>
      </c>
    </row>
    <row r="4384" spans="1:3">
      <c r="A4384" s="237" t="s">
        <v>5148</v>
      </c>
      <c r="B4384" s="237" t="s">
        <v>5128</v>
      </c>
      <c r="C4384" s="237">
        <v>100</v>
      </c>
    </row>
    <row r="4385" spans="1:3">
      <c r="A4385" s="237" t="s">
        <v>5168</v>
      </c>
      <c r="B4385" s="237" t="s">
        <v>5106</v>
      </c>
      <c r="C4385" s="237">
        <v>362.92</v>
      </c>
    </row>
    <row r="4386" spans="1:3">
      <c r="A4386" s="237" t="s">
        <v>5145</v>
      </c>
      <c r="B4386" s="237" t="s">
        <v>5093</v>
      </c>
      <c r="C4386" s="237">
        <v>93.33</v>
      </c>
    </row>
    <row r="4387" spans="1:3">
      <c r="A4387" s="237" t="s">
        <v>5146</v>
      </c>
      <c r="B4387" s="237" t="s">
        <v>5093</v>
      </c>
      <c r="C4387" s="237">
        <v>93.33</v>
      </c>
    </row>
    <row r="4388" spans="1:3">
      <c r="A4388" s="237" t="s">
        <v>5147</v>
      </c>
      <c r="B4388" s="237" t="s">
        <v>5079</v>
      </c>
      <c r="C4388" s="237">
        <v>44</v>
      </c>
    </row>
    <row r="4389" spans="1:3">
      <c r="A4389" s="237" t="s">
        <v>5100</v>
      </c>
      <c r="B4389" s="237" t="s">
        <v>5086</v>
      </c>
      <c r="C4389" s="237">
        <v>610.92999999999995</v>
      </c>
    </row>
    <row r="4390" spans="1:3">
      <c r="A4390" s="237" t="s">
        <v>5156</v>
      </c>
      <c r="B4390" s="237" t="s">
        <v>5074</v>
      </c>
      <c r="C4390" s="237">
        <v>133.33000000000001</v>
      </c>
    </row>
    <row r="4391" spans="1:3">
      <c r="A4391" s="237" t="s">
        <v>5151</v>
      </c>
      <c r="B4391" s="237" t="s">
        <v>5093</v>
      </c>
      <c r="C4391" s="237">
        <v>93.33</v>
      </c>
    </row>
    <row r="4392" spans="1:3">
      <c r="A4392" s="237" t="s">
        <v>5169</v>
      </c>
      <c r="B4392" s="237" t="s">
        <v>5069</v>
      </c>
      <c r="C4392" s="237">
        <v>416.23</v>
      </c>
    </row>
    <row r="4393" spans="1:3">
      <c r="A4393" s="237" t="s">
        <v>5155</v>
      </c>
      <c r="B4393" s="237" t="s">
        <v>5071</v>
      </c>
      <c r="C4393" s="237">
        <v>26.6</v>
      </c>
    </row>
    <row r="4394" spans="1:3">
      <c r="A4394" s="237" t="s">
        <v>5170</v>
      </c>
      <c r="B4394" s="237" t="s">
        <v>5150</v>
      </c>
      <c r="C4394" s="237">
        <v>11.33</v>
      </c>
    </row>
    <row r="4395" spans="1:3">
      <c r="A4395" s="237" t="s">
        <v>5171</v>
      </c>
      <c r="B4395" s="237" t="s">
        <v>5071</v>
      </c>
      <c r="C4395" s="237">
        <v>26.6</v>
      </c>
    </row>
    <row r="4396" spans="1:3">
      <c r="A4396" s="237" t="s">
        <v>5118</v>
      </c>
      <c r="B4396" s="237" t="s">
        <v>5086</v>
      </c>
      <c r="C4396" s="237">
        <v>610.92999999999995</v>
      </c>
    </row>
    <row r="4397" spans="1:3">
      <c r="A4397" s="237" t="s">
        <v>5121</v>
      </c>
      <c r="B4397" s="237" t="s">
        <v>5061</v>
      </c>
      <c r="C4397" s="237">
        <v>170</v>
      </c>
    </row>
    <row r="4398" spans="1:3">
      <c r="A4398" s="237" t="s">
        <v>5119</v>
      </c>
      <c r="B4398" s="237" t="s">
        <v>5071</v>
      </c>
      <c r="C4398" s="237">
        <v>26.6</v>
      </c>
    </row>
    <row r="4399" spans="1:3">
      <c r="A4399" s="237" t="s">
        <v>5116</v>
      </c>
      <c r="B4399" s="237" t="s">
        <v>5069</v>
      </c>
      <c r="C4399" s="237">
        <v>416.23</v>
      </c>
    </row>
    <row r="4400" spans="1:3">
      <c r="A4400" s="237" t="s">
        <v>5154</v>
      </c>
      <c r="B4400" s="237" t="s">
        <v>5093</v>
      </c>
      <c r="C4400" s="237">
        <v>93.33</v>
      </c>
    </row>
    <row r="4401" spans="1:3">
      <c r="A4401" s="237" t="s">
        <v>5173</v>
      </c>
      <c r="B4401" s="237" t="s">
        <v>5069</v>
      </c>
      <c r="C4401" s="237">
        <v>416.23</v>
      </c>
    </row>
    <row r="4402" spans="1:3">
      <c r="A4402" s="237" t="s">
        <v>5114</v>
      </c>
      <c r="B4402" s="237" t="s">
        <v>5115</v>
      </c>
      <c r="C4402" s="237">
        <v>9713.7999999999993</v>
      </c>
    </row>
    <row r="4403" spans="1:3">
      <c r="A4403" s="237" t="s">
        <v>5117</v>
      </c>
      <c r="B4403" s="237" t="s">
        <v>5086</v>
      </c>
      <c r="C4403" s="237">
        <v>610.92999999999995</v>
      </c>
    </row>
    <row r="4404" spans="1:3">
      <c r="A4404" s="237" t="s">
        <v>5141</v>
      </c>
      <c r="B4404" s="237" t="s">
        <v>5093</v>
      </c>
      <c r="C4404" s="237">
        <v>93.33</v>
      </c>
    </row>
    <row r="4405" spans="1:3">
      <c r="A4405" s="237" t="s">
        <v>5110</v>
      </c>
      <c r="B4405" s="237" t="s">
        <v>5071</v>
      </c>
      <c r="C4405" s="237">
        <v>26.6</v>
      </c>
    </row>
    <row r="4406" spans="1:3">
      <c r="A4406" s="237" t="s">
        <v>5111</v>
      </c>
      <c r="B4406" s="237" t="s">
        <v>5112</v>
      </c>
      <c r="C4406" s="237">
        <v>51.67</v>
      </c>
    </row>
    <row r="4407" spans="1:3">
      <c r="A4407" s="237" t="s">
        <v>5113</v>
      </c>
      <c r="B4407" s="237" t="s">
        <v>5071</v>
      </c>
      <c r="C4407" s="237">
        <v>26.6</v>
      </c>
    </row>
    <row r="4408" spans="1:3">
      <c r="A4408" s="237" t="s">
        <v>5120</v>
      </c>
      <c r="B4408" s="237" t="s">
        <v>5074</v>
      </c>
      <c r="C4408" s="237">
        <v>133.33000000000001</v>
      </c>
    </row>
    <row r="4409" spans="1:3">
      <c r="A4409" s="237" t="s">
        <v>5152</v>
      </c>
      <c r="B4409" s="237" t="s">
        <v>5153</v>
      </c>
      <c r="C4409" s="237">
        <v>641.08000000000004</v>
      </c>
    </row>
    <row r="4410" spans="1:3">
      <c r="A4410" s="237" t="s">
        <v>5163</v>
      </c>
      <c r="B4410" s="237" t="s">
        <v>5140</v>
      </c>
      <c r="C4410" s="237">
        <v>779.93</v>
      </c>
    </row>
    <row r="4411" spans="1:3">
      <c r="A4411" s="237" t="s">
        <v>5161</v>
      </c>
      <c r="B4411" s="237" t="s">
        <v>5093</v>
      </c>
      <c r="C4411" s="237">
        <v>93.33</v>
      </c>
    </row>
    <row r="4412" spans="1:3">
      <c r="A4412" s="237" t="s">
        <v>5131</v>
      </c>
      <c r="B4412" s="237" t="s">
        <v>5067</v>
      </c>
      <c r="C4412" s="237">
        <v>175.93</v>
      </c>
    </row>
    <row r="4413" spans="1:3">
      <c r="A4413" s="237" t="s">
        <v>5139</v>
      </c>
      <c r="B4413" s="237" t="s">
        <v>5140</v>
      </c>
      <c r="C4413" s="237">
        <v>779.92</v>
      </c>
    </row>
    <row r="4414" spans="1:3">
      <c r="A4414" s="237" t="s">
        <v>5107</v>
      </c>
      <c r="B4414" s="237" t="s">
        <v>5071</v>
      </c>
      <c r="C4414" s="237">
        <v>26.6</v>
      </c>
    </row>
    <row r="4415" spans="1:3">
      <c r="A4415" s="237" t="s">
        <v>5138</v>
      </c>
      <c r="B4415" s="237" t="s">
        <v>5089</v>
      </c>
      <c r="C4415" s="237">
        <v>624.34</v>
      </c>
    </row>
    <row r="4416" spans="1:3">
      <c r="A4416" s="237" t="s">
        <v>5158</v>
      </c>
      <c r="B4416" s="237" t="s">
        <v>5140</v>
      </c>
      <c r="C4416" s="237">
        <v>779.92</v>
      </c>
    </row>
    <row r="4417" spans="1:3">
      <c r="A4417" s="237" t="s">
        <v>5127</v>
      </c>
      <c r="B4417" s="237" t="s">
        <v>5128</v>
      </c>
      <c r="C4417" s="237">
        <v>100</v>
      </c>
    </row>
    <row r="4418" spans="1:3">
      <c r="A4418" s="237" t="s">
        <v>5159</v>
      </c>
      <c r="B4418" s="237" t="s">
        <v>5059</v>
      </c>
      <c r="C4418" s="237">
        <v>201.07</v>
      </c>
    </row>
    <row r="4419" spans="1:3">
      <c r="A4419" s="237" t="s">
        <v>5129</v>
      </c>
      <c r="B4419" s="237" t="s">
        <v>5089</v>
      </c>
      <c r="C4419" s="237">
        <v>624.34</v>
      </c>
    </row>
    <row r="4420" spans="1:3">
      <c r="A4420" s="237" t="s">
        <v>5064</v>
      </c>
      <c r="B4420" s="237" t="s">
        <v>5065</v>
      </c>
      <c r="C4420" s="237">
        <v>2822.28</v>
      </c>
    </row>
    <row r="4421" spans="1:3">
      <c r="A4421" s="237" t="s">
        <v>5142</v>
      </c>
      <c r="B4421" s="237" t="s">
        <v>5112</v>
      </c>
      <c r="C4421" s="237">
        <v>51.67</v>
      </c>
    </row>
    <row r="4422" spans="1:3">
      <c r="A4422" s="237" t="s">
        <v>5081</v>
      </c>
      <c r="B4422" s="237" t="s">
        <v>5071</v>
      </c>
      <c r="C4422" s="237">
        <v>26.6</v>
      </c>
    </row>
    <row r="4423" spans="1:3">
      <c r="A4423" s="237" t="s">
        <v>5090</v>
      </c>
      <c r="B4423" s="237" t="s">
        <v>5071</v>
      </c>
      <c r="C4423" s="237">
        <v>26.6</v>
      </c>
    </row>
    <row r="4424" spans="1:3">
      <c r="A4424" s="237" t="s">
        <v>5066</v>
      </c>
      <c r="B4424" s="237" t="s">
        <v>5067</v>
      </c>
      <c r="C4424" s="237">
        <v>175.93</v>
      </c>
    </row>
    <row r="4425" spans="1:3">
      <c r="A4425" s="237" t="s">
        <v>5162</v>
      </c>
      <c r="B4425" s="237" t="s">
        <v>5074</v>
      </c>
      <c r="C4425" s="237">
        <v>133.33000000000001</v>
      </c>
    </row>
    <row r="4426" spans="1:3">
      <c r="A4426" s="237" t="s">
        <v>5108</v>
      </c>
      <c r="B4426" s="237" t="s">
        <v>5109</v>
      </c>
      <c r="C4426" s="237">
        <v>1106.25</v>
      </c>
    </row>
    <row r="4427" spans="1:3">
      <c r="A4427" s="237" t="s">
        <v>5149</v>
      </c>
      <c r="B4427" s="237" t="s">
        <v>5150</v>
      </c>
      <c r="C4427" s="237">
        <v>11.33</v>
      </c>
    </row>
    <row r="4428" spans="1:3">
      <c r="A4428" s="237" t="s">
        <v>5160</v>
      </c>
      <c r="B4428" s="237" t="s">
        <v>5071</v>
      </c>
      <c r="C4428" s="237">
        <v>26.6</v>
      </c>
    </row>
    <row r="4429" spans="1:3">
      <c r="A4429" s="237" t="s">
        <v>5103</v>
      </c>
      <c r="B4429" s="237" t="s">
        <v>5071</v>
      </c>
      <c r="C4429" s="237">
        <v>26.6</v>
      </c>
    </row>
    <row r="4430" spans="1:3">
      <c r="A4430" s="237" t="s">
        <v>5144</v>
      </c>
      <c r="B4430" s="237" t="s">
        <v>5071</v>
      </c>
      <c r="C4430" s="237">
        <v>26.6</v>
      </c>
    </row>
    <row r="4431" spans="1:3">
      <c r="A4431" s="237" t="s">
        <v>5157</v>
      </c>
      <c r="B4431" s="237" t="s">
        <v>5074</v>
      </c>
      <c r="C4431" s="237">
        <v>133.33000000000001</v>
      </c>
    </row>
    <row r="4432" spans="1:3">
      <c r="A4432" s="237" t="s">
        <v>5143</v>
      </c>
      <c r="B4432" s="237" t="s">
        <v>5074</v>
      </c>
      <c r="C4432" s="237">
        <v>133.33000000000001</v>
      </c>
    </row>
    <row r="4433" spans="1:3">
      <c r="A4433" s="237" t="s">
        <v>5165</v>
      </c>
      <c r="B4433" s="237" t="s">
        <v>5166</v>
      </c>
      <c r="C4433" s="237">
        <v>170.52</v>
      </c>
    </row>
    <row r="4434" spans="1:3">
      <c r="A4434" s="237" t="s">
        <v>5186</v>
      </c>
      <c r="B4434" s="237" t="s">
        <v>5175</v>
      </c>
      <c r="C4434" s="237">
        <v>25.74</v>
      </c>
    </row>
    <row r="4435" spans="1:3">
      <c r="A4435" s="237" t="s">
        <v>5199</v>
      </c>
      <c r="B4435" s="237" t="s">
        <v>5178</v>
      </c>
      <c r="C4435" s="237">
        <v>73.95</v>
      </c>
    </row>
    <row r="4436" spans="1:3">
      <c r="A4436" s="237" t="s">
        <v>5194</v>
      </c>
      <c r="B4436" s="237" t="s">
        <v>5178</v>
      </c>
      <c r="C4436" s="237">
        <v>73.95</v>
      </c>
    </row>
    <row r="4437" spans="1:3">
      <c r="A4437" s="237" t="s">
        <v>5174</v>
      </c>
      <c r="B4437" s="237" t="s">
        <v>5175</v>
      </c>
      <c r="C4437" s="237">
        <v>25.74</v>
      </c>
    </row>
    <row r="4438" spans="1:3">
      <c r="A4438" s="237" t="s">
        <v>5197</v>
      </c>
      <c r="B4438" s="237" t="s">
        <v>5178</v>
      </c>
      <c r="C4438" s="237">
        <v>73.95</v>
      </c>
    </row>
    <row r="4439" spans="1:3">
      <c r="A4439" s="504" t="s">
        <v>5198</v>
      </c>
      <c r="B4439" s="504" t="s">
        <v>5178</v>
      </c>
      <c r="C4439" s="504">
        <v>73.95</v>
      </c>
    </row>
    <row r="4440" spans="1:3">
      <c r="A4440" t="s">
        <v>5181</v>
      </c>
      <c r="B4440" t="s">
        <v>5178</v>
      </c>
      <c r="C4440">
        <v>73.95</v>
      </c>
    </row>
    <row r="4441" spans="1:3">
      <c r="A4441" t="s">
        <v>5180</v>
      </c>
      <c r="B4441" t="s">
        <v>5175</v>
      </c>
      <c r="C4441">
        <v>25.74</v>
      </c>
    </row>
    <row r="4442" spans="1:3">
      <c r="A4442" t="s">
        <v>5192</v>
      </c>
      <c r="B4442" t="s">
        <v>5178</v>
      </c>
      <c r="C4442">
        <v>73.95</v>
      </c>
    </row>
    <row r="4443" spans="1:3">
      <c r="A4443" t="s">
        <v>5188</v>
      </c>
      <c r="B4443" t="s">
        <v>5178</v>
      </c>
      <c r="C4443">
        <v>73.95</v>
      </c>
    </row>
    <row r="4444" spans="1:3">
      <c r="A4444" t="s">
        <v>5190</v>
      </c>
      <c r="B4444" t="s">
        <v>5178</v>
      </c>
      <c r="C4444">
        <v>73.95</v>
      </c>
    </row>
    <row r="4445" spans="1:3">
      <c r="A4445" t="s">
        <v>5200</v>
      </c>
      <c r="B4445" t="s">
        <v>5175</v>
      </c>
      <c r="C4445">
        <v>25.74</v>
      </c>
    </row>
    <row r="4446" spans="1:3">
      <c r="A4446" t="s">
        <v>5196</v>
      </c>
      <c r="B4446" t="s">
        <v>5175</v>
      </c>
      <c r="C4446">
        <v>25.74</v>
      </c>
    </row>
    <row r="4447" spans="1:3">
      <c r="A4447" t="s">
        <v>5195</v>
      </c>
      <c r="B4447" t="s">
        <v>5175</v>
      </c>
      <c r="C4447">
        <v>25.74</v>
      </c>
    </row>
    <row r="4448" spans="1:3">
      <c r="A4448" t="s">
        <v>5189</v>
      </c>
      <c r="B4448" t="s">
        <v>5175</v>
      </c>
      <c r="C4448">
        <v>25.74</v>
      </c>
    </row>
    <row r="4449" spans="1:3">
      <c r="A4449" t="s">
        <v>5185</v>
      </c>
      <c r="B4449" t="s">
        <v>5178</v>
      </c>
      <c r="C4449">
        <v>73.95</v>
      </c>
    </row>
    <row r="4450" spans="1:3">
      <c r="A4450" t="s">
        <v>5191</v>
      </c>
      <c r="B4450" t="s">
        <v>5178</v>
      </c>
      <c r="C4450">
        <v>73.95</v>
      </c>
    </row>
    <row r="4451" spans="1:3">
      <c r="A4451" t="s">
        <v>5187</v>
      </c>
      <c r="B4451" t="s">
        <v>5175</v>
      </c>
      <c r="C4451">
        <v>25.74</v>
      </c>
    </row>
    <row r="4452" spans="1:3">
      <c r="A4452" t="s">
        <v>5184</v>
      </c>
      <c r="B4452" t="s">
        <v>5175</v>
      </c>
      <c r="C4452">
        <v>25.74</v>
      </c>
    </row>
    <row r="4453" spans="1:3">
      <c r="A4453" t="s">
        <v>5179</v>
      </c>
      <c r="B4453" t="s">
        <v>5175</v>
      </c>
      <c r="C4453">
        <v>25.74</v>
      </c>
    </row>
    <row r="4454" spans="1:3">
      <c r="A4454" t="s">
        <v>5176</v>
      </c>
      <c r="B4454" t="s">
        <v>5175</v>
      </c>
      <c r="C4454">
        <v>25.74</v>
      </c>
    </row>
    <row r="4455" spans="1:3">
      <c r="A4455" t="s">
        <v>5193</v>
      </c>
      <c r="B4455" t="s">
        <v>5178</v>
      </c>
      <c r="C4455">
        <v>73.95</v>
      </c>
    </row>
    <row r="4456" spans="1:3">
      <c r="A4456" t="s">
        <v>5177</v>
      </c>
      <c r="B4456" t="s">
        <v>5178</v>
      </c>
      <c r="C4456">
        <v>73.95</v>
      </c>
    </row>
    <row r="4457" spans="1:3">
      <c r="A4457" t="s">
        <v>5182</v>
      </c>
      <c r="B4457" t="s">
        <v>5175</v>
      </c>
      <c r="C4457">
        <v>25.74</v>
      </c>
    </row>
    <row r="4458" spans="1:3">
      <c r="A4458" t="s">
        <v>5183</v>
      </c>
      <c r="B4458" t="s">
        <v>5175</v>
      </c>
      <c r="C4458">
        <v>25.74</v>
      </c>
    </row>
    <row r="4459" spans="1:3">
      <c r="A4459" t="s">
        <v>5201</v>
      </c>
      <c r="C4459">
        <v>73470196.109999999</v>
      </c>
    </row>
  </sheetData>
  <sheetProtection formatCells="0" formatColumns="0" formatRows="0" insertRows="0" deleteRows="0" autoFilter="0"/>
  <mergeCells count="1">
    <mergeCell ref="A1:C1"/>
  </mergeCells>
  <pageMargins left="0.7" right="0.7" top="0.75" bottom="0.7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9"/>
  <sheetViews>
    <sheetView workbookViewId="0">
      <selection activeCell="D5" sqref="D5"/>
    </sheetView>
  </sheetViews>
  <sheetFormatPr baseColWidth="10" defaultRowHeight="11.25"/>
  <cols>
    <col min="1" max="1" width="24.33203125" customWidth="1"/>
    <col min="2" max="2" width="70.83203125" customWidth="1"/>
    <col min="3" max="3" width="25.83203125" customWidth="1"/>
  </cols>
  <sheetData>
    <row r="1" spans="1:3" ht="60" customHeight="1">
      <c r="A1" s="970" t="s">
        <v>5202</v>
      </c>
      <c r="B1" s="970"/>
      <c r="C1" s="970"/>
    </row>
    <row r="2" spans="1:3" ht="33.75" customHeight="1">
      <c r="A2" s="230" t="s">
        <v>389</v>
      </c>
      <c r="B2" s="230" t="s">
        <v>5203</v>
      </c>
      <c r="C2" s="230" t="s">
        <v>391</v>
      </c>
    </row>
    <row r="3" spans="1:3">
      <c r="A3" s="234">
        <v>900001</v>
      </c>
      <c r="B3" s="235" t="s">
        <v>303</v>
      </c>
      <c r="C3" s="236">
        <f>SUM(C4:C140000)</f>
        <v>98157471.319999993</v>
      </c>
    </row>
    <row r="4" spans="1:3">
      <c r="A4" s="237" t="s">
        <v>5204</v>
      </c>
      <c r="B4" s="237" t="s">
        <v>5205</v>
      </c>
      <c r="C4" s="502">
        <v>81351.17</v>
      </c>
    </row>
    <row r="5" spans="1:3">
      <c r="A5" s="237" t="s">
        <v>5638</v>
      </c>
      <c r="B5" s="237" t="s">
        <v>5639</v>
      </c>
      <c r="C5" s="502">
        <v>1681755.19</v>
      </c>
    </row>
    <row r="6" spans="1:3">
      <c r="A6" s="237" t="s">
        <v>5206</v>
      </c>
      <c r="B6" s="237" t="s">
        <v>5207</v>
      </c>
      <c r="C6" s="502">
        <v>3575652.18</v>
      </c>
    </row>
    <row r="7" spans="1:3">
      <c r="A7" s="237" t="s">
        <v>5214</v>
      </c>
      <c r="B7" s="237" t="s">
        <v>5215</v>
      </c>
      <c r="C7" s="502">
        <v>276098.8</v>
      </c>
    </row>
    <row r="8" spans="1:3">
      <c r="A8" s="237" t="s">
        <v>5210</v>
      </c>
      <c r="B8" s="237" t="s">
        <v>5211</v>
      </c>
      <c r="C8" s="502">
        <v>60946.92</v>
      </c>
    </row>
    <row r="9" spans="1:3">
      <c r="A9" s="237" t="s">
        <v>5212</v>
      </c>
      <c r="B9" s="237" t="s">
        <v>5213</v>
      </c>
      <c r="C9" s="502">
        <v>213019.14</v>
      </c>
    </row>
    <row r="10" spans="1:3">
      <c r="A10" s="237" t="s">
        <v>5208</v>
      </c>
      <c r="B10" s="237" t="s">
        <v>5209</v>
      </c>
      <c r="C10" s="502">
        <v>17516128.52</v>
      </c>
    </row>
    <row r="11" spans="1:3">
      <c r="A11" s="237" t="s">
        <v>5219</v>
      </c>
      <c r="B11" s="237" t="s">
        <v>5217</v>
      </c>
      <c r="C11" s="502">
        <v>338519.63</v>
      </c>
    </row>
    <row r="12" spans="1:3">
      <c r="A12" s="237" t="s">
        <v>5216</v>
      </c>
      <c r="B12" s="237" t="s">
        <v>5217</v>
      </c>
      <c r="C12" s="502">
        <v>291618.38</v>
      </c>
    </row>
    <row r="13" spans="1:3">
      <c r="A13" s="237" t="s">
        <v>5218</v>
      </c>
      <c r="B13" s="237" t="s">
        <v>5217</v>
      </c>
      <c r="C13" s="502">
        <v>46396.13</v>
      </c>
    </row>
    <row r="14" spans="1:3">
      <c r="A14" s="237" t="s">
        <v>5222</v>
      </c>
      <c r="B14" s="237" t="s">
        <v>5223</v>
      </c>
      <c r="C14" s="502">
        <v>8104967.0800000001</v>
      </c>
    </row>
    <row r="15" spans="1:3">
      <c r="A15" s="237" t="s">
        <v>5220</v>
      </c>
      <c r="B15" s="237" t="s">
        <v>5221</v>
      </c>
      <c r="C15" s="502">
        <v>17495996.870000001</v>
      </c>
    </row>
    <row r="16" spans="1:3">
      <c r="A16" s="237" t="s">
        <v>5201</v>
      </c>
      <c r="B16" s="237"/>
      <c r="C16" s="502">
        <v>48475021.310000002</v>
      </c>
    </row>
    <row r="17" spans="1:3">
      <c r="A17" s="238"/>
      <c r="B17" s="239"/>
      <c r="C17" s="240"/>
    </row>
    <row r="18" spans="1:3">
      <c r="A18" s="238"/>
      <c r="B18" s="239"/>
      <c r="C18" s="240"/>
    </row>
    <row r="19" spans="1:3">
      <c r="A19" s="238"/>
      <c r="B19" s="239"/>
      <c r="C19" s="240"/>
    </row>
    <row r="20" spans="1:3">
      <c r="A20" s="238"/>
      <c r="B20" s="239"/>
      <c r="C20" s="240"/>
    </row>
    <row r="21" spans="1:3">
      <c r="A21" s="238"/>
      <c r="B21" s="239"/>
      <c r="C21" s="240"/>
    </row>
    <row r="22" spans="1:3">
      <c r="A22" s="238"/>
      <c r="B22" s="239"/>
      <c r="C22" s="240"/>
    </row>
    <row r="23" spans="1:3">
      <c r="A23" s="238"/>
      <c r="B23" s="239"/>
      <c r="C23" s="240"/>
    </row>
    <row r="24" spans="1:3">
      <c r="A24" s="241"/>
      <c r="B24" s="242"/>
      <c r="C24" s="243"/>
    </row>
    <row r="25" spans="1:3">
      <c r="A25" s="244"/>
      <c r="B25" s="245"/>
      <c r="C25" s="246"/>
    </row>
    <row r="26" spans="1:3">
      <c r="A26" s="244" t="s">
        <v>184</v>
      </c>
      <c r="B26" s="245"/>
      <c r="C26" s="246"/>
    </row>
    <row r="27" spans="1:3">
      <c r="A27" s="244"/>
      <c r="B27" s="245"/>
      <c r="C27" s="246"/>
    </row>
    <row r="28" spans="1:3">
      <c r="A28" s="244"/>
      <c r="B28" s="245"/>
      <c r="C28" s="246"/>
    </row>
    <row r="29" spans="1:3">
      <c r="A29" s="244"/>
      <c r="B29" s="245"/>
      <c r="C29" s="246"/>
    </row>
    <row r="30" spans="1:3">
      <c r="A30" s="244"/>
      <c r="B30" s="245"/>
      <c r="C30" s="246"/>
    </row>
    <row r="31" spans="1:3">
      <c r="A31" s="244"/>
      <c r="B31" s="245"/>
      <c r="C31" s="246"/>
    </row>
    <row r="32" spans="1:3">
      <c r="A32" s="244"/>
      <c r="B32" s="245"/>
      <c r="C32" s="246"/>
    </row>
    <row r="33" spans="1:3">
      <c r="A33" s="244"/>
      <c r="B33" s="245"/>
      <c r="C33" s="246"/>
    </row>
    <row r="34" spans="1:3">
      <c r="A34" s="244"/>
      <c r="B34" s="245"/>
      <c r="C34" s="246"/>
    </row>
    <row r="35" spans="1:3">
      <c r="A35" s="244"/>
      <c r="B35" s="247"/>
      <c r="C35" s="246"/>
    </row>
    <row r="36" spans="1:3">
      <c r="A36" s="244"/>
      <c r="B36" s="245"/>
      <c r="C36" s="246"/>
    </row>
    <row r="37" spans="1:3">
      <c r="A37" s="244"/>
      <c r="B37" s="245"/>
      <c r="C37" s="246"/>
    </row>
    <row r="38" spans="1:3">
      <c r="A38" s="248"/>
      <c r="B38" s="249"/>
      <c r="C38" s="250"/>
    </row>
    <row r="39" spans="1:3">
      <c r="A39" s="248"/>
      <c r="B39" s="249"/>
      <c r="C39" s="250"/>
    </row>
    <row r="40" spans="1:3">
      <c r="A40" s="248"/>
      <c r="B40" s="249"/>
      <c r="C40" s="250"/>
    </row>
    <row r="41" spans="1:3">
      <c r="A41" s="248"/>
      <c r="B41" s="249"/>
      <c r="C41" s="250"/>
    </row>
    <row r="42" spans="1:3">
      <c r="A42" s="248"/>
      <c r="B42" s="249"/>
      <c r="C42" s="250"/>
    </row>
    <row r="43" spans="1:3">
      <c r="A43" s="248"/>
      <c r="B43" s="249"/>
      <c r="C43" s="250"/>
    </row>
    <row r="44" spans="1:3">
      <c r="A44" s="248"/>
      <c r="B44" s="249"/>
      <c r="C44" s="250"/>
    </row>
    <row r="45" spans="1:3">
      <c r="A45" s="248"/>
      <c r="B45" s="249"/>
      <c r="C45" s="250"/>
    </row>
    <row r="46" spans="1:3">
      <c r="A46" s="248"/>
      <c r="B46" s="249"/>
      <c r="C46" s="250"/>
    </row>
    <row r="47" spans="1:3">
      <c r="A47" s="248"/>
      <c r="B47" s="249"/>
      <c r="C47" s="250"/>
    </row>
    <row r="48" spans="1:3">
      <c r="A48" s="248"/>
      <c r="B48" s="249"/>
      <c r="C48" s="250"/>
    </row>
    <row r="49" spans="1:3">
      <c r="A49" s="248"/>
      <c r="B49" s="249"/>
      <c r="C49" s="250"/>
    </row>
    <row r="50" spans="1:3">
      <c r="A50" s="248"/>
      <c r="B50" s="249"/>
      <c r="C50" s="250"/>
    </row>
    <row r="51" spans="1:3">
      <c r="A51" s="248"/>
      <c r="B51" s="249"/>
      <c r="C51" s="250"/>
    </row>
    <row r="52" spans="1:3">
      <c r="A52" s="248"/>
      <c r="B52" s="249"/>
      <c r="C52" s="250"/>
    </row>
    <row r="53" spans="1:3">
      <c r="A53" s="248"/>
      <c r="B53" s="249"/>
      <c r="C53" s="250"/>
    </row>
    <row r="54" spans="1:3">
      <c r="A54" s="248"/>
      <c r="B54" s="249"/>
      <c r="C54" s="250"/>
    </row>
    <row r="55" spans="1:3">
      <c r="A55" s="248"/>
      <c r="B55" s="249"/>
      <c r="C55" s="250"/>
    </row>
    <row r="56" spans="1:3">
      <c r="A56" s="248"/>
      <c r="B56" s="249"/>
      <c r="C56" s="250"/>
    </row>
    <row r="57" spans="1:3">
      <c r="A57" s="248"/>
      <c r="B57" s="249"/>
      <c r="C57" s="250"/>
    </row>
    <row r="58" spans="1:3">
      <c r="A58" s="248"/>
      <c r="B58" s="249"/>
      <c r="C58" s="250"/>
    </row>
    <row r="59" spans="1:3">
      <c r="A59" s="248"/>
      <c r="B59" s="249"/>
      <c r="C59" s="250"/>
    </row>
    <row r="60" spans="1:3">
      <c r="A60" s="248"/>
      <c r="B60" s="249"/>
      <c r="C60" s="250"/>
    </row>
    <row r="61" spans="1:3">
      <c r="A61" s="248"/>
      <c r="B61" s="249"/>
      <c r="C61" s="250"/>
    </row>
    <row r="62" spans="1:3">
      <c r="A62" s="248"/>
      <c r="B62" s="249"/>
      <c r="C62" s="250"/>
    </row>
    <row r="63" spans="1:3">
      <c r="A63" s="248"/>
      <c r="B63" s="249"/>
      <c r="C63" s="250"/>
    </row>
    <row r="64" spans="1:3">
      <c r="A64" s="248"/>
      <c r="B64" s="249"/>
      <c r="C64" s="250"/>
    </row>
    <row r="65" spans="1:3">
      <c r="A65" s="248"/>
      <c r="B65" s="249"/>
      <c r="C65" s="250"/>
    </row>
    <row r="66" spans="1:3">
      <c r="A66" s="248"/>
      <c r="B66" s="249"/>
      <c r="C66" s="250"/>
    </row>
    <row r="67" spans="1:3">
      <c r="A67" s="248"/>
      <c r="B67" s="249"/>
      <c r="C67" s="250"/>
    </row>
    <row r="68" spans="1:3">
      <c r="A68" s="248"/>
      <c r="B68" s="249"/>
      <c r="C68" s="250"/>
    </row>
    <row r="69" spans="1:3">
      <c r="A69" s="248"/>
      <c r="B69" s="249"/>
      <c r="C69" s="250"/>
    </row>
    <row r="70" spans="1:3">
      <c r="A70" s="248"/>
      <c r="B70" s="249"/>
      <c r="C70" s="250"/>
    </row>
    <row r="71" spans="1:3">
      <c r="A71" s="248"/>
      <c r="B71" s="249"/>
      <c r="C71" s="250"/>
    </row>
    <row r="72" spans="1:3">
      <c r="A72" s="248"/>
      <c r="B72" s="249"/>
      <c r="C72" s="250"/>
    </row>
    <row r="73" spans="1:3">
      <c r="A73" s="248"/>
      <c r="B73" s="249"/>
      <c r="C73" s="250"/>
    </row>
    <row r="74" spans="1:3">
      <c r="A74" s="248"/>
      <c r="B74" s="249"/>
      <c r="C74" s="250"/>
    </row>
    <row r="75" spans="1:3">
      <c r="A75" s="248"/>
      <c r="B75" s="249"/>
      <c r="C75" s="250"/>
    </row>
    <row r="76" spans="1:3">
      <c r="A76" s="248"/>
      <c r="B76" s="249"/>
      <c r="C76" s="250"/>
    </row>
    <row r="77" spans="1:3">
      <c r="A77" s="248"/>
      <c r="B77" s="249"/>
      <c r="C77" s="250"/>
    </row>
    <row r="78" spans="1:3">
      <c r="A78" s="248"/>
      <c r="B78" s="249"/>
      <c r="C78" s="250"/>
    </row>
    <row r="79" spans="1:3">
      <c r="A79" s="248"/>
      <c r="B79" s="249"/>
      <c r="C79" s="250"/>
    </row>
  </sheetData>
  <sheetProtection formatCells="0" formatColumns="0" formatRows="0" insertRows="0" deleteRows="0" autoFilter="0"/>
  <mergeCells count="1">
    <mergeCell ref="A1:C1"/>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election activeCell="B1" sqref="A1:E42"/>
    </sheetView>
  </sheetViews>
  <sheetFormatPr baseColWidth="10" defaultRowHeight="12.75"/>
  <cols>
    <col min="1" max="1" width="5.6640625" style="315" customWidth="1"/>
    <col min="2" max="2" width="35.1640625" style="315" customWidth="1"/>
    <col min="3" max="3" width="87.6640625" style="315" customWidth="1"/>
    <col min="4" max="4" width="37" style="315" customWidth="1"/>
    <col min="5" max="5" width="12.33203125" style="315" customWidth="1"/>
    <col min="6" max="256" width="12" style="315"/>
    <col min="257" max="257" width="5.6640625" style="315" customWidth="1"/>
    <col min="258" max="258" width="36" style="315" customWidth="1"/>
    <col min="259" max="259" width="98.5" style="315" customWidth="1"/>
    <col min="260" max="260" width="49.83203125" style="315" customWidth="1"/>
    <col min="261" max="261" width="5.6640625" style="315" customWidth="1"/>
    <col min="262" max="512" width="12" style="315"/>
    <col min="513" max="513" width="5.6640625" style="315" customWidth="1"/>
    <col min="514" max="514" width="36" style="315" customWidth="1"/>
    <col min="515" max="515" width="98.5" style="315" customWidth="1"/>
    <col min="516" max="516" width="49.83203125" style="315" customWidth="1"/>
    <col min="517" max="517" width="5.6640625" style="315" customWidth="1"/>
    <col min="518" max="768" width="12" style="315"/>
    <col min="769" max="769" width="5.6640625" style="315" customWidth="1"/>
    <col min="770" max="770" width="36" style="315" customWidth="1"/>
    <col min="771" max="771" width="98.5" style="315" customWidth="1"/>
    <col min="772" max="772" width="49.83203125" style="315" customWidth="1"/>
    <col min="773" max="773" width="5.6640625" style="315" customWidth="1"/>
    <col min="774" max="1024" width="12" style="315"/>
    <col min="1025" max="1025" width="5.6640625" style="315" customWidth="1"/>
    <col min="1026" max="1026" width="36" style="315" customWidth="1"/>
    <col min="1027" max="1027" width="98.5" style="315" customWidth="1"/>
    <col min="1028" max="1028" width="49.83203125" style="315" customWidth="1"/>
    <col min="1029" max="1029" width="5.6640625" style="315" customWidth="1"/>
    <col min="1030" max="1280" width="12" style="315"/>
    <col min="1281" max="1281" width="5.6640625" style="315" customWidth="1"/>
    <col min="1282" max="1282" width="36" style="315" customWidth="1"/>
    <col min="1283" max="1283" width="98.5" style="315" customWidth="1"/>
    <col min="1284" max="1284" width="49.83203125" style="315" customWidth="1"/>
    <col min="1285" max="1285" width="5.6640625" style="315" customWidth="1"/>
    <col min="1286" max="1536" width="12" style="315"/>
    <col min="1537" max="1537" width="5.6640625" style="315" customWidth="1"/>
    <col min="1538" max="1538" width="36" style="315" customWidth="1"/>
    <col min="1539" max="1539" width="98.5" style="315" customWidth="1"/>
    <col min="1540" max="1540" width="49.83203125" style="315" customWidth="1"/>
    <col min="1541" max="1541" width="5.6640625" style="315" customWidth="1"/>
    <col min="1542" max="1792" width="12" style="315"/>
    <col min="1793" max="1793" width="5.6640625" style="315" customWidth="1"/>
    <col min="1794" max="1794" width="36" style="315" customWidth="1"/>
    <col min="1795" max="1795" width="98.5" style="315" customWidth="1"/>
    <col min="1796" max="1796" width="49.83203125" style="315" customWidth="1"/>
    <col min="1797" max="1797" width="5.6640625" style="315" customWidth="1"/>
    <col min="1798" max="2048" width="12" style="315"/>
    <col min="2049" max="2049" width="5.6640625" style="315" customWidth="1"/>
    <col min="2050" max="2050" width="36" style="315" customWidth="1"/>
    <col min="2051" max="2051" width="98.5" style="315" customWidth="1"/>
    <col min="2052" max="2052" width="49.83203125" style="315" customWidth="1"/>
    <col min="2053" max="2053" width="5.6640625" style="315" customWidth="1"/>
    <col min="2054" max="2304" width="12" style="315"/>
    <col min="2305" max="2305" width="5.6640625" style="315" customWidth="1"/>
    <col min="2306" max="2306" width="36" style="315" customWidth="1"/>
    <col min="2307" max="2307" width="98.5" style="315" customWidth="1"/>
    <col min="2308" max="2308" width="49.83203125" style="315" customWidth="1"/>
    <col min="2309" max="2309" width="5.6640625" style="315" customWidth="1"/>
    <col min="2310" max="2560" width="12" style="315"/>
    <col min="2561" max="2561" width="5.6640625" style="315" customWidth="1"/>
    <col min="2562" max="2562" width="36" style="315" customWidth="1"/>
    <col min="2563" max="2563" width="98.5" style="315" customWidth="1"/>
    <col min="2564" max="2564" width="49.83203125" style="315" customWidth="1"/>
    <col min="2565" max="2565" width="5.6640625" style="315" customWidth="1"/>
    <col min="2566" max="2816" width="12" style="315"/>
    <col min="2817" max="2817" width="5.6640625" style="315" customWidth="1"/>
    <col min="2818" max="2818" width="36" style="315" customWidth="1"/>
    <col min="2819" max="2819" width="98.5" style="315" customWidth="1"/>
    <col min="2820" max="2820" width="49.83203125" style="315" customWidth="1"/>
    <col min="2821" max="2821" width="5.6640625" style="315" customWidth="1"/>
    <col min="2822" max="3072" width="12" style="315"/>
    <col min="3073" max="3073" width="5.6640625" style="315" customWidth="1"/>
    <col min="3074" max="3074" width="36" style="315" customWidth="1"/>
    <col min="3075" max="3075" width="98.5" style="315" customWidth="1"/>
    <col min="3076" max="3076" width="49.83203125" style="315" customWidth="1"/>
    <col min="3077" max="3077" width="5.6640625" style="315" customWidth="1"/>
    <col min="3078" max="3328" width="12" style="315"/>
    <col min="3329" max="3329" width="5.6640625" style="315" customWidth="1"/>
    <col min="3330" max="3330" width="36" style="315" customWidth="1"/>
    <col min="3331" max="3331" width="98.5" style="315" customWidth="1"/>
    <col min="3332" max="3332" width="49.83203125" style="315" customWidth="1"/>
    <col min="3333" max="3333" width="5.6640625" style="315" customWidth="1"/>
    <col min="3334" max="3584" width="12" style="315"/>
    <col min="3585" max="3585" width="5.6640625" style="315" customWidth="1"/>
    <col min="3586" max="3586" width="36" style="315" customWidth="1"/>
    <col min="3587" max="3587" width="98.5" style="315" customWidth="1"/>
    <col min="3588" max="3588" width="49.83203125" style="315" customWidth="1"/>
    <col min="3589" max="3589" width="5.6640625" style="315" customWidth="1"/>
    <col min="3590" max="3840" width="12" style="315"/>
    <col min="3841" max="3841" width="5.6640625" style="315" customWidth="1"/>
    <col min="3842" max="3842" width="36" style="315" customWidth="1"/>
    <col min="3843" max="3843" width="98.5" style="315" customWidth="1"/>
    <col min="3844" max="3844" width="49.83203125" style="315" customWidth="1"/>
    <col min="3845" max="3845" width="5.6640625" style="315" customWidth="1"/>
    <col min="3846" max="4096" width="12" style="315"/>
    <col min="4097" max="4097" width="5.6640625" style="315" customWidth="1"/>
    <col min="4098" max="4098" width="36" style="315" customWidth="1"/>
    <col min="4099" max="4099" width="98.5" style="315" customWidth="1"/>
    <col min="4100" max="4100" width="49.83203125" style="315" customWidth="1"/>
    <col min="4101" max="4101" width="5.6640625" style="315" customWidth="1"/>
    <col min="4102" max="4352" width="12" style="315"/>
    <col min="4353" max="4353" width="5.6640625" style="315" customWidth="1"/>
    <col min="4354" max="4354" width="36" style="315" customWidth="1"/>
    <col min="4355" max="4355" width="98.5" style="315" customWidth="1"/>
    <col min="4356" max="4356" width="49.83203125" style="315" customWidth="1"/>
    <col min="4357" max="4357" width="5.6640625" style="315" customWidth="1"/>
    <col min="4358" max="4608" width="12" style="315"/>
    <col min="4609" max="4609" width="5.6640625" style="315" customWidth="1"/>
    <col min="4610" max="4610" width="36" style="315" customWidth="1"/>
    <col min="4611" max="4611" width="98.5" style="315" customWidth="1"/>
    <col min="4612" max="4612" width="49.83203125" style="315" customWidth="1"/>
    <col min="4613" max="4613" width="5.6640625" style="315" customWidth="1"/>
    <col min="4614" max="4864" width="12" style="315"/>
    <col min="4865" max="4865" width="5.6640625" style="315" customWidth="1"/>
    <col min="4866" max="4866" width="36" style="315" customWidth="1"/>
    <col min="4867" max="4867" width="98.5" style="315" customWidth="1"/>
    <col min="4868" max="4868" width="49.83203125" style="315" customWidth="1"/>
    <col min="4869" max="4869" width="5.6640625" style="315" customWidth="1"/>
    <col min="4870" max="5120" width="12" style="315"/>
    <col min="5121" max="5121" width="5.6640625" style="315" customWidth="1"/>
    <col min="5122" max="5122" width="36" style="315" customWidth="1"/>
    <col min="5123" max="5123" width="98.5" style="315" customWidth="1"/>
    <col min="5124" max="5124" width="49.83203125" style="315" customWidth="1"/>
    <col min="5125" max="5125" width="5.6640625" style="315" customWidth="1"/>
    <col min="5126" max="5376" width="12" style="315"/>
    <col min="5377" max="5377" width="5.6640625" style="315" customWidth="1"/>
    <col min="5378" max="5378" width="36" style="315" customWidth="1"/>
    <col min="5379" max="5379" width="98.5" style="315" customWidth="1"/>
    <col min="5380" max="5380" width="49.83203125" style="315" customWidth="1"/>
    <col min="5381" max="5381" width="5.6640625" style="315" customWidth="1"/>
    <col min="5382" max="5632" width="12" style="315"/>
    <col min="5633" max="5633" width="5.6640625" style="315" customWidth="1"/>
    <col min="5634" max="5634" width="36" style="315" customWidth="1"/>
    <col min="5635" max="5635" width="98.5" style="315" customWidth="1"/>
    <col min="5636" max="5636" width="49.83203125" style="315" customWidth="1"/>
    <col min="5637" max="5637" width="5.6640625" style="315" customWidth="1"/>
    <col min="5638" max="5888" width="12" style="315"/>
    <col min="5889" max="5889" width="5.6640625" style="315" customWidth="1"/>
    <col min="5890" max="5890" width="36" style="315" customWidth="1"/>
    <col min="5891" max="5891" width="98.5" style="315" customWidth="1"/>
    <col min="5892" max="5892" width="49.83203125" style="315" customWidth="1"/>
    <col min="5893" max="5893" width="5.6640625" style="315" customWidth="1"/>
    <col min="5894" max="6144" width="12" style="315"/>
    <col min="6145" max="6145" width="5.6640625" style="315" customWidth="1"/>
    <col min="6146" max="6146" width="36" style="315" customWidth="1"/>
    <col min="6147" max="6147" width="98.5" style="315" customWidth="1"/>
    <col min="6148" max="6148" width="49.83203125" style="315" customWidth="1"/>
    <col min="6149" max="6149" width="5.6640625" style="315" customWidth="1"/>
    <col min="6150" max="6400" width="12" style="315"/>
    <col min="6401" max="6401" width="5.6640625" style="315" customWidth="1"/>
    <col min="6402" max="6402" width="36" style="315" customWidth="1"/>
    <col min="6403" max="6403" width="98.5" style="315" customWidth="1"/>
    <col min="6404" max="6404" width="49.83203125" style="315" customWidth="1"/>
    <col min="6405" max="6405" width="5.6640625" style="315" customWidth="1"/>
    <col min="6406" max="6656" width="12" style="315"/>
    <col min="6657" max="6657" width="5.6640625" style="315" customWidth="1"/>
    <col min="6658" max="6658" width="36" style="315" customWidth="1"/>
    <col min="6659" max="6659" width="98.5" style="315" customWidth="1"/>
    <col min="6660" max="6660" width="49.83203125" style="315" customWidth="1"/>
    <col min="6661" max="6661" width="5.6640625" style="315" customWidth="1"/>
    <col min="6662" max="6912" width="12" style="315"/>
    <col min="6913" max="6913" width="5.6640625" style="315" customWidth="1"/>
    <col min="6914" max="6914" width="36" style="315" customWidth="1"/>
    <col min="6915" max="6915" width="98.5" style="315" customWidth="1"/>
    <col min="6916" max="6916" width="49.83203125" style="315" customWidth="1"/>
    <col min="6917" max="6917" width="5.6640625" style="315" customWidth="1"/>
    <col min="6918" max="7168" width="12" style="315"/>
    <col min="7169" max="7169" width="5.6640625" style="315" customWidth="1"/>
    <col min="7170" max="7170" width="36" style="315" customWidth="1"/>
    <col min="7171" max="7171" width="98.5" style="315" customWidth="1"/>
    <col min="7172" max="7172" width="49.83203125" style="315" customWidth="1"/>
    <col min="7173" max="7173" width="5.6640625" style="315" customWidth="1"/>
    <col min="7174" max="7424" width="12" style="315"/>
    <col min="7425" max="7425" width="5.6640625" style="315" customWidth="1"/>
    <col min="7426" max="7426" width="36" style="315" customWidth="1"/>
    <col min="7427" max="7427" width="98.5" style="315" customWidth="1"/>
    <col min="7428" max="7428" width="49.83203125" style="315" customWidth="1"/>
    <col min="7429" max="7429" width="5.6640625" style="315" customWidth="1"/>
    <col min="7430" max="7680" width="12" style="315"/>
    <col min="7681" max="7681" width="5.6640625" style="315" customWidth="1"/>
    <col min="7682" max="7682" width="36" style="315" customWidth="1"/>
    <col min="7683" max="7683" width="98.5" style="315" customWidth="1"/>
    <col min="7684" max="7684" width="49.83203125" style="315" customWidth="1"/>
    <col min="7685" max="7685" width="5.6640625" style="315" customWidth="1"/>
    <col min="7686" max="7936" width="12" style="315"/>
    <col min="7937" max="7937" width="5.6640625" style="315" customWidth="1"/>
    <col min="7938" max="7938" width="36" style="315" customWidth="1"/>
    <col min="7939" max="7939" width="98.5" style="315" customWidth="1"/>
    <col min="7940" max="7940" width="49.83203125" style="315" customWidth="1"/>
    <col min="7941" max="7941" width="5.6640625" style="315" customWidth="1"/>
    <col min="7942" max="8192" width="12" style="315"/>
    <col min="8193" max="8193" width="5.6640625" style="315" customWidth="1"/>
    <col min="8194" max="8194" width="36" style="315" customWidth="1"/>
    <col min="8195" max="8195" width="98.5" style="315" customWidth="1"/>
    <col min="8196" max="8196" width="49.83203125" style="315" customWidth="1"/>
    <col min="8197" max="8197" width="5.6640625" style="315" customWidth="1"/>
    <col min="8198" max="8448" width="12" style="315"/>
    <col min="8449" max="8449" width="5.6640625" style="315" customWidth="1"/>
    <col min="8450" max="8450" width="36" style="315" customWidth="1"/>
    <col min="8451" max="8451" width="98.5" style="315" customWidth="1"/>
    <col min="8452" max="8452" width="49.83203125" style="315" customWidth="1"/>
    <col min="8453" max="8453" width="5.6640625" style="315" customWidth="1"/>
    <col min="8454" max="8704" width="12" style="315"/>
    <col min="8705" max="8705" width="5.6640625" style="315" customWidth="1"/>
    <col min="8706" max="8706" width="36" style="315" customWidth="1"/>
    <col min="8707" max="8707" width="98.5" style="315" customWidth="1"/>
    <col min="8708" max="8708" width="49.83203125" style="315" customWidth="1"/>
    <col min="8709" max="8709" width="5.6640625" style="315" customWidth="1"/>
    <col min="8710" max="8960" width="12" style="315"/>
    <col min="8961" max="8961" width="5.6640625" style="315" customWidth="1"/>
    <col min="8962" max="8962" width="36" style="315" customWidth="1"/>
    <col min="8963" max="8963" width="98.5" style="315" customWidth="1"/>
    <col min="8964" max="8964" width="49.83203125" style="315" customWidth="1"/>
    <col min="8965" max="8965" width="5.6640625" style="315" customWidth="1"/>
    <col min="8966" max="9216" width="12" style="315"/>
    <col min="9217" max="9217" width="5.6640625" style="315" customWidth="1"/>
    <col min="9218" max="9218" width="36" style="315" customWidth="1"/>
    <col min="9219" max="9219" width="98.5" style="315" customWidth="1"/>
    <col min="9220" max="9220" width="49.83203125" style="315" customWidth="1"/>
    <col min="9221" max="9221" width="5.6640625" style="315" customWidth="1"/>
    <col min="9222" max="9472" width="12" style="315"/>
    <col min="9473" max="9473" width="5.6640625" style="315" customWidth="1"/>
    <col min="9474" max="9474" width="36" style="315" customWidth="1"/>
    <col min="9475" max="9475" width="98.5" style="315" customWidth="1"/>
    <col min="9476" max="9476" width="49.83203125" style="315" customWidth="1"/>
    <col min="9477" max="9477" width="5.6640625" style="315" customWidth="1"/>
    <col min="9478" max="9728" width="12" style="315"/>
    <col min="9729" max="9729" width="5.6640625" style="315" customWidth="1"/>
    <col min="9730" max="9730" width="36" style="315" customWidth="1"/>
    <col min="9731" max="9731" width="98.5" style="315" customWidth="1"/>
    <col min="9732" max="9732" width="49.83203125" style="315" customWidth="1"/>
    <col min="9733" max="9733" width="5.6640625" style="315" customWidth="1"/>
    <col min="9734" max="9984" width="12" style="315"/>
    <col min="9985" max="9985" width="5.6640625" style="315" customWidth="1"/>
    <col min="9986" max="9986" width="36" style="315" customWidth="1"/>
    <col min="9987" max="9987" width="98.5" style="315" customWidth="1"/>
    <col min="9988" max="9988" width="49.83203125" style="315" customWidth="1"/>
    <col min="9989" max="9989" width="5.6640625" style="315" customWidth="1"/>
    <col min="9990" max="10240" width="12" style="315"/>
    <col min="10241" max="10241" width="5.6640625" style="315" customWidth="1"/>
    <col min="10242" max="10242" width="36" style="315" customWidth="1"/>
    <col min="10243" max="10243" width="98.5" style="315" customWidth="1"/>
    <col min="10244" max="10244" width="49.83203125" style="315" customWidth="1"/>
    <col min="10245" max="10245" width="5.6640625" style="315" customWidth="1"/>
    <col min="10246" max="10496" width="12" style="315"/>
    <col min="10497" max="10497" width="5.6640625" style="315" customWidth="1"/>
    <col min="10498" max="10498" width="36" style="315" customWidth="1"/>
    <col min="10499" max="10499" width="98.5" style="315" customWidth="1"/>
    <col min="10500" max="10500" width="49.83203125" style="315" customWidth="1"/>
    <col min="10501" max="10501" width="5.6640625" style="315" customWidth="1"/>
    <col min="10502" max="10752" width="12" style="315"/>
    <col min="10753" max="10753" width="5.6640625" style="315" customWidth="1"/>
    <col min="10754" max="10754" width="36" style="315" customWidth="1"/>
    <col min="10755" max="10755" width="98.5" style="315" customWidth="1"/>
    <col min="10756" max="10756" width="49.83203125" style="315" customWidth="1"/>
    <col min="10757" max="10757" width="5.6640625" style="315" customWidth="1"/>
    <col min="10758" max="11008" width="12" style="315"/>
    <col min="11009" max="11009" width="5.6640625" style="315" customWidth="1"/>
    <col min="11010" max="11010" width="36" style="315" customWidth="1"/>
    <col min="11011" max="11011" width="98.5" style="315" customWidth="1"/>
    <col min="11012" max="11012" width="49.83203125" style="315" customWidth="1"/>
    <col min="11013" max="11013" width="5.6640625" style="315" customWidth="1"/>
    <col min="11014" max="11264" width="12" style="315"/>
    <col min="11265" max="11265" width="5.6640625" style="315" customWidth="1"/>
    <col min="11266" max="11266" width="36" style="315" customWidth="1"/>
    <col min="11267" max="11267" width="98.5" style="315" customWidth="1"/>
    <col min="11268" max="11268" width="49.83203125" style="315" customWidth="1"/>
    <col min="11269" max="11269" width="5.6640625" style="315" customWidth="1"/>
    <col min="11270" max="11520" width="12" style="315"/>
    <col min="11521" max="11521" width="5.6640625" style="315" customWidth="1"/>
    <col min="11522" max="11522" width="36" style="315" customWidth="1"/>
    <col min="11523" max="11523" width="98.5" style="315" customWidth="1"/>
    <col min="11524" max="11524" width="49.83203125" style="315" customWidth="1"/>
    <col min="11525" max="11525" width="5.6640625" style="315" customWidth="1"/>
    <col min="11526" max="11776" width="12" style="315"/>
    <col min="11777" max="11777" width="5.6640625" style="315" customWidth="1"/>
    <col min="11778" max="11778" width="36" style="315" customWidth="1"/>
    <col min="11779" max="11779" width="98.5" style="315" customWidth="1"/>
    <col min="11780" max="11780" width="49.83203125" style="315" customWidth="1"/>
    <col min="11781" max="11781" width="5.6640625" style="315" customWidth="1"/>
    <col min="11782" max="12032" width="12" style="315"/>
    <col min="12033" max="12033" width="5.6640625" style="315" customWidth="1"/>
    <col min="12034" max="12034" width="36" style="315" customWidth="1"/>
    <col min="12035" max="12035" width="98.5" style="315" customWidth="1"/>
    <col min="12036" max="12036" width="49.83203125" style="315" customWidth="1"/>
    <col min="12037" max="12037" width="5.6640625" style="315" customWidth="1"/>
    <col min="12038" max="12288" width="12" style="315"/>
    <col min="12289" max="12289" width="5.6640625" style="315" customWidth="1"/>
    <col min="12290" max="12290" width="36" style="315" customWidth="1"/>
    <col min="12291" max="12291" width="98.5" style="315" customWidth="1"/>
    <col min="12292" max="12292" width="49.83203125" style="315" customWidth="1"/>
    <col min="12293" max="12293" width="5.6640625" style="315" customWidth="1"/>
    <col min="12294" max="12544" width="12" style="315"/>
    <col min="12545" max="12545" width="5.6640625" style="315" customWidth="1"/>
    <col min="12546" max="12546" width="36" style="315" customWidth="1"/>
    <col min="12547" max="12547" width="98.5" style="315" customWidth="1"/>
    <col min="12548" max="12548" width="49.83203125" style="315" customWidth="1"/>
    <col min="12549" max="12549" width="5.6640625" style="315" customWidth="1"/>
    <col min="12550" max="12800" width="12" style="315"/>
    <col min="12801" max="12801" width="5.6640625" style="315" customWidth="1"/>
    <col min="12802" max="12802" width="36" style="315" customWidth="1"/>
    <col min="12803" max="12803" width="98.5" style="315" customWidth="1"/>
    <col min="12804" max="12804" width="49.83203125" style="315" customWidth="1"/>
    <col min="12805" max="12805" width="5.6640625" style="315" customWidth="1"/>
    <col min="12806" max="13056" width="12" style="315"/>
    <col min="13057" max="13057" width="5.6640625" style="315" customWidth="1"/>
    <col min="13058" max="13058" width="36" style="315" customWidth="1"/>
    <col min="13059" max="13059" width="98.5" style="315" customWidth="1"/>
    <col min="13060" max="13060" width="49.83203125" style="315" customWidth="1"/>
    <col min="13061" max="13061" width="5.6640625" style="315" customWidth="1"/>
    <col min="13062" max="13312" width="12" style="315"/>
    <col min="13313" max="13313" width="5.6640625" style="315" customWidth="1"/>
    <col min="13314" max="13314" width="36" style="315" customWidth="1"/>
    <col min="13315" max="13315" width="98.5" style="315" customWidth="1"/>
    <col min="13316" max="13316" width="49.83203125" style="315" customWidth="1"/>
    <col min="13317" max="13317" width="5.6640625" style="315" customWidth="1"/>
    <col min="13318" max="13568" width="12" style="315"/>
    <col min="13569" max="13569" width="5.6640625" style="315" customWidth="1"/>
    <col min="13570" max="13570" width="36" style="315" customWidth="1"/>
    <col min="13571" max="13571" width="98.5" style="315" customWidth="1"/>
    <col min="13572" max="13572" width="49.83203125" style="315" customWidth="1"/>
    <col min="13573" max="13573" width="5.6640625" style="315" customWidth="1"/>
    <col min="13574" max="13824" width="12" style="315"/>
    <col min="13825" max="13825" width="5.6640625" style="315" customWidth="1"/>
    <col min="13826" max="13826" width="36" style="315" customWidth="1"/>
    <col min="13827" max="13827" width="98.5" style="315" customWidth="1"/>
    <col min="13828" max="13828" width="49.83203125" style="315" customWidth="1"/>
    <col min="13829" max="13829" width="5.6640625" style="315" customWidth="1"/>
    <col min="13830" max="14080" width="12" style="315"/>
    <col min="14081" max="14081" width="5.6640625" style="315" customWidth="1"/>
    <col min="14082" max="14082" width="36" style="315" customWidth="1"/>
    <col min="14083" max="14083" width="98.5" style="315" customWidth="1"/>
    <col min="14084" max="14084" width="49.83203125" style="315" customWidth="1"/>
    <col min="14085" max="14085" width="5.6640625" style="315" customWidth="1"/>
    <col min="14086" max="14336" width="12" style="315"/>
    <col min="14337" max="14337" width="5.6640625" style="315" customWidth="1"/>
    <col min="14338" max="14338" width="36" style="315" customWidth="1"/>
    <col min="14339" max="14339" width="98.5" style="315" customWidth="1"/>
    <col min="14340" max="14340" width="49.83203125" style="315" customWidth="1"/>
    <col min="14341" max="14341" width="5.6640625" style="315" customWidth="1"/>
    <col min="14342" max="14592" width="12" style="315"/>
    <col min="14593" max="14593" width="5.6640625" style="315" customWidth="1"/>
    <col min="14594" max="14594" width="36" style="315" customWidth="1"/>
    <col min="14595" max="14595" width="98.5" style="315" customWidth="1"/>
    <col min="14596" max="14596" width="49.83203125" style="315" customWidth="1"/>
    <col min="14597" max="14597" width="5.6640625" style="315" customWidth="1"/>
    <col min="14598" max="14848" width="12" style="315"/>
    <col min="14849" max="14849" width="5.6640625" style="315" customWidth="1"/>
    <col min="14850" max="14850" width="36" style="315" customWidth="1"/>
    <col min="14851" max="14851" width="98.5" style="315" customWidth="1"/>
    <col min="14852" max="14852" width="49.83203125" style="315" customWidth="1"/>
    <col min="14853" max="14853" width="5.6640625" style="315" customWidth="1"/>
    <col min="14854" max="15104" width="12" style="315"/>
    <col min="15105" max="15105" width="5.6640625" style="315" customWidth="1"/>
    <col min="15106" max="15106" width="36" style="315" customWidth="1"/>
    <col min="15107" max="15107" width="98.5" style="315" customWidth="1"/>
    <col min="15108" max="15108" width="49.83203125" style="315" customWidth="1"/>
    <col min="15109" max="15109" width="5.6640625" style="315" customWidth="1"/>
    <col min="15110" max="15360" width="12" style="315"/>
    <col min="15361" max="15361" width="5.6640625" style="315" customWidth="1"/>
    <col min="15362" max="15362" width="36" style="315" customWidth="1"/>
    <col min="15363" max="15363" width="98.5" style="315" customWidth="1"/>
    <col min="15364" max="15364" width="49.83203125" style="315" customWidth="1"/>
    <col min="15365" max="15365" width="5.6640625" style="315" customWidth="1"/>
    <col min="15366" max="15616" width="12" style="315"/>
    <col min="15617" max="15617" width="5.6640625" style="315" customWidth="1"/>
    <col min="15618" max="15618" width="36" style="315" customWidth="1"/>
    <col min="15619" max="15619" width="98.5" style="315" customWidth="1"/>
    <col min="15620" max="15620" width="49.83203125" style="315" customWidth="1"/>
    <col min="15621" max="15621" width="5.6640625" style="315" customWidth="1"/>
    <col min="15622" max="15872" width="12" style="315"/>
    <col min="15873" max="15873" width="5.6640625" style="315" customWidth="1"/>
    <col min="15874" max="15874" width="36" style="315" customWidth="1"/>
    <col min="15875" max="15875" width="98.5" style="315" customWidth="1"/>
    <col min="15876" max="15876" width="49.83203125" style="315" customWidth="1"/>
    <col min="15877" max="15877" width="5.6640625" style="315" customWidth="1"/>
    <col min="15878" max="16128" width="12" style="315"/>
    <col min="16129" max="16129" width="5.6640625" style="315" customWidth="1"/>
    <col min="16130" max="16130" width="36" style="315" customWidth="1"/>
    <col min="16131" max="16131" width="98.5" style="315" customWidth="1"/>
    <col min="16132" max="16132" width="49.83203125" style="315" customWidth="1"/>
    <col min="16133" max="16133" width="5.6640625" style="315" customWidth="1"/>
    <col min="16134" max="16384" width="12" style="315"/>
  </cols>
  <sheetData>
    <row r="1" spans="1:8" s="307" customFormat="1">
      <c r="A1" s="306"/>
      <c r="B1" s="974" t="s">
        <v>5298</v>
      </c>
      <c r="C1" s="974"/>
      <c r="D1" s="974"/>
      <c r="E1" s="974"/>
    </row>
    <row r="2" spans="1:8" s="307" customFormat="1">
      <c r="A2" s="975" t="s">
        <v>5303</v>
      </c>
      <c r="B2" s="978"/>
      <c r="C2" s="978"/>
      <c r="D2" s="978"/>
      <c r="E2" s="978"/>
    </row>
    <row r="3" spans="1:8" s="307" customFormat="1">
      <c r="A3" s="306"/>
      <c r="B3" s="974" t="s">
        <v>5299</v>
      </c>
      <c r="C3" s="974"/>
      <c r="D3" s="974"/>
      <c r="E3" s="974"/>
    </row>
    <row r="4" spans="1:8" s="307" customFormat="1" ht="15" customHeight="1">
      <c r="A4" s="306"/>
      <c r="B4" s="974" t="s">
        <v>5300</v>
      </c>
      <c r="C4" s="974"/>
      <c r="D4" s="974"/>
      <c r="E4" s="974"/>
    </row>
    <row r="5" spans="1:8" s="307" customFormat="1">
      <c r="A5" s="975" t="s">
        <v>5301</v>
      </c>
      <c r="B5" s="975"/>
      <c r="C5" s="975"/>
      <c r="D5" s="975"/>
      <c r="E5" s="975"/>
    </row>
    <row r="6" spans="1:8" s="308" customFormat="1"/>
    <row r="7" spans="1:8">
      <c r="A7" s="309"/>
      <c r="B7" s="310" t="s">
        <v>5302</v>
      </c>
      <c r="C7" s="311" t="s">
        <v>5303</v>
      </c>
      <c r="D7" s="312"/>
      <c r="E7" s="313"/>
      <c r="F7" s="314"/>
      <c r="G7" s="314"/>
      <c r="H7" s="314"/>
    </row>
    <row r="8" spans="1:8">
      <c r="A8" s="309"/>
      <c r="B8" s="316"/>
      <c r="C8" s="317"/>
      <c r="D8" s="317"/>
      <c r="E8" s="318"/>
    </row>
    <row r="9" spans="1:8" s="321" customFormat="1">
      <c r="A9" s="319"/>
      <c r="B9" s="320"/>
      <c r="C9" s="319"/>
      <c r="D9" s="319"/>
      <c r="E9" s="320"/>
    </row>
    <row r="10" spans="1:8" s="307" customFormat="1">
      <c r="A10" s="976" t="s">
        <v>389</v>
      </c>
      <c r="B10" s="977"/>
      <c r="C10" s="322" t="s">
        <v>390</v>
      </c>
      <c r="D10" s="322" t="s">
        <v>391</v>
      </c>
      <c r="E10" s="323"/>
    </row>
    <row r="11" spans="1:8" s="321" customFormat="1">
      <c r="A11" s="324"/>
      <c r="B11" s="325"/>
      <c r="C11" s="325"/>
      <c r="D11" s="325"/>
      <c r="E11" s="326"/>
    </row>
    <row r="12" spans="1:8">
      <c r="A12" s="327"/>
      <c r="B12" s="328"/>
      <c r="C12" s="329"/>
      <c r="D12" s="330"/>
      <c r="E12" s="331"/>
    </row>
    <row r="13" spans="1:8">
      <c r="A13" s="327"/>
      <c r="B13" s="328"/>
      <c r="C13" s="329"/>
      <c r="D13" s="330"/>
      <c r="E13" s="331"/>
    </row>
    <row r="14" spans="1:8">
      <c r="A14" s="327"/>
      <c r="B14" s="328"/>
      <c r="C14" s="329"/>
      <c r="D14" s="330"/>
      <c r="E14" s="331"/>
    </row>
    <row r="15" spans="1:8">
      <c r="A15" s="327"/>
      <c r="B15" s="328"/>
      <c r="C15" s="329"/>
      <c r="D15" s="330"/>
      <c r="E15" s="331"/>
    </row>
    <row r="16" spans="1:8">
      <c r="A16" s="327"/>
      <c r="B16" s="328"/>
      <c r="C16" s="329"/>
      <c r="D16" s="330"/>
      <c r="E16" s="331"/>
    </row>
    <row r="17" spans="1:5">
      <c r="A17" s="332"/>
      <c r="B17" s="333"/>
      <c r="C17" s="329"/>
      <c r="D17" s="330"/>
      <c r="E17" s="331"/>
    </row>
    <row r="18" spans="1:5">
      <c r="A18" s="332"/>
      <c r="B18" s="333"/>
      <c r="C18" s="329"/>
      <c r="D18" s="330"/>
      <c r="E18" s="331"/>
    </row>
    <row r="19" spans="1:5" ht="14.25" customHeight="1">
      <c r="A19" s="971" t="s">
        <v>5304</v>
      </c>
      <c r="B19" s="972"/>
      <c r="C19" s="972"/>
      <c r="D19" s="972"/>
      <c r="E19" s="973"/>
    </row>
    <row r="20" spans="1:5">
      <c r="A20" s="332"/>
      <c r="B20" s="333"/>
      <c r="C20" s="329"/>
      <c r="D20" s="330"/>
      <c r="E20" s="331"/>
    </row>
    <row r="21" spans="1:5">
      <c r="A21" s="332"/>
      <c r="B21" s="333"/>
      <c r="C21" s="329"/>
      <c r="D21" s="330"/>
      <c r="E21" s="331"/>
    </row>
    <row r="22" spans="1:5">
      <c r="A22" s="332"/>
      <c r="B22" s="333"/>
      <c r="C22" s="329"/>
      <c r="D22" s="330"/>
      <c r="E22" s="331"/>
    </row>
    <row r="23" spans="1:5">
      <c r="A23" s="332"/>
      <c r="B23" s="333"/>
      <c r="C23" s="329"/>
      <c r="D23" s="330"/>
      <c r="E23" s="331"/>
    </row>
    <row r="24" spans="1:5">
      <c r="A24" s="327"/>
      <c r="B24" s="328"/>
      <c r="C24" s="329"/>
      <c r="D24" s="330"/>
      <c r="E24" s="331"/>
    </row>
    <row r="25" spans="1:5">
      <c r="A25" s="327"/>
      <c r="B25" s="328"/>
      <c r="C25" s="329"/>
      <c r="D25" s="330"/>
      <c r="E25" s="331"/>
    </row>
    <row r="26" spans="1:5">
      <c r="A26" s="327"/>
      <c r="B26" s="328"/>
      <c r="C26" s="329"/>
      <c r="D26" s="330"/>
      <c r="E26" s="331"/>
    </row>
    <row r="27" spans="1:5">
      <c r="A27" s="327"/>
      <c r="B27" s="328"/>
      <c r="C27" s="329"/>
      <c r="D27" s="330"/>
      <c r="E27" s="331"/>
    </row>
    <row r="28" spans="1:5">
      <c r="A28" s="327"/>
      <c r="B28" s="328"/>
      <c r="C28" s="329"/>
      <c r="D28" s="330"/>
      <c r="E28" s="331"/>
    </row>
    <row r="29" spans="1:5">
      <c r="A29" s="327"/>
      <c r="B29" s="328"/>
      <c r="C29" s="329"/>
      <c r="D29" s="330"/>
      <c r="E29" s="331"/>
    </row>
    <row r="30" spans="1:5">
      <c r="A30" s="327"/>
      <c r="B30" s="328"/>
      <c r="C30" s="329"/>
      <c r="D30" s="330"/>
      <c r="E30" s="331"/>
    </row>
    <row r="31" spans="1:5">
      <c r="A31" s="334"/>
      <c r="B31" s="335"/>
      <c r="C31" s="336"/>
      <c r="D31" s="337"/>
      <c r="E31" s="338"/>
    </row>
    <row r="32" spans="1:5">
      <c r="A32" s="339"/>
      <c r="B32" s="340"/>
      <c r="C32" s="979"/>
      <c r="D32" s="980"/>
      <c r="E32" s="980"/>
    </row>
    <row r="33" spans="1:9">
      <c r="A33" s="341" t="s">
        <v>5305</v>
      </c>
      <c r="B33" s="342"/>
      <c r="C33" s="342"/>
      <c r="E33" s="343"/>
      <c r="F33" s="343"/>
      <c r="G33" s="342"/>
      <c r="H33" s="342"/>
      <c r="I33" s="342"/>
    </row>
    <row r="40" spans="1:9" ht="15" customHeight="1">
      <c r="A40" s="981" t="s">
        <v>5288</v>
      </c>
      <c r="B40" s="981"/>
      <c r="D40" s="981" t="s">
        <v>5289</v>
      </c>
      <c r="E40" s="981"/>
    </row>
    <row r="41" spans="1:9" ht="15" customHeight="1">
      <c r="A41" s="982" t="s">
        <v>5636</v>
      </c>
      <c r="B41" s="982"/>
      <c r="D41" s="982" t="s">
        <v>5635</v>
      </c>
      <c r="E41" s="982"/>
    </row>
    <row r="42" spans="1:9">
      <c r="A42" s="982"/>
      <c r="B42" s="982"/>
      <c r="D42" s="982"/>
      <c r="E42" s="982"/>
    </row>
    <row r="43" spans="1:9">
      <c r="A43" s="344"/>
      <c r="B43" s="344"/>
    </row>
  </sheetData>
  <mergeCells count="12">
    <mergeCell ref="C32:E32"/>
    <mergeCell ref="A40:B40"/>
    <mergeCell ref="D40:E40"/>
    <mergeCell ref="A41:B42"/>
    <mergeCell ref="D41:E42"/>
    <mergeCell ref="A19:E19"/>
    <mergeCell ref="B1:E1"/>
    <mergeCell ref="B3:E3"/>
    <mergeCell ref="B4:E4"/>
    <mergeCell ref="A5:E5"/>
    <mergeCell ref="A10:B10"/>
    <mergeCell ref="A2:E2"/>
  </mergeCells>
  <pageMargins left="0.70866141732283472" right="0.70866141732283472" top="0.74803149606299213" bottom="0.74803149606299213" header="0.31496062992125984" footer="0.31496062992125984"/>
  <pageSetup scale="80" orientation="landscape" r:id="rId1"/>
  <headerFooter>
    <oddFooter>&amp;R5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zoomScaleNormal="100" workbookViewId="0">
      <selection activeCell="B1" sqref="A1:E42"/>
    </sheetView>
  </sheetViews>
  <sheetFormatPr baseColWidth="10" defaultRowHeight="12.75"/>
  <cols>
    <col min="1" max="1" width="5.6640625" style="315" customWidth="1"/>
    <col min="2" max="2" width="38.6640625" style="315" customWidth="1"/>
    <col min="3" max="3" width="87.6640625" style="315" customWidth="1"/>
    <col min="4" max="4" width="37" style="315" customWidth="1"/>
    <col min="5" max="5" width="12.33203125" style="315" customWidth="1"/>
    <col min="6" max="256" width="12" style="315"/>
    <col min="257" max="257" width="5.6640625" style="315" customWidth="1"/>
    <col min="258" max="258" width="36" style="315" customWidth="1"/>
    <col min="259" max="259" width="98.5" style="315" customWidth="1"/>
    <col min="260" max="260" width="49.83203125" style="315" customWidth="1"/>
    <col min="261" max="261" width="5.6640625" style="315" customWidth="1"/>
    <col min="262" max="512" width="12" style="315"/>
    <col min="513" max="513" width="5.6640625" style="315" customWidth="1"/>
    <col min="514" max="514" width="36" style="315" customWidth="1"/>
    <col min="515" max="515" width="98.5" style="315" customWidth="1"/>
    <col min="516" max="516" width="49.83203125" style="315" customWidth="1"/>
    <col min="517" max="517" width="5.6640625" style="315" customWidth="1"/>
    <col min="518" max="768" width="12" style="315"/>
    <col min="769" max="769" width="5.6640625" style="315" customWidth="1"/>
    <col min="770" max="770" width="36" style="315" customWidth="1"/>
    <col min="771" max="771" width="98.5" style="315" customWidth="1"/>
    <col min="772" max="772" width="49.83203125" style="315" customWidth="1"/>
    <col min="773" max="773" width="5.6640625" style="315" customWidth="1"/>
    <col min="774" max="1024" width="12" style="315"/>
    <col min="1025" max="1025" width="5.6640625" style="315" customWidth="1"/>
    <col min="1026" max="1026" width="36" style="315" customWidth="1"/>
    <col min="1027" max="1027" width="98.5" style="315" customWidth="1"/>
    <col min="1028" max="1028" width="49.83203125" style="315" customWidth="1"/>
    <col min="1029" max="1029" width="5.6640625" style="315" customWidth="1"/>
    <col min="1030" max="1280" width="12" style="315"/>
    <col min="1281" max="1281" width="5.6640625" style="315" customWidth="1"/>
    <col min="1282" max="1282" width="36" style="315" customWidth="1"/>
    <col min="1283" max="1283" width="98.5" style="315" customWidth="1"/>
    <col min="1284" max="1284" width="49.83203125" style="315" customWidth="1"/>
    <col min="1285" max="1285" width="5.6640625" style="315" customWidth="1"/>
    <col min="1286" max="1536" width="12" style="315"/>
    <col min="1537" max="1537" width="5.6640625" style="315" customWidth="1"/>
    <col min="1538" max="1538" width="36" style="315" customWidth="1"/>
    <col min="1539" max="1539" width="98.5" style="315" customWidth="1"/>
    <col min="1540" max="1540" width="49.83203125" style="315" customWidth="1"/>
    <col min="1541" max="1541" width="5.6640625" style="315" customWidth="1"/>
    <col min="1542" max="1792" width="12" style="315"/>
    <col min="1793" max="1793" width="5.6640625" style="315" customWidth="1"/>
    <col min="1794" max="1794" width="36" style="315" customWidth="1"/>
    <col min="1795" max="1795" width="98.5" style="315" customWidth="1"/>
    <col min="1796" max="1796" width="49.83203125" style="315" customWidth="1"/>
    <col min="1797" max="1797" width="5.6640625" style="315" customWidth="1"/>
    <col min="1798" max="2048" width="12" style="315"/>
    <col min="2049" max="2049" width="5.6640625" style="315" customWidth="1"/>
    <col min="2050" max="2050" width="36" style="315" customWidth="1"/>
    <col min="2051" max="2051" width="98.5" style="315" customWidth="1"/>
    <col min="2052" max="2052" width="49.83203125" style="315" customWidth="1"/>
    <col min="2053" max="2053" width="5.6640625" style="315" customWidth="1"/>
    <col min="2054" max="2304" width="12" style="315"/>
    <col min="2305" max="2305" width="5.6640625" style="315" customWidth="1"/>
    <col min="2306" max="2306" width="36" style="315" customWidth="1"/>
    <col min="2307" max="2307" width="98.5" style="315" customWidth="1"/>
    <col min="2308" max="2308" width="49.83203125" style="315" customWidth="1"/>
    <col min="2309" max="2309" width="5.6640625" style="315" customWidth="1"/>
    <col min="2310" max="2560" width="12" style="315"/>
    <col min="2561" max="2561" width="5.6640625" style="315" customWidth="1"/>
    <col min="2562" max="2562" width="36" style="315" customWidth="1"/>
    <col min="2563" max="2563" width="98.5" style="315" customWidth="1"/>
    <col min="2564" max="2564" width="49.83203125" style="315" customWidth="1"/>
    <col min="2565" max="2565" width="5.6640625" style="315" customWidth="1"/>
    <col min="2566" max="2816" width="12" style="315"/>
    <col min="2817" max="2817" width="5.6640625" style="315" customWidth="1"/>
    <col min="2818" max="2818" width="36" style="315" customWidth="1"/>
    <col min="2819" max="2819" width="98.5" style="315" customWidth="1"/>
    <col min="2820" max="2820" width="49.83203125" style="315" customWidth="1"/>
    <col min="2821" max="2821" width="5.6640625" style="315" customWidth="1"/>
    <col min="2822" max="3072" width="12" style="315"/>
    <col min="3073" max="3073" width="5.6640625" style="315" customWidth="1"/>
    <col min="3074" max="3074" width="36" style="315" customWidth="1"/>
    <col min="3075" max="3075" width="98.5" style="315" customWidth="1"/>
    <col min="3076" max="3076" width="49.83203125" style="315" customWidth="1"/>
    <col min="3077" max="3077" width="5.6640625" style="315" customWidth="1"/>
    <col min="3078" max="3328" width="12" style="315"/>
    <col min="3329" max="3329" width="5.6640625" style="315" customWidth="1"/>
    <col min="3330" max="3330" width="36" style="315" customWidth="1"/>
    <col min="3331" max="3331" width="98.5" style="315" customWidth="1"/>
    <col min="3332" max="3332" width="49.83203125" style="315" customWidth="1"/>
    <col min="3333" max="3333" width="5.6640625" style="315" customWidth="1"/>
    <col min="3334" max="3584" width="12" style="315"/>
    <col min="3585" max="3585" width="5.6640625" style="315" customWidth="1"/>
    <col min="3586" max="3586" width="36" style="315" customWidth="1"/>
    <col min="3587" max="3587" width="98.5" style="315" customWidth="1"/>
    <col min="3588" max="3588" width="49.83203125" style="315" customWidth="1"/>
    <col min="3589" max="3589" width="5.6640625" style="315" customWidth="1"/>
    <col min="3590" max="3840" width="12" style="315"/>
    <col min="3841" max="3841" width="5.6640625" style="315" customWidth="1"/>
    <col min="3842" max="3842" width="36" style="315" customWidth="1"/>
    <col min="3843" max="3843" width="98.5" style="315" customWidth="1"/>
    <col min="3844" max="3844" width="49.83203125" style="315" customWidth="1"/>
    <col min="3845" max="3845" width="5.6640625" style="315" customWidth="1"/>
    <col min="3846" max="4096" width="12" style="315"/>
    <col min="4097" max="4097" width="5.6640625" style="315" customWidth="1"/>
    <col min="4098" max="4098" width="36" style="315" customWidth="1"/>
    <col min="4099" max="4099" width="98.5" style="315" customWidth="1"/>
    <col min="4100" max="4100" width="49.83203125" style="315" customWidth="1"/>
    <col min="4101" max="4101" width="5.6640625" style="315" customWidth="1"/>
    <col min="4102" max="4352" width="12" style="315"/>
    <col min="4353" max="4353" width="5.6640625" style="315" customWidth="1"/>
    <col min="4354" max="4354" width="36" style="315" customWidth="1"/>
    <col min="4355" max="4355" width="98.5" style="315" customWidth="1"/>
    <col min="4356" max="4356" width="49.83203125" style="315" customWidth="1"/>
    <col min="4357" max="4357" width="5.6640625" style="315" customWidth="1"/>
    <col min="4358" max="4608" width="12" style="315"/>
    <col min="4609" max="4609" width="5.6640625" style="315" customWidth="1"/>
    <col min="4610" max="4610" width="36" style="315" customWidth="1"/>
    <col min="4611" max="4611" width="98.5" style="315" customWidth="1"/>
    <col min="4612" max="4612" width="49.83203125" style="315" customWidth="1"/>
    <col min="4613" max="4613" width="5.6640625" style="315" customWidth="1"/>
    <col min="4614" max="4864" width="12" style="315"/>
    <col min="4865" max="4865" width="5.6640625" style="315" customWidth="1"/>
    <col min="4866" max="4866" width="36" style="315" customWidth="1"/>
    <col min="4867" max="4867" width="98.5" style="315" customWidth="1"/>
    <col min="4868" max="4868" width="49.83203125" style="315" customWidth="1"/>
    <col min="4869" max="4869" width="5.6640625" style="315" customWidth="1"/>
    <col min="4870" max="5120" width="12" style="315"/>
    <col min="5121" max="5121" width="5.6640625" style="315" customWidth="1"/>
    <col min="5122" max="5122" width="36" style="315" customWidth="1"/>
    <col min="5123" max="5123" width="98.5" style="315" customWidth="1"/>
    <col min="5124" max="5124" width="49.83203125" style="315" customWidth="1"/>
    <col min="5125" max="5125" width="5.6640625" style="315" customWidth="1"/>
    <col min="5126" max="5376" width="12" style="315"/>
    <col min="5377" max="5377" width="5.6640625" style="315" customWidth="1"/>
    <col min="5378" max="5378" width="36" style="315" customWidth="1"/>
    <col min="5379" max="5379" width="98.5" style="315" customWidth="1"/>
    <col min="5380" max="5380" width="49.83203125" style="315" customWidth="1"/>
    <col min="5381" max="5381" width="5.6640625" style="315" customWidth="1"/>
    <col min="5382" max="5632" width="12" style="315"/>
    <col min="5633" max="5633" width="5.6640625" style="315" customWidth="1"/>
    <col min="5634" max="5634" width="36" style="315" customWidth="1"/>
    <col min="5635" max="5635" width="98.5" style="315" customWidth="1"/>
    <col min="5636" max="5636" width="49.83203125" style="315" customWidth="1"/>
    <col min="5637" max="5637" width="5.6640625" style="315" customWidth="1"/>
    <col min="5638" max="5888" width="12" style="315"/>
    <col min="5889" max="5889" width="5.6640625" style="315" customWidth="1"/>
    <col min="5890" max="5890" width="36" style="315" customWidth="1"/>
    <col min="5891" max="5891" width="98.5" style="315" customWidth="1"/>
    <col min="5892" max="5892" width="49.83203125" style="315" customWidth="1"/>
    <col min="5893" max="5893" width="5.6640625" style="315" customWidth="1"/>
    <col min="5894" max="6144" width="12" style="315"/>
    <col min="6145" max="6145" width="5.6640625" style="315" customWidth="1"/>
    <col min="6146" max="6146" width="36" style="315" customWidth="1"/>
    <col min="6147" max="6147" width="98.5" style="315" customWidth="1"/>
    <col min="6148" max="6148" width="49.83203125" style="315" customWidth="1"/>
    <col min="6149" max="6149" width="5.6640625" style="315" customWidth="1"/>
    <col min="6150" max="6400" width="12" style="315"/>
    <col min="6401" max="6401" width="5.6640625" style="315" customWidth="1"/>
    <col min="6402" max="6402" width="36" style="315" customWidth="1"/>
    <col min="6403" max="6403" width="98.5" style="315" customWidth="1"/>
    <col min="6404" max="6404" width="49.83203125" style="315" customWidth="1"/>
    <col min="6405" max="6405" width="5.6640625" style="315" customWidth="1"/>
    <col min="6406" max="6656" width="12" style="315"/>
    <col min="6657" max="6657" width="5.6640625" style="315" customWidth="1"/>
    <col min="6658" max="6658" width="36" style="315" customWidth="1"/>
    <col min="6659" max="6659" width="98.5" style="315" customWidth="1"/>
    <col min="6660" max="6660" width="49.83203125" style="315" customWidth="1"/>
    <col min="6661" max="6661" width="5.6640625" style="315" customWidth="1"/>
    <col min="6662" max="6912" width="12" style="315"/>
    <col min="6913" max="6913" width="5.6640625" style="315" customWidth="1"/>
    <col min="6914" max="6914" width="36" style="315" customWidth="1"/>
    <col min="6915" max="6915" width="98.5" style="315" customWidth="1"/>
    <col min="6916" max="6916" width="49.83203125" style="315" customWidth="1"/>
    <col min="6917" max="6917" width="5.6640625" style="315" customWidth="1"/>
    <col min="6918" max="7168" width="12" style="315"/>
    <col min="7169" max="7169" width="5.6640625" style="315" customWidth="1"/>
    <col min="7170" max="7170" width="36" style="315" customWidth="1"/>
    <col min="7171" max="7171" width="98.5" style="315" customWidth="1"/>
    <col min="7172" max="7172" width="49.83203125" style="315" customWidth="1"/>
    <col min="7173" max="7173" width="5.6640625" style="315" customWidth="1"/>
    <col min="7174" max="7424" width="12" style="315"/>
    <col min="7425" max="7425" width="5.6640625" style="315" customWidth="1"/>
    <col min="7426" max="7426" width="36" style="315" customWidth="1"/>
    <col min="7427" max="7427" width="98.5" style="315" customWidth="1"/>
    <col min="7428" max="7428" width="49.83203125" style="315" customWidth="1"/>
    <col min="7429" max="7429" width="5.6640625" style="315" customWidth="1"/>
    <col min="7430" max="7680" width="12" style="315"/>
    <col min="7681" max="7681" width="5.6640625" style="315" customWidth="1"/>
    <col min="7682" max="7682" width="36" style="315" customWidth="1"/>
    <col min="7683" max="7683" width="98.5" style="315" customWidth="1"/>
    <col min="7684" max="7684" width="49.83203125" style="315" customWidth="1"/>
    <col min="7685" max="7685" width="5.6640625" style="315" customWidth="1"/>
    <col min="7686" max="7936" width="12" style="315"/>
    <col min="7937" max="7937" width="5.6640625" style="315" customWidth="1"/>
    <col min="7938" max="7938" width="36" style="315" customWidth="1"/>
    <col min="7939" max="7939" width="98.5" style="315" customWidth="1"/>
    <col min="7940" max="7940" width="49.83203125" style="315" customWidth="1"/>
    <col min="7941" max="7941" width="5.6640625" style="315" customWidth="1"/>
    <col min="7942" max="8192" width="12" style="315"/>
    <col min="8193" max="8193" width="5.6640625" style="315" customWidth="1"/>
    <col min="8194" max="8194" width="36" style="315" customWidth="1"/>
    <col min="8195" max="8195" width="98.5" style="315" customWidth="1"/>
    <col min="8196" max="8196" width="49.83203125" style="315" customWidth="1"/>
    <col min="8197" max="8197" width="5.6640625" style="315" customWidth="1"/>
    <col min="8198" max="8448" width="12" style="315"/>
    <col min="8449" max="8449" width="5.6640625" style="315" customWidth="1"/>
    <col min="8450" max="8450" width="36" style="315" customWidth="1"/>
    <col min="8451" max="8451" width="98.5" style="315" customWidth="1"/>
    <col min="8452" max="8452" width="49.83203125" style="315" customWidth="1"/>
    <col min="8453" max="8453" width="5.6640625" style="315" customWidth="1"/>
    <col min="8454" max="8704" width="12" style="315"/>
    <col min="8705" max="8705" width="5.6640625" style="315" customWidth="1"/>
    <col min="8706" max="8706" width="36" style="315" customWidth="1"/>
    <col min="8707" max="8707" width="98.5" style="315" customWidth="1"/>
    <col min="8708" max="8708" width="49.83203125" style="315" customWidth="1"/>
    <col min="8709" max="8709" width="5.6640625" style="315" customWidth="1"/>
    <col min="8710" max="8960" width="12" style="315"/>
    <col min="8961" max="8961" width="5.6640625" style="315" customWidth="1"/>
    <col min="8962" max="8962" width="36" style="315" customWidth="1"/>
    <col min="8963" max="8963" width="98.5" style="315" customWidth="1"/>
    <col min="8964" max="8964" width="49.83203125" style="315" customWidth="1"/>
    <col min="8965" max="8965" width="5.6640625" style="315" customWidth="1"/>
    <col min="8966" max="9216" width="12" style="315"/>
    <col min="9217" max="9217" width="5.6640625" style="315" customWidth="1"/>
    <col min="9218" max="9218" width="36" style="315" customWidth="1"/>
    <col min="9219" max="9219" width="98.5" style="315" customWidth="1"/>
    <col min="9220" max="9220" width="49.83203125" style="315" customWidth="1"/>
    <col min="9221" max="9221" width="5.6640625" style="315" customWidth="1"/>
    <col min="9222" max="9472" width="12" style="315"/>
    <col min="9473" max="9473" width="5.6640625" style="315" customWidth="1"/>
    <col min="9474" max="9474" width="36" style="315" customWidth="1"/>
    <col min="9475" max="9475" width="98.5" style="315" customWidth="1"/>
    <col min="9476" max="9476" width="49.83203125" style="315" customWidth="1"/>
    <col min="9477" max="9477" width="5.6640625" style="315" customWidth="1"/>
    <col min="9478" max="9728" width="12" style="315"/>
    <col min="9729" max="9729" width="5.6640625" style="315" customWidth="1"/>
    <col min="9730" max="9730" width="36" style="315" customWidth="1"/>
    <col min="9731" max="9731" width="98.5" style="315" customWidth="1"/>
    <col min="9732" max="9732" width="49.83203125" style="315" customWidth="1"/>
    <col min="9733" max="9733" width="5.6640625" style="315" customWidth="1"/>
    <col min="9734" max="9984" width="12" style="315"/>
    <col min="9985" max="9985" width="5.6640625" style="315" customWidth="1"/>
    <col min="9986" max="9986" width="36" style="315" customWidth="1"/>
    <col min="9987" max="9987" width="98.5" style="315" customWidth="1"/>
    <col min="9988" max="9988" width="49.83203125" style="315" customWidth="1"/>
    <col min="9989" max="9989" width="5.6640625" style="315" customWidth="1"/>
    <col min="9990" max="10240" width="12" style="315"/>
    <col min="10241" max="10241" width="5.6640625" style="315" customWidth="1"/>
    <col min="10242" max="10242" width="36" style="315" customWidth="1"/>
    <col min="10243" max="10243" width="98.5" style="315" customWidth="1"/>
    <col min="10244" max="10244" width="49.83203125" style="315" customWidth="1"/>
    <col min="10245" max="10245" width="5.6640625" style="315" customWidth="1"/>
    <col min="10246" max="10496" width="12" style="315"/>
    <col min="10497" max="10497" width="5.6640625" style="315" customWidth="1"/>
    <col min="10498" max="10498" width="36" style="315" customWidth="1"/>
    <col min="10499" max="10499" width="98.5" style="315" customWidth="1"/>
    <col min="10500" max="10500" width="49.83203125" style="315" customWidth="1"/>
    <col min="10501" max="10501" width="5.6640625" style="315" customWidth="1"/>
    <col min="10502" max="10752" width="12" style="315"/>
    <col min="10753" max="10753" width="5.6640625" style="315" customWidth="1"/>
    <col min="10754" max="10754" width="36" style="315" customWidth="1"/>
    <col min="10755" max="10755" width="98.5" style="315" customWidth="1"/>
    <col min="10756" max="10756" width="49.83203125" style="315" customWidth="1"/>
    <col min="10757" max="10757" width="5.6640625" style="315" customWidth="1"/>
    <col min="10758" max="11008" width="12" style="315"/>
    <col min="11009" max="11009" width="5.6640625" style="315" customWidth="1"/>
    <col min="11010" max="11010" width="36" style="315" customWidth="1"/>
    <col min="11011" max="11011" width="98.5" style="315" customWidth="1"/>
    <col min="11012" max="11012" width="49.83203125" style="315" customWidth="1"/>
    <col min="11013" max="11013" width="5.6640625" style="315" customWidth="1"/>
    <col min="11014" max="11264" width="12" style="315"/>
    <col min="11265" max="11265" width="5.6640625" style="315" customWidth="1"/>
    <col min="11266" max="11266" width="36" style="315" customWidth="1"/>
    <col min="11267" max="11267" width="98.5" style="315" customWidth="1"/>
    <col min="11268" max="11268" width="49.83203125" style="315" customWidth="1"/>
    <col min="11269" max="11269" width="5.6640625" style="315" customWidth="1"/>
    <col min="11270" max="11520" width="12" style="315"/>
    <col min="11521" max="11521" width="5.6640625" style="315" customWidth="1"/>
    <col min="11522" max="11522" width="36" style="315" customWidth="1"/>
    <col min="11523" max="11523" width="98.5" style="315" customWidth="1"/>
    <col min="11524" max="11524" width="49.83203125" style="315" customWidth="1"/>
    <col min="11525" max="11525" width="5.6640625" style="315" customWidth="1"/>
    <col min="11526" max="11776" width="12" style="315"/>
    <col min="11777" max="11777" width="5.6640625" style="315" customWidth="1"/>
    <col min="11778" max="11778" width="36" style="315" customWidth="1"/>
    <col min="11779" max="11779" width="98.5" style="315" customWidth="1"/>
    <col min="11780" max="11780" width="49.83203125" style="315" customWidth="1"/>
    <col min="11781" max="11781" width="5.6640625" style="315" customWidth="1"/>
    <col min="11782" max="12032" width="12" style="315"/>
    <col min="12033" max="12033" width="5.6640625" style="315" customWidth="1"/>
    <col min="12034" max="12034" width="36" style="315" customWidth="1"/>
    <col min="12035" max="12035" width="98.5" style="315" customWidth="1"/>
    <col min="12036" max="12036" width="49.83203125" style="315" customWidth="1"/>
    <col min="12037" max="12037" width="5.6640625" style="315" customWidth="1"/>
    <col min="12038" max="12288" width="12" style="315"/>
    <col min="12289" max="12289" width="5.6640625" style="315" customWidth="1"/>
    <col min="12290" max="12290" width="36" style="315" customWidth="1"/>
    <col min="12291" max="12291" width="98.5" style="315" customWidth="1"/>
    <col min="12292" max="12292" width="49.83203125" style="315" customWidth="1"/>
    <col min="12293" max="12293" width="5.6640625" style="315" customWidth="1"/>
    <col min="12294" max="12544" width="12" style="315"/>
    <col min="12545" max="12545" width="5.6640625" style="315" customWidth="1"/>
    <col min="12546" max="12546" width="36" style="315" customWidth="1"/>
    <col min="12547" max="12547" width="98.5" style="315" customWidth="1"/>
    <col min="12548" max="12548" width="49.83203125" style="315" customWidth="1"/>
    <col min="12549" max="12549" width="5.6640625" style="315" customWidth="1"/>
    <col min="12550" max="12800" width="12" style="315"/>
    <col min="12801" max="12801" width="5.6640625" style="315" customWidth="1"/>
    <col min="12802" max="12802" width="36" style="315" customWidth="1"/>
    <col min="12803" max="12803" width="98.5" style="315" customWidth="1"/>
    <col min="12804" max="12804" width="49.83203125" style="315" customWidth="1"/>
    <col min="12805" max="12805" width="5.6640625" style="315" customWidth="1"/>
    <col min="12806" max="13056" width="12" style="315"/>
    <col min="13057" max="13057" width="5.6640625" style="315" customWidth="1"/>
    <col min="13058" max="13058" width="36" style="315" customWidth="1"/>
    <col min="13059" max="13059" width="98.5" style="315" customWidth="1"/>
    <col min="13060" max="13060" width="49.83203125" style="315" customWidth="1"/>
    <col min="13061" max="13061" width="5.6640625" style="315" customWidth="1"/>
    <col min="13062" max="13312" width="12" style="315"/>
    <col min="13313" max="13313" width="5.6640625" style="315" customWidth="1"/>
    <col min="13314" max="13314" width="36" style="315" customWidth="1"/>
    <col min="13315" max="13315" width="98.5" style="315" customWidth="1"/>
    <col min="13316" max="13316" width="49.83203125" style="315" customWidth="1"/>
    <col min="13317" max="13317" width="5.6640625" style="315" customWidth="1"/>
    <col min="13318" max="13568" width="12" style="315"/>
    <col min="13569" max="13569" width="5.6640625" style="315" customWidth="1"/>
    <col min="13570" max="13570" width="36" style="315" customWidth="1"/>
    <col min="13571" max="13571" width="98.5" style="315" customWidth="1"/>
    <col min="13572" max="13572" width="49.83203125" style="315" customWidth="1"/>
    <col min="13573" max="13573" width="5.6640625" style="315" customWidth="1"/>
    <col min="13574" max="13824" width="12" style="315"/>
    <col min="13825" max="13825" width="5.6640625" style="315" customWidth="1"/>
    <col min="13826" max="13826" width="36" style="315" customWidth="1"/>
    <col min="13827" max="13827" width="98.5" style="315" customWidth="1"/>
    <col min="13828" max="13828" width="49.83203125" style="315" customWidth="1"/>
    <col min="13829" max="13829" width="5.6640625" style="315" customWidth="1"/>
    <col min="13830" max="14080" width="12" style="315"/>
    <col min="14081" max="14081" width="5.6640625" style="315" customWidth="1"/>
    <col min="14082" max="14082" width="36" style="315" customWidth="1"/>
    <col min="14083" max="14083" width="98.5" style="315" customWidth="1"/>
    <col min="14084" max="14084" width="49.83203125" style="315" customWidth="1"/>
    <col min="14085" max="14085" width="5.6640625" style="315" customWidth="1"/>
    <col min="14086" max="14336" width="12" style="315"/>
    <col min="14337" max="14337" width="5.6640625" style="315" customWidth="1"/>
    <col min="14338" max="14338" width="36" style="315" customWidth="1"/>
    <col min="14339" max="14339" width="98.5" style="315" customWidth="1"/>
    <col min="14340" max="14340" width="49.83203125" style="315" customWidth="1"/>
    <col min="14341" max="14341" width="5.6640625" style="315" customWidth="1"/>
    <col min="14342" max="14592" width="12" style="315"/>
    <col min="14593" max="14593" width="5.6640625" style="315" customWidth="1"/>
    <col min="14594" max="14594" width="36" style="315" customWidth="1"/>
    <col min="14595" max="14595" width="98.5" style="315" customWidth="1"/>
    <col min="14596" max="14596" width="49.83203125" style="315" customWidth="1"/>
    <col min="14597" max="14597" width="5.6640625" style="315" customWidth="1"/>
    <col min="14598" max="14848" width="12" style="315"/>
    <col min="14849" max="14849" width="5.6640625" style="315" customWidth="1"/>
    <col min="14850" max="14850" width="36" style="315" customWidth="1"/>
    <col min="14851" max="14851" width="98.5" style="315" customWidth="1"/>
    <col min="14852" max="14852" width="49.83203125" style="315" customWidth="1"/>
    <col min="14853" max="14853" width="5.6640625" style="315" customWidth="1"/>
    <col min="14854" max="15104" width="12" style="315"/>
    <col min="15105" max="15105" width="5.6640625" style="315" customWidth="1"/>
    <col min="15106" max="15106" width="36" style="315" customWidth="1"/>
    <col min="15107" max="15107" width="98.5" style="315" customWidth="1"/>
    <col min="15108" max="15108" width="49.83203125" style="315" customWidth="1"/>
    <col min="15109" max="15109" width="5.6640625" style="315" customWidth="1"/>
    <col min="15110" max="15360" width="12" style="315"/>
    <col min="15361" max="15361" width="5.6640625" style="315" customWidth="1"/>
    <col min="15362" max="15362" width="36" style="315" customWidth="1"/>
    <col min="15363" max="15363" width="98.5" style="315" customWidth="1"/>
    <col min="15364" max="15364" width="49.83203125" style="315" customWidth="1"/>
    <col min="15365" max="15365" width="5.6640625" style="315" customWidth="1"/>
    <col min="15366" max="15616" width="12" style="315"/>
    <col min="15617" max="15617" width="5.6640625" style="315" customWidth="1"/>
    <col min="15618" max="15618" width="36" style="315" customWidth="1"/>
    <col min="15619" max="15619" width="98.5" style="315" customWidth="1"/>
    <col min="15620" max="15620" width="49.83203125" style="315" customWidth="1"/>
    <col min="15621" max="15621" width="5.6640625" style="315" customWidth="1"/>
    <col min="15622" max="15872" width="12" style="315"/>
    <col min="15873" max="15873" width="5.6640625" style="315" customWidth="1"/>
    <col min="15874" max="15874" width="36" style="315" customWidth="1"/>
    <col min="15875" max="15875" width="98.5" style="315" customWidth="1"/>
    <col min="15876" max="15876" width="49.83203125" style="315" customWidth="1"/>
    <col min="15877" max="15877" width="5.6640625" style="315" customWidth="1"/>
    <col min="15878" max="16128" width="12" style="315"/>
    <col min="16129" max="16129" width="5.6640625" style="315" customWidth="1"/>
    <col min="16130" max="16130" width="36" style="315" customWidth="1"/>
    <col min="16131" max="16131" width="98.5" style="315" customWidth="1"/>
    <col min="16132" max="16132" width="49.83203125" style="315" customWidth="1"/>
    <col min="16133" max="16133" width="5.6640625" style="315" customWidth="1"/>
    <col min="16134" max="16384" width="12" style="315"/>
  </cols>
  <sheetData>
    <row r="1" spans="1:8" s="307" customFormat="1">
      <c r="A1" s="306"/>
      <c r="B1" s="974" t="s">
        <v>5298</v>
      </c>
      <c r="C1" s="974"/>
      <c r="D1" s="974"/>
      <c r="E1" s="974"/>
    </row>
    <row r="2" spans="1:8" s="307" customFormat="1">
      <c r="A2" s="975" t="s">
        <v>5303</v>
      </c>
      <c r="B2" s="978"/>
      <c r="C2" s="978"/>
      <c r="D2" s="978"/>
      <c r="E2" s="978"/>
    </row>
    <row r="3" spans="1:8" s="307" customFormat="1">
      <c r="A3" s="306"/>
      <c r="B3" s="974" t="s">
        <v>5306</v>
      </c>
      <c r="C3" s="974"/>
      <c r="D3" s="974"/>
      <c r="E3" s="974"/>
    </row>
    <row r="4" spans="1:8" s="307" customFormat="1" ht="15" customHeight="1">
      <c r="A4" s="306"/>
      <c r="B4" s="974" t="s">
        <v>5300</v>
      </c>
      <c r="C4" s="974"/>
      <c r="D4" s="974"/>
      <c r="E4" s="974"/>
    </row>
    <row r="5" spans="1:8" s="307" customFormat="1">
      <c r="A5" s="975" t="s">
        <v>5301</v>
      </c>
      <c r="B5" s="975"/>
      <c r="C5" s="975"/>
      <c r="D5" s="975"/>
      <c r="E5" s="975"/>
    </row>
    <row r="6" spans="1:8" s="308" customFormat="1"/>
    <row r="7" spans="1:8">
      <c r="A7" s="309"/>
      <c r="B7" s="310" t="s">
        <v>5302</v>
      </c>
      <c r="C7" s="311" t="s">
        <v>5303</v>
      </c>
      <c r="D7" s="312"/>
      <c r="E7" s="313"/>
      <c r="F7" s="314"/>
      <c r="G7" s="314"/>
      <c r="H7" s="314"/>
    </row>
    <row r="8" spans="1:8">
      <c r="A8" s="309"/>
      <c r="B8" s="316"/>
      <c r="C8" s="317"/>
      <c r="D8" s="317"/>
      <c r="E8" s="318"/>
    </row>
    <row r="9" spans="1:8" s="321" customFormat="1">
      <c r="A9" s="319"/>
      <c r="B9" s="320"/>
      <c r="C9" s="319"/>
      <c r="D9" s="319"/>
      <c r="E9" s="320"/>
    </row>
    <row r="10" spans="1:8" s="307" customFormat="1">
      <c r="A10" s="976" t="s">
        <v>389</v>
      </c>
      <c r="B10" s="977"/>
      <c r="C10" s="322" t="s">
        <v>390</v>
      </c>
      <c r="D10" s="322" t="s">
        <v>391</v>
      </c>
      <c r="E10" s="323"/>
    </row>
    <row r="11" spans="1:8" s="321" customFormat="1">
      <c r="A11" s="324"/>
      <c r="B11" s="325"/>
      <c r="C11" s="325"/>
      <c r="D11" s="325"/>
      <c r="E11" s="326"/>
    </row>
    <row r="12" spans="1:8">
      <c r="A12" s="327"/>
      <c r="B12" s="328"/>
      <c r="C12" s="329"/>
      <c r="D12" s="330"/>
      <c r="E12" s="331"/>
    </row>
    <row r="13" spans="1:8">
      <c r="A13" s="327"/>
      <c r="B13" s="328"/>
      <c r="C13" s="329"/>
      <c r="D13" s="330"/>
      <c r="E13" s="331"/>
    </row>
    <row r="14" spans="1:8">
      <c r="A14" s="327"/>
      <c r="B14" s="328"/>
      <c r="C14" s="329"/>
      <c r="D14" s="330"/>
      <c r="E14" s="331"/>
    </row>
    <row r="15" spans="1:8">
      <c r="A15" s="327"/>
      <c r="B15" s="328"/>
      <c r="C15" s="329"/>
      <c r="D15" s="330"/>
      <c r="E15" s="331"/>
    </row>
    <row r="16" spans="1:8">
      <c r="A16" s="327"/>
      <c r="B16" s="328"/>
      <c r="C16" s="329"/>
      <c r="D16" s="330"/>
      <c r="E16" s="331"/>
    </row>
    <row r="17" spans="1:5">
      <c r="A17" s="332"/>
      <c r="B17" s="333"/>
      <c r="C17" s="329"/>
      <c r="D17" s="330"/>
      <c r="E17" s="331"/>
    </row>
    <row r="18" spans="1:5">
      <c r="A18" s="332"/>
      <c r="B18" s="333"/>
      <c r="C18" s="329"/>
      <c r="D18" s="330"/>
      <c r="E18" s="331"/>
    </row>
    <row r="19" spans="1:5" ht="14.25" customHeight="1">
      <c r="A19" s="971" t="s">
        <v>5307</v>
      </c>
      <c r="B19" s="972"/>
      <c r="C19" s="972"/>
      <c r="D19" s="972"/>
      <c r="E19" s="973"/>
    </row>
    <row r="20" spans="1:5">
      <c r="A20" s="332"/>
      <c r="B20" s="333"/>
      <c r="C20" s="329"/>
      <c r="D20" s="330"/>
      <c r="E20" s="331"/>
    </row>
    <row r="21" spans="1:5">
      <c r="A21" s="332"/>
      <c r="B21" s="333"/>
      <c r="C21" s="329"/>
      <c r="D21" s="330"/>
      <c r="E21" s="331"/>
    </row>
    <row r="22" spans="1:5">
      <c r="A22" s="332"/>
      <c r="B22" s="333"/>
      <c r="C22" s="329"/>
      <c r="D22" s="330"/>
      <c r="E22" s="331"/>
    </row>
    <row r="23" spans="1:5">
      <c r="A23" s="332"/>
      <c r="B23" s="333"/>
      <c r="C23" s="329"/>
      <c r="D23" s="330"/>
      <c r="E23" s="331"/>
    </row>
    <row r="24" spans="1:5">
      <c r="A24" s="327"/>
      <c r="B24" s="328"/>
      <c r="C24" s="329"/>
      <c r="D24" s="330"/>
      <c r="E24" s="331"/>
    </row>
    <row r="25" spans="1:5">
      <c r="A25" s="327"/>
      <c r="B25" s="328"/>
      <c r="C25" s="329"/>
      <c r="D25" s="330"/>
      <c r="E25" s="331"/>
    </row>
    <row r="26" spans="1:5">
      <c r="A26" s="327"/>
      <c r="B26" s="328"/>
      <c r="C26" s="329"/>
      <c r="D26" s="330"/>
      <c r="E26" s="331"/>
    </row>
    <row r="27" spans="1:5">
      <c r="A27" s="327"/>
      <c r="B27" s="328"/>
      <c r="C27" s="329"/>
      <c r="D27" s="330"/>
      <c r="E27" s="331"/>
    </row>
    <row r="28" spans="1:5">
      <c r="A28" s="327"/>
      <c r="B28" s="328"/>
      <c r="C28" s="329"/>
      <c r="D28" s="330"/>
      <c r="E28" s="331"/>
    </row>
    <row r="29" spans="1:5">
      <c r="A29" s="327"/>
      <c r="B29" s="328"/>
      <c r="C29" s="329"/>
      <c r="D29" s="330"/>
      <c r="E29" s="331"/>
    </row>
    <row r="30" spans="1:5">
      <c r="A30" s="327"/>
      <c r="B30" s="328"/>
      <c r="C30" s="329"/>
      <c r="D30" s="330"/>
      <c r="E30" s="331"/>
    </row>
    <row r="31" spans="1:5">
      <c r="A31" s="334"/>
      <c r="B31" s="335"/>
      <c r="C31" s="336"/>
      <c r="D31" s="337"/>
      <c r="E31" s="338"/>
    </row>
    <row r="32" spans="1:5">
      <c r="A32" s="339"/>
      <c r="B32" s="340"/>
      <c r="C32" s="979"/>
      <c r="D32" s="980"/>
      <c r="E32" s="980"/>
    </row>
    <row r="33" spans="1:9">
      <c r="A33" s="341" t="s">
        <v>5305</v>
      </c>
      <c r="B33" s="342"/>
      <c r="C33" s="342"/>
      <c r="E33" s="343"/>
      <c r="F33" s="343"/>
      <c r="G33" s="342"/>
      <c r="H33" s="342"/>
      <c r="I33" s="342"/>
    </row>
    <row r="40" spans="1:9" ht="15" customHeight="1">
      <c r="A40" s="981" t="s">
        <v>5288</v>
      </c>
      <c r="B40" s="981"/>
      <c r="D40" s="981" t="s">
        <v>5289</v>
      </c>
      <c r="E40" s="981"/>
      <c r="F40" s="466"/>
    </row>
    <row r="41" spans="1:9">
      <c r="A41" s="982" t="s">
        <v>5634</v>
      </c>
      <c r="B41" s="982"/>
      <c r="D41" s="982" t="s">
        <v>5635</v>
      </c>
      <c r="E41" s="982"/>
      <c r="F41" s="344"/>
    </row>
    <row r="42" spans="1:9">
      <c r="A42" s="982"/>
      <c r="B42" s="982"/>
      <c r="D42" s="982"/>
      <c r="E42" s="982"/>
      <c r="F42" s="344"/>
    </row>
    <row r="43" spans="1:9">
      <c r="A43" s="344"/>
      <c r="B43" s="344"/>
    </row>
  </sheetData>
  <mergeCells count="12">
    <mergeCell ref="C32:E32"/>
    <mergeCell ref="A40:B40"/>
    <mergeCell ref="D40:E40"/>
    <mergeCell ref="A41:B42"/>
    <mergeCell ref="D41:E42"/>
    <mergeCell ref="A19:E19"/>
    <mergeCell ref="B1:E1"/>
    <mergeCell ref="B3:E3"/>
    <mergeCell ref="B4:E4"/>
    <mergeCell ref="A5:E5"/>
    <mergeCell ref="A10:B10"/>
    <mergeCell ref="A2:E2"/>
  </mergeCells>
  <pageMargins left="0.70866141732283472" right="0.70866141732283472" top="0.74803149606299213" bottom="0.74803149606299213" header="0.31496062992125984" footer="0.31496062992125984"/>
  <pageSetup scale="78" orientation="landscape" r:id="rId1"/>
  <headerFooter>
    <oddFooter>&amp;R6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8"/>
  <sheetViews>
    <sheetView showGridLines="0" tabSelected="1" zoomScaleNormal="100" workbookViewId="0">
      <pane ySplit="2" topLeftCell="A3" activePane="bottomLeft" state="frozen"/>
      <selection activeCell="J40" sqref="J40"/>
      <selection pane="bottomLeft" activeCell="J116" sqref="J116"/>
    </sheetView>
  </sheetViews>
  <sheetFormatPr baseColWidth="10" defaultRowHeight="12"/>
  <cols>
    <col min="1" max="1" width="53.83203125" style="251" customWidth="1"/>
    <col min="2" max="3" width="11.83203125" style="251" customWidth="1"/>
    <col min="4" max="4" width="23.1640625" style="251" customWidth="1"/>
    <col min="5" max="5" width="50.83203125" style="261" customWidth="1"/>
    <col min="6" max="6" width="30.6640625" style="251" customWidth="1"/>
    <col min="7" max="7" width="16.83203125" style="262" customWidth="1"/>
    <col min="8" max="8" width="20.6640625" style="263" customWidth="1"/>
    <col min="9" max="9" width="14.83203125" style="251" bestFit="1" customWidth="1"/>
    <col min="10" max="10" width="44.6640625" style="252" bestFit="1" customWidth="1"/>
    <col min="11" max="16384" width="12" style="251"/>
  </cols>
  <sheetData>
    <row r="1" spans="1:10" ht="60" customHeight="1">
      <c r="A1" s="983" t="s">
        <v>5447</v>
      </c>
      <c r="B1" s="984"/>
      <c r="C1" s="984"/>
      <c r="D1" s="984"/>
      <c r="E1" s="984"/>
      <c r="F1" s="984"/>
      <c r="G1" s="984"/>
      <c r="H1" s="985"/>
    </row>
    <row r="2" spans="1:10" ht="24">
      <c r="A2" s="253" t="s">
        <v>5224</v>
      </c>
      <c r="B2" s="253" t="s">
        <v>5225</v>
      </c>
      <c r="C2" s="253" t="s">
        <v>5226</v>
      </c>
      <c r="D2" s="254" t="s">
        <v>5227</v>
      </c>
      <c r="E2" s="255" t="s">
        <v>5228</v>
      </c>
      <c r="F2" s="253" t="s">
        <v>5229</v>
      </c>
      <c r="G2" s="253" t="s">
        <v>5230</v>
      </c>
      <c r="H2" s="256" t="s">
        <v>5231</v>
      </c>
    </row>
    <row r="3" spans="1:10" ht="15" customHeight="1">
      <c r="A3" s="480" t="s">
        <v>5232</v>
      </c>
      <c r="B3" s="447" t="s">
        <v>5233</v>
      </c>
      <c r="C3" s="448"/>
      <c r="D3" s="448" t="s">
        <v>5234</v>
      </c>
      <c r="E3" s="449" t="s">
        <v>5448</v>
      </c>
      <c r="F3" s="450" t="s">
        <v>5449</v>
      </c>
      <c r="G3" s="447"/>
      <c r="H3" s="451">
        <v>3400</v>
      </c>
    </row>
    <row r="4" spans="1:10" ht="15" customHeight="1">
      <c r="A4" s="480" t="s">
        <v>5232</v>
      </c>
      <c r="B4" s="447" t="s">
        <v>5233</v>
      </c>
      <c r="C4" s="448"/>
      <c r="D4" s="448" t="s">
        <v>5234</v>
      </c>
      <c r="E4" s="449" t="s">
        <v>5450</v>
      </c>
      <c r="F4" s="450" t="s">
        <v>5451</v>
      </c>
      <c r="G4" s="447"/>
      <c r="H4" s="451">
        <v>3400</v>
      </c>
    </row>
    <row r="5" spans="1:10" ht="15" customHeight="1">
      <c r="A5" s="480" t="s">
        <v>5232</v>
      </c>
      <c r="B5" s="447" t="s">
        <v>5233</v>
      </c>
      <c r="C5" s="448"/>
      <c r="D5" s="448" t="s">
        <v>5234</v>
      </c>
      <c r="E5" s="449" t="s">
        <v>5452</v>
      </c>
      <c r="F5" s="450" t="s">
        <v>5453</v>
      </c>
      <c r="G5" s="447"/>
      <c r="H5" s="451">
        <v>3400</v>
      </c>
    </row>
    <row r="6" spans="1:10" ht="15" customHeight="1">
      <c r="A6" s="480" t="s">
        <v>5232</v>
      </c>
      <c r="B6" s="447" t="s">
        <v>5233</v>
      </c>
      <c r="C6" s="448"/>
      <c r="D6" s="448" t="s">
        <v>5234</v>
      </c>
      <c r="E6" s="449" t="s">
        <v>5454</v>
      </c>
      <c r="F6" s="450" t="s">
        <v>5455</v>
      </c>
      <c r="G6" s="447"/>
      <c r="H6" s="451">
        <v>3400</v>
      </c>
      <c r="I6" s="257"/>
      <c r="J6" s="258"/>
    </row>
    <row r="7" spans="1:10" ht="15" customHeight="1">
      <c r="A7" s="480" t="s">
        <v>5232</v>
      </c>
      <c r="B7" s="447" t="s">
        <v>5233</v>
      </c>
      <c r="C7" s="448"/>
      <c r="D7" s="448" t="s">
        <v>5234</v>
      </c>
      <c r="E7" s="449" t="s">
        <v>5253</v>
      </c>
      <c r="F7" s="450" t="s">
        <v>5254</v>
      </c>
      <c r="G7" s="447"/>
      <c r="H7" s="451">
        <v>3400</v>
      </c>
      <c r="I7" s="257"/>
      <c r="J7" s="258"/>
    </row>
    <row r="8" spans="1:10" ht="15" customHeight="1">
      <c r="A8" s="480" t="s">
        <v>5232</v>
      </c>
      <c r="B8" s="447" t="s">
        <v>5233</v>
      </c>
      <c r="C8" s="448"/>
      <c r="D8" s="448" t="s">
        <v>5234</v>
      </c>
      <c r="E8" s="449" t="s">
        <v>5456</v>
      </c>
      <c r="F8" s="450" t="s">
        <v>5457</v>
      </c>
      <c r="G8" s="447"/>
      <c r="H8" s="451">
        <v>3400</v>
      </c>
      <c r="I8" s="257"/>
      <c r="J8" s="258"/>
    </row>
    <row r="9" spans="1:10" ht="15" customHeight="1">
      <c r="A9" s="480" t="s">
        <v>5232</v>
      </c>
      <c r="B9" s="447" t="s">
        <v>5233</v>
      </c>
      <c r="C9" s="448"/>
      <c r="D9" s="448" t="s">
        <v>5234</v>
      </c>
      <c r="E9" s="449" t="s">
        <v>5458</v>
      </c>
      <c r="F9" s="450" t="s">
        <v>5459</v>
      </c>
      <c r="G9" s="447"/>
      <c r="H9" s="451">
        <v>3400</v>
      </c>
      <c r="I9" s="257"/>
      <c r="J9" s="258"/>
    </row>
    <row r="10" spans="1:10" ht="15" customHeight="1">
      <c r="A10" s="480" t="s">
        <v>5232</v>
      </c>
      <c r="B10" s="447" t="s">
        <v>5233</v>
      </c>
      <c r="C10" s="448"/>
      <c r="D10" s="448" t="s">
        <v>5234</v>
      </c>
      <c r="E10" s="449" t="s">
        <v>5247</v>
      </c>
      <c r="F10" s="450" t="s">
        <v>5248</v>
      </c>
      <c r="G10" s="447"/>
      <c r="H10" s="451">
        <v>3400</v>
      </c>
    </row>
    <row r="11" spans="1:10" ht="15" customHeight="1">
      <c r="A11" s="480" t="s">
        <v>5232</v>
      </c>
      <c r="B11" s="447" t="s">
        <v>5233</v>
      </c>
      <c r="C11" s="448"/>
      <c r="D11" s="448" t="s">
        <v>5234</v>
      </c>
      <c r="E11" s="449" t="s">
        <v>5277</v>
      </c>
      <c r="F11" s="450" t="s">
        <v>5278</v>
      </c>
      <c r="G11" s="447"/>
      <c r="H11" s="451">
        <v>3400</v>
      </c>
      <c r="I11" s="257"/>
      <c r="J11" s="258"/>
    </row>
    <row r="12" spans="1:10" ht="15" customHeight="1">
      <c r="A12" s="480" t="s">
        <v>5232</v>
      </c>
      <c r="B12" s="447" t="s">
        <v>5233</v>
      </c>
      <c r="C12" s="448"/>
      <c r="D12" s="448" t="s">
        <v>5234</v>
      </c>
      <c r="E12" s="449" t="s">
        <v>5261</v>
      </c>
      <c r="F12" s="450" t="s">
        <v>5262</v>
      </c>
      <c r="G12" s="447"/>
      <c r="H12" s="451">
        <v>3400</v>
      </c>
    </row>
    <row r="13" spans="1:10" ht="15" customHeight="1">
      <c r="A13" s="480" t="s">
        <v>5232</v>
      </c>
      <c r="B13" s="447" t="s">
        <v>5233</v>
      </c>
      <c r="C13" s="448"/>
      <c r="D13" s="448" t="s">
        <v>5234</v>
      </c>
      <c r="E13" s="449" t="s">
        <v>5460</v>
      </c>
      <c r="F13" s="450" t="s">
        <v>5461</v>
      </c>
      <c r="G13" s="447"/>
      <c r="H13" s="451">
        <v>3400</v>
      </c>
    </row>
    <row r="14" spans="1:10" ht="15" customHeight="1">
      <c r="A14" s="480" t="s">
        <v>5232</v>
      </c>
      <c r="B14" s="447" t="s">
        <v>5233</v>
      </c>
      <c r="C14" s="448"/>
      <c r="D14" s="448" t="s">
        <v>5234</v>
      </c>
      <c r="E14" s="449" t="s">
        <v>5263</v>
      </c>
      <c r="F14" s="450" t="s">
        <v>5264</v>
      </c>
      <c r="G14" s="447"/>
      <c r="H14" s="451">
        <v>3400</v>
      </c>
    </row>
    <row r="15" spans="1:10" ht="15" customHeight="1">
      <c r="A15" s="480" t="s">
        <v>5232</v>
      </c>
      <c r="B15" s="447" t="s">
        <v>5233</v>
      </c>
      <c r="C15" s="448"/>
      <c r="D15" s="448" t="s">
        <v>5234</v>
      </c>
      <c r="E15" s="449" t="s">
        <v>5265</v>
      </c>
      <c r="F15" s="450" t="s">
        <v>5266</v>
      </c>
      <c r="G15" s="447"/>
      <c r="H15" s="451">
        <v>3400</v>
      </c>
    </row>
    <row r="16" spans="1:10" ht="15" customHeight="1">
      <c r="A16" s="480" t="s">
        <v>5232</v>
      </c>
      <c r="B16" s="447" t="s">
        <v>5233</v>
      </c>
      <c r="C16" s="448"/>
      <c r="D16" s="448" t="s">
        <v>5234</v>
      </c>
      <c r="E16" s="449" t="s">
        <v>5271</v>
      </c>
      <c r="F16" s="450" t="s">
        <v>5272</v>
      </c>
      <c r="G16" s="447"/>
      <c r="H16" s="451">
        <v>3400</v>
      </c>
    </row>
    <row r="17" spans="1:10" ht="15" customHeight="1">
      <c r="A17" s="480" t="s">
        <v>5232</v>
      </c>
      <c r="B17" s="447" t="s">
        <v>5233</v>
      </c>
      <c r="C17" s="448"/>
      <c r="D17" s="448" t="s">
        <v>5234</v>
      </c>
      <c r="E17" s="449" t="s">
        <v>5462</v>
      </c>
      <c r="F17" s="450" t="s">
        <v>5463</v>
      </c>
      <c r="G17" s="447"/>
      <c r="H17" s="451">
        <v>3400</v>
      </c>
    </row>
    <row r="18" spans="1:10" ht="15" customHeight="1">
      <c r="A18" s="480" t="s">
        <v>5232</v>
      </c>
      <c r="B18" s="447" t="s">
        <v>5233</v>
      </c>
      <c r="C18" s="448"/>
      <c r="D18" s="448" t="s">
        <v>5234</v>
      </c>
      <c r="E18" s="449" t="s">
        <v>5464</v>
      </c>
      <c r="F18" s="450" t="s">
        <v>5465</v>
      </c>
      <c r="G18" s="447"/>
      <c r="H18" s="451">
        <v>3400</v>
      </c>
    </row>
    <row r="19" spans="1:10" ht="15" customHeight="1">
      <c r="A19" s="480" t="s">
        <v>5232</v>
      </c>
      <c r="B19" s="447" t="s">
        <v>5233</v>
      </c>
      <c r="C19" s="448"/>
      <c r="D19" s="448" t="s">
        <v>5234</v>
      </c>
      <c r="E19" s="449" t="s">
        <v>5269</v>
      </c>
      <c r="F19" s="450" t="s">
        <v>5270</v>
      </c>
      <c r="G19" s="447"/>
      <c r="H19" s="451">
        <v>3400</v>
      </c>
    </row>
    <row r="20" spans="1:10" ht="15" customHeight="1">
      <c r="A20" s="480" t="s">
        <v>5232</v>
      </c>
      <c r="B20" s="447" t="s">
        <v>5233</v>
      </c>
      <c r="C20" s="448"/>
      <c r="D20" s="448" t="s">
        <v>5234</v>
      </c>
      <c r="E20" s="449" t="s">
        <v>5249</v>
      </c>
      <c r="F20" s="452" t="s">
        <v>5250</v>
      </c>
      <c r="G20" s="447"/>
      <c r="H20" s="451">
        <v>3400</v>
      </c>
    </row>
    <row r="21" spans="1:10" ht="15" customHeight="1">
      <c r="A21" s="480" t="s">
        <v>5232</v>
      </c>
      <c r="B21" s="447" t="s">
        <v>5233</v>
      </c>
      <c r="C21" s="448"/>
      <c r="D21" s="448" t="s">
        <v>5234</v>
      </c>
      <c r="E21" s="449" t="s">
        <v>5466</v>
      </c>
      <c r="F21" s="452" t="s">
        <v>5467</v>
      </c>
      <c r="G21" s="447"/>
      <c r="H21" s="451">
        <v>3400</v>
      </c>
    </row>
    <row r="22" spans="1:10" ht="15" customHeight="1">
      <c r="A22" s="480" t="s">
        <v>5232</v>
      </c>
      <c r="B22" s="447" t="s">
        <v>5233</v>
      </c>
      <c r="C22" s="448"/>
      <c r="D22" s="448" t="s">
        <v>5234</v>
      </c>
      <c r="E22" s="449" t="s">
        <v>5468</v>
      </c>
      <c r="F22" s="452" t="s">
        <v>5469</v>
      </c>
      <c r="G22" s="447"/>
      <c r="H22" s="451">
        <v>3400</v>
      </c>
      <c r="I22" s="259"/>
    </row>
    <row r="23" spans="1:10" ht="15" customHeight="1">
      <c r="A23" s="480" t="s">
        <v>5232</v>
      </c>
      <c r="B23" s="447" t="s">
        <v>5233</v>
      </c>
      <c r="C23" s="448"/>
      <c r="D23" s="448" t="s">
        <v>5234</v>
      </c>
      <c r="E23" s="453" t="s">
        <v>5460</v>
      </c>
      <c r="F23" s="450" t="s">
        <v>5461</v>
      </c>
      <c r="G23" s="447"/>
      <c r="H23" s="451">
        <v>3463.45</v>
      </c>
      <c r="I23" s="259"/>
    </row>
    <row r="24" spans="1:10" ht="15" customHeight="1">
      <c r="A24" s="480" t="s">
        <v>5232</v>
      </c>
      <c r="B24" s="447" t="s">
        <v>5233</v>
      </c>
      <c r="C24" s="448"/>
      <c r="D24" s="448" t="s">
        <v>5234</v>
      </c>
      <c r="E24" s="453" t="s">
        <v>5257</v>
      </c>
      <c r="F24" s="450" t="s">
        <v>5258</v>
      </c>
      <c r="G24" s="447"/>
      <c r="H24" s="451">
        <v>3463.45</v>
      </c>
      <c r="I24" s="259"/>
    </row>
    <row r="25" spans="1:10" ht="15" customHeight="1">
      <c r="A25" s="480" t="s">
        <v>5232</v>
      </c>
      <c r="B25" s="447" t="s">
        <v>5233</v>
      </c>
      <c r="C25" s="448"/>
      <c r="D25" s="448" t="s">
        <v>5234</v>
      </c>
      <c r="E25" s="453" t="s">
        <v>5470</v>
      </c>
      <c r="F25" s="450" t="s">
        <v>5471</v>
      </c>
      <c r="G25" s="447"/>
      <c r="H25" s="451">
        <v>3463.45</v>
      </c>
      <c r="I25" s="259"/>
    </row>
    <row r="26" spans="1:10" ht="15" customHeight="1">
      <c r="A26" s="480" t="s">
        <v>5232</v>
      </c>
      <c r="B26" s="447" t="s">
        <v>5233</v>
      </c>
      <c r="C26" s="448"/>
      <c r="D26" s="448" t="s">
        <v>5234</v>
      </c>
      <c r="E26" s="453" t="s">
        <v>5472</v>
      </c>
      <c r="F26" s="450" t="s">
        <v>5473</v>
      </c>
      <c r="G26" s="447"/>
      <c r="H26" s="451">
        <v>3463.45</v>
      </c>
      <c r="I26" s="259"/>
    </row>
    <row r="27" spans="1:10" ht="15" customHeight="1">
      <c r="A27" s="480" t="s">
        <v>5232</v>
      </c>
      <c r="B27" s="447" t="s">
        <v>5233</v>
      </c>
      <c r="C27" s="448"/>
      <c r="D27" s="448" t="s">
        <v>5234</v>
      </c>
      <c r="E27" s="453" t="s">
        <v>5468</v>
      </c>
      <c r="F27" s="450" t="s">
        <v>5469</v>
      </c>
      <c r="G27" s="447"/>
      <c r="H27" s="451">
        <v>3463.45</v>
      </c>
      <c r="I27" s="259"/>
    </row>
    <row r="28" spans="1:10" ht="15" customHeight="1">
      <c r="A28" s="480" t="s">
        <v>5232</v>
      </c>
      <c r="B28" s="447" t="s">
        <v>5233</v>
      </c>
      <c r="C28" s="448"/>
      <c r="D28" s="448" t="s">
        <v>5234</v>
      </c>
      <c r="E28" s="453" t="s">
        <v>5474</v>
      </c>
      <c r="F28" s="450" t="s">
        <v>5475</v>
      </c>
      <c r="G28" s="447"/>
      <c r="H28" s="451">
        <v>3463.41</v>
      </c>
      <c r="I28" s="259"/>
    </row>
    <row r="29" spans="1:10" ht="15" customHeight="1">
      <c r="A29" s="480" t="s">
        <v>5232</v>
      </c>
      <c r="B29" s="447" t="s">
        <v>5233</v>
      </c>
      <c r="C29" s="448"/>
      <c r="D29" s="448" t="s">
        <v>5234</v>
      </c>
      <c r="E29" s="453" t="s">
        <v>5476</v>
      </c>
      <c r="F29" s="450" t="s">
        <v>5477</v>
      </c>
      <c r="G29" s="447"/>
      <c r="H29" s="451">
        <v>3463.41</v>
      </c>
      <c r="I29" s="259"/>
    </row>
    <row r="30" spans="1:10" ht="15" customHeight="1">
      <c r="A30" s="480" t="s">
        <v>5232</v>
      </c>
      <c r="B30" s="447" t="s">
        <v>5233</v>
      </c>
      <c r="C30" s="448"/>
      <c r="D30" s="448" t="s">
        <v>5234</v>
      </c>
      <c r="E30" s="453" t="s">
        <v>5478</v>
      </c>
      <c r="F30" s="450" t="s">
        <v>5479</v>
      </c>
      <c r="G30" s="447"/>
      <c r="H30" s="451">
        <v>3463.41</v>
      </c>
      <c r="I30" s="259"/>
    </row>
    <row r="31" spans="1:10" ht="15" customHeight="1">
      <c r="A31" s="480" t="s">
        <v>5232</v>
      </c>
      <c r="B31" s="447" t="s">
        <v>5233</v>
      </c>
      <c r="C31" s="448"/>
      <c r="D31" s="448" t="s">
        <v>5234</v>
      </c>
      <c r="E31" s="453" t="s">
        <v>5480</v>
      </c>
      <c r="F31" s="450" t="s">
        <v>5481</v>
      </c>
      <c r="G31" s="447"/>
      <c r="H31" s="451">
        <v>3463.41</v>
      </c>
      <c r="I31" s="260"/>
      <c r="J31" s="258"/>
    </row>
    <row r="32" spans="1:10" ht="15" customHeight="1">
      <c r="A32" s="480" t="s">
        <v>5232</v>
      </c>
      <c r="B32" s="447" t="s">
        <v>5233</v>
      </c>
      <c r="C32" s="448"/>
      <c r="D32" s="448" t="s">
        <v>5234</v>
      </c>
      <c r="E32" s="453" t="s">
        <v>5450</v>
      </c>
      <c r="F32" s="450" t="s">
        <v>5451</v>
      </c>
      <c r="G32" s="447"/>
      <c r="H32" s="451">
        <v>3463.41</v>
      </c>
      <c r="I32" s="260"/>
      <c r="J32" s="258"/>
    </row>
    <row r="33" spans="1:10" ht="15" customHeight="1">
      <c r="A33" s="480" t="s">
        <v>5232</v>
      </c>
      <c r="B33" s="447" t="s">
        <v>5233</v>
      </c>
      <c r="C33" s="448"/>
      <c r="D33" s="448" t="s">
        <v>5234</v>
      </c>
      <c r="E33" s="453" t="s">
        <v>5237</v>
      </c>
      <c r="F33" s="450" t="s">
        <v>5238</v>
      </c>
      <c r="G33" s="447"/>
      <c r="H33" s="451">
        <v>3463.41</v>
      </c>
      <c r="I33" s="260"/>
      <c r="J33" s="258"/>
    </row>
    <row r="34" spans="1:10" ht="15" customHeight="1">
      <c r="A34" s="480" t="s">
        <v>5232</v>
      </c>
      <c r="B34" s="447" t="s">
        <v>5233</v>
      </c>
      <c r="C34" s="448"/>
      <c r="D34" s="448" t="s">
        <v>5234</v>
      </c>
      <c r="E34" s="453" t="s">
        <v>5482</v>
      </c>
      <c r="F34" s="450" t="s">
        <v>5483</v>
      </c>
      <c r="G34" s="447"/>
      <c r="H34" s="451">
        <v>3463.41</v>
      </c>
      <c r="I34" s="260"/>
      <c r="J34" s="258"/>
    </row>
    <row r="35" spans="1:10" ht="15" customHeight="1">
      <c r="A35" s="480" t="s">
        <v>5232</v>
      </c>
      <c r="B35" s="447" t="s">
        <v>5233</v>
      </c>
      <c r="C35" s="448"/>
      <c r="D35" s="448" t="s">
        <v>5234</v>
      </c>
      <c r="E35" s="453" t="s">
        <v>5484</v>
      </c>
      <c r="F35" s="450" t="s">
        <v>5485</v>
      </c>
      <c r="G35" s="447"/>
      <c r="H35" s="451">
        <v>3463.41</v>
      </c>
      <c r="I35" s="260"/>
      <c r="J35" s="258"/>
    </row>
    <row r="36" spans="1:10" ht="15" customHeight="1">
      <c r="A36" s="480" t="s">
        <v>5232</v>
      </c>
      <c r="B36" s="447" t="s">
        <v>5233</v>
      </c>
      <c r="C36" s="448"/>
      <c r="D36" s="448" t="s">
        <v>5234</v>
      </c>
      <c r="E36" s="453" t="s">
        <v>5251</v>
      </c>
      <c r="F36" s="450" t="s">
        <v>5252</v>
      </c>
      <c r="G36" s="447"/>
      <c r="H36" s="451">
        <v>3463.41</v>
      </c>
      <c r="I36" s="260"/>
      <c r="J36" s="258"/>
    </row>
    <row r="37" spans="1:10" ht="15" customHeight="1">
      <c r="A37" s="480" t="s">
        <v>5232</v>
      </c>
      <c r="B37" s="447" t="s">
        <v>5233</v>
      </c>
      <c r="C37" s="448"/>
      <c r="D37" s="448" t="s">
        <v>5234</v>
      </c>
      <c r="E37" s="453" t="s">
        <v>5486</v>
      </c>
      <c r="F37" s="450" t="s">
        <v>5487</v>
      </c>
      <c r="G37" s="447"/>
      <c r="H37" s="451">
        <v>3463.41</v>
      </c>
      <c r="I37" s="260"/>
      <c r="J37" s="258"/>
    </row>
    <row r="38" spans="1:10" ht="15" customHeight="1">
      <c r="A38" s="480" t="s">
        <v>5232</v>
      </c>
      <c r="B38" s="447" t="s">
        <v>5233</v>
      </c>
      <c r="C38" s="448"/>
      <c r="D38" s="448" t="s">
        <v>5234</v>
      </c>
      <c r="E38" s="453" t="s">
        <v>5488</v>
      </c>
      <c r="F38" s="450" t="s">
        <v>5489</v>
      </c>
      <c r="G38" s="447"/>
      <c r="H38" s="451">
        <v>3463.41</v>
      </c>
      <c r="I38" s="260"/>
      <c r="J38" s="258"/>
    </row>
    <row r="39" spans="1:10" ht="15" customHeight="1">
      <c r="A39" s="480" t="s">
        <v>5232</v>
      </c>
      <c r="B39" s="447" t="s">
        <v>5233</v>
      </c>
      <c r="C39" s="448"/>
      <c r="D39" s="448" t="s">
        <v>5234</v>
      </c>
      <c r="E39" s="453" t="s">
        <v>5490</v>
      </c>
      <c r="F39" s="450" t="s">
        <v>5491</v>
      </c>
      <c r="G39" s="447"/>
      <c r="H39" s="451">
        <v>3463.41</v>
      </c>
      <c r="I39" s="260"/>
      <c r="J39" s="258"/>
    </row>
    <row r="40" spans="1:10" ht="15" customHeight="1">
      <c r="A40" s="481" t="s">
        <v>5232</v>
      </c>
      <c r="B40" s="462" t="s">
        <v>5233</v>
      </c>
      <c r="C40" s="463"/>
      <c r="D40" s="463" t="s">
        <v>5234</v>
      </c>
      <c r="E40" s="487" t="s">
        <v>5492</v>
      </c>
      <c r="F40" s="488" t="s">
        <v>5493</v>
      </c>
      <c r="G40" s="462"/>
      <c r="H40" s="489">
        <v>3463.41</v>
      </c>
      <c r="I40" s="260"/>
      <c r="J40" s="258"/>
    </row>
    <row r="41" spans="1:10" ht="15" customHeight="1">
      <c r="A41" s="479" t="s">
        <v>5232</v>
      </c>
      <c r="B41" s="444" t="s">
        <v>5233</v>
      </c>
      <c r="C41" s="445"/>
      <c r="D41" s="445" t="s">
        <v>5234</v>
      </c>
      <c r="E41" s="490" t="s">
        <v>5494</v>
      </c>
      <c r="F41" s="491" t="s">
        <v>5495</v>
      </c>
      <c r="G41" s="444"/>
      <c r="H41" s="446">
        <v>3463.41</v>
      </c>
      <c r="I41" s="260"/>
      <c r="J41" s="258"/>
    </row>
    <row r="42" spans="1:10" ht="15" customHeight="1">
      <c r="A42" s="480" t="s">
        <v>5232</v>
      </c>
      <c r="B42" s="447" t="s">
        <v>5233</v>
      </c>
      <c r="C42" s="448"/>
      <c r="D42" s="448" t="s">
        <v>5234</v>
      </c>
      <c r="E42" s="453" t="s">
        <v>5496</v>
      </c>
      <c r="F42" s="450" t="s">
        <v>5497</v>
      </c>
      <c r="G42" s="447"/>
      <c r="H42" s="451">
        <v>3463.41</v>
      </c>
      <c r="I42" s="260"/>
      <c r="J42" s="258"/>
    </row>
    <row r="43" spans="1:10" ht="15" customHeight="1">
      <c r="A43" s="480" t="s">
        <v>5232</v>
      </c>
      <c r="B43" s="447" t="s">
        <v>5233</v>
      </c>
      <c r="C43" s="448"/>
      <c r="D43" s="448" t="s">
        <v>5234</v>
      </c>
      <c r="E43" s="453" t="s">
        <v>5498</v>
      </c>
      <c r="F43" s="450" t="s">
        <v>5499</v>
      </c>
      <c r="G43" s="447"/>
      <c r="H43" s="451">
        <v>3463.41</v>
      </c>
      <c r="I43" s="260"/>
      <c r="J43" s="258"/>
    </row>
    <row r="44" spans="1:10" ht="15" customHeight="1">
      <c r="A44" s="480" t="s">
        <v>5232</v>
      </c>
      <c r="B44" s="447" t="s">
        <v>5233</v>
      </c>
      <c r="C44" s="448"/>
      <c r="D44" s="448" t="s">
        <v>5234</v>
      </c>
      <c r="E44" s="453" t="s">
        <v>5500</v>
      </c>
      <c r="F44" s="450" t="s">
        <v>5501</v>
      </c>
      <c r="G44" s="447"/>
      <c r="H44" s="451">
        <v>3463.41</v>
      </c>
      <c r="I44" s="260"/>
      <c r="J44" s="258"/>
    </row>
    <row r="45" spans="1:10" ht="15" customHeight="1">
      <c r="A45" s="480" t="s">
        <v>5232</v>
      </c>
      <c r="B45" s="447" t="s">
        <v>5233</v>
      </c>
      <c r="C45" s="448"/>
      <c r="D45" s="448" t="s">
        <v>5234</v>
      </c>
      <c r="E45" s="453" t="s">
        <v>5502</v>
      </c>
      <c r="F45" s="450" t="s">
        <v>5503</v>
      </c>
      <c r="G45" s="447"/>
      <c r="H45" s="451">
        <v>3463.41</v>
      </c>
      <c r="I45" s="260"/>
      <c r="J45" s="258"/>
    </row>
    <row r="46" spans="1:10" ht="15" customHeight="1">
      <c r="A46" s="480" t="s">
        <v>5232</v>
      </c>
      <c r="B46" s="447" t="s">
        <v>5233</v>
      </c>
      <c r="C46" s="448"/>
      <c r="D46" s="448" t="s">
        <v>5234</v>
      </c>
      <c r="E46" s="453" t="s">
        <v>5259</v>
      </c>
      <c r="F46" s="450" t="s">
        <v>5260</v>
      </c>
      <c r="G46" s="447"/>
      <c r="H46" s="451">
        <v>3463.41</v>
      </c>
      <c r="I46" s="260"/>
      <c r="J46" s="258"/>
    </row>
    <row r="47" spans="1:10" ht="15" customHeight="1">
      <c r="A47" s="480" t="s">
        <v>5232</v>
      </c>
      <c r="B47" s="447" t="s">
        <v>5233</v>
      </c>
      <c r="C47" s="448"/>
      <c r="D47" s="448" t="s">
        <v>5234</v>
      </c>
      <c r="E47" s="453" t="s">
        <v>5243</v>
      </c>
      <c r="F47" s="450" t="s">
        <v>5244</v>
      </c>
      <c r="G47" s="447"/>
      <c r="H47" s="451">
        <v>3463.41</v>
      </c>
      <c r="I47" s="260"/>
      <c r="J47" s="258"/>
    </row>
    <row r="48" spans="1:10" ht="15" customHeight="1">
      <c r="A48" s="480" t="s">
        <v>5232</v>
      </c>
      <c r="B48" s="447" t="s">
        <v>5233</v>
      </c>
      <c r="C48" s="448"/>
      <c r="D48" s="448" t="s">
        <v>5234</v>
      </c>
      <c r="E48" s="453" t="s">
        <v>5504</v>
      </c>
      <c r="F48" s="450" t="s">
        <v>5505</v>
      </c>
      <c r="G48" s="447"/>
      <c r="H48" s="451">
        <v>3463.41</v>
      </c>
      <c r="I48" s="260"/>
      <c r="J48" s="258"/>
    </row>
    <row r="49" spans="1:10" ht="15" customHeight="1">
      <c r="A49" s="480" t="s">
        <v>5232</v>
      </c>
      <c r="B49" s="447" t="s">
        <v>5233</v>
      </c>
      <c r="C49" s="448"/>
      <c r="D49" s="448" t="s">
        <v>5234</v>
      </c>
      <c r="E49" s="453" t="s">
        <v>5265</v>
      </c>
      <c r="F49" s="450" t="s">
        <v>5266</v>
      </c>
      <c r="G49" s="447"/>
      <c r="H49" s="451">
        <v>3463.41</v>
      </c>
      <c r="I49" s="260"/>
      <c r="J49" s="258"/>
    </row>
    <row r="50" spans="1:10" ht="15" customHeight="1">
      <c r="A50" s="480" t="s">
        <v>5232</v>
      </c>
      <c r="B50" s="447" t="s">
        <v>5233</v>
      </c>
      <c r="C50" s="448"/>
      <c r="D50" s="448" t="s">
        <v>5234</v>
      </c>
      <c r="E50" s="453" t="s">
        <v>5271</v>
      </c>
      <c r="F50" s="450" t="s">
        <v>5272</v>
      </c>
      <c r="G50" s="447"/>
      <c r="H50" s="451">
        <v>3463.41</v>
      </c>
      <c r="I50" s="260"/>
      <c r="J50" s="258"/>
    </row>
    <row r="51" spans="1:10" ht="15" customHeight="1">
      <c r="A51" s="480" t="s">
        <v>5232</v>
      </c>
      <c r="B51" s="447" t="s">
        <v>5233</v>
      </c>
      <c r="C51" s="448"/>
      <c r="D51" s="448" t="s">
        <v>5234</v>
      </c>
      <c r="E51" s="453" t="s">
        <v>5506</v>
      </c>
      <c r="F51" s="450" t="s">
        <v>5507</v>
      </c>
      <c r="G51" s="447"/>
      <c r="H51" s="451">
        <v>3463.41</v>
      </c>
      <c r="I51" s="260"/>
      <c r="J51" s="258"/>
    </row>
    <row r="52" spans="1:10" ht="15" customHeight="1">
      <c r="A52" s="480" t="s">
        <v>5232</v>
      </c>
      <c r="B52" s="447" t="s">
        <v>5233</v>
      </c>
      <c r="C52" s="448"/>
      <c r="D52" s="448" t="s">
        <v>5234</v>
      </c>
      <c r="E52" s="453" t="s">
        <v>5508</v>
      </c>
      <c r="F52" s="450" t="s">
        <v>5509</v>
      </c>
      <c r="G52" s="447"/>
      <c r="H52" s="451">
        <v>3463.41</v>
      </c>
      <c r="I52" s="260"/>
      <c r="J52" s="258"/>
    </row>
    <row r="53" spans="1:10" ht="15" customHeight="1">
      <c r="A53" s="480" t="s">
        <v>5232</v>
      </c>
      <c r="B53" s="447" t="s">
        <v>5233</v>
      </c>
      <c r="C53" s="448"/>
      <c r="D53" s="448" t="s">
        <v>5234</v>
      </c>
      <c r="E53" s="453" t="s">
        <v>5510</v>
      </c>
      <c r="F53" s="450" t="s">
        <v>5511</v>
      </c>
      <c r="G53" s="447"/>
      <c r="H53" s="451">
        <v>3463.41</v>
      </c>
      <c r="I53" s="260"/>
      <c r="J53" s="258"/>
    </row>
    <row r="54" spans="1:10" ht="15" customHeight="1">
      <c r="A54" s="480" t="s">
        <v>5232</v>
      </c>
      <c r="B54" s="447" t="s">
        <v>5233</v>
      </c>
      <c r="C54" s="448"/>
      <c r="D54" s="448" t="s">
        <v>5234</v>
      </c>
      <c r="E54" s="453" t="s">
        <v>5512</v>
      </c>
      <c r="F54" s="450" t="s">
        <v>5513</v>
      </c>
      <c r="G54" s="447"/>
      <c r="H54" s="451">
        <v>3463.41</v>
      </c>
      <c r="I54" s="260"/>
      <c r="J54" s="258"/>
    </row>
    <row r="55" spans="1:10" ht="15" customHeight="1">
      <c r="A55" s="480" t="s">
        <v>5232</v>
      </c>
      <c r="B55" s="447" t="s">
        <v>5233</v>
      </c>
      <c r="C55" s="448"/>
      <c r="D55" s="448" t="s">
        <v>5234</v>
      </c>
      <c r="E55" s="453" t="s">
        <v>5514</v>
      </c>
      <c r="F55" s="450" t="s">
        <v>5515</v>
      </c>
      <c r="G55" s="447"/>
      <c r="H55" s="451">
        <v>3463.41</v>
      </c>
      <c r="I55" s="260"/>
      <c r="J55" s="258"/>
    </row>
    <row r="56" spans="1:10" ht="15" customHeight="1">
      <c r="A56" s="480" t="s">
        <v>5232</v>
      </c>
      <c r="B56" s="447" t="s">
        <v>5233</v>
      </c>
      <c r="C56" s="448"/>
      <c r="D56" s="448" t="s">
        <v>5234</v>
      </c>
      <c r="E56" s="453" t="s">
        <v>5516</v>
      </c>
      <c r="F56" s="450" t="s">
        <v>5517</v>
      </c>
      <c r="G56" s="447"/>
      <c r="H56" s="451">
        <v>3463.41</v>
      </c>
      <c r="I56" s="260"/>
      <c r="J56" s="258"/>
    </row>
    <row r="57" spans="1:10" ht="15" customHeight="1">
      <c r="A57" s="480" t="s">
        <v>5232</v>
      </c>
      <c r="B57" s="447" t="s">
        <v>5233</v>
      </c>
      <c r="C57" s="448"/>
      <c r="D57" s="448" t="s">
        <v>5234</v>
      </c>
      <c r="E57" s="453" t="s">
        <v>5255</v>
      </c>
      <c r="F57" s="450" t="s">
        <v>5256</v>
      </c>
      <c r="G57" s="447"/>
      <c r="H57" s="451">
        <v>3463.41</v>
      </c>
      <c r="I57" s="260"/>
      <c r="J57" s="258"/>
    </row>
    <row r="58" spans="1:10" ht="15" customHeight="1">
      <c r="A58" s="480" t="s">
        <v>5232</v>
      </c>
      <c r="B58" s="447" t="s">
        <v>5233</v>
      </c>
      <c r="C58" s="448"/>
      <c r="D58" s="448" t="s">
        <v>5234</v>
      </c>
      <c r="E58" s="453" t="s">
        <v>5518</v>
      </c>
      <c r="F58" s="450" t="s">
        <v>5519</v>
      </c>
      <c r="G58" s="447"/>
      <c r="H58" s="451">
        <v>3463.41</v>
      </c>
      <c r="I58" s="260"/>
      <c r="J58" s="258"/>
    </row>
    <row r="59" spans="1:10" ht="15" customHeight="1">
      <c r="A59" s="480" t="s">
        <v>5232</v>
      </c>
      <c r="B59" s="447" t="s">
        <v>5233</v>
      </c>
      <c r="C59" s="448"/>
      <c r="D59" s="448" t="s">
        <v>5234</v>
      </c>
      <c r="E59" s="453" t="s">
        <v>5241</v>
      </c>
      <c r="F59" s="450" t="s">
        <v>5242</v>
      </c>
      <c r="G59" s="447"/>
      <c r="H59" s="451">
        <v>3463.41</v>
      </c>
      <c r="I59" s="260"/>
      <c r="J59" s="258"/>
    </row>
    <row r="60" spans="1:10" ht="15" customHeight="1">
      <c r="A60" s="480" t="s">
        <v>5232</v>
      </c>
      <c r="B60" s="447" t="s">
        <v>5233</v>
      </c>
      <c r="C60" s="448"/>
      <c r="D60" s="448" t="s">
        <v>5234</v>
      </c>
      <c r="E60" s="453" t="s">
        <v>5520</v>
      </c>
      <c r="F60" s="450" t="s">
        <v>5521</v>
      </c>
      <c r="G60" s="447"/>
      <c r="H60" s="451">
        <v>3463.41</v>
      </c>
      <c r="I60" s="260"/>
      <c r="J60" s="258"/>
    </row>
    <row r="61" spans="1:10" ht="15" customHeight="1">
      <c r="A61" s="480" t="s">
        <v>5232</v>
      </c>
      <c r="B61" s="447" t="s">
        <v>5233</v>
      </c>
      <c r="C61" s="448"/>
      <c r="D61" s="448" t="s">
        <v>5234</v>
      </c>
      <c r="E61" s="453" t="s">
        <v>5522</v>
      </c>
      <c r="F61" s="450" t="s">
        <v>5523</v>
      </c>
      <c r="G61" s="447"/>
      <c r="H61" s="451">
        <v>3463.41</v>
      </c>
      <c r="I61" s="260"/>
      <c r="J61" s="258"/>
    </row>
    <row r="62" spans="1:10" ht="15" customHeight="1">
      <c r="A62" s="480" t="s">
        <v>5232</v>
      </c>
      <c r="B62" s="447" t="s">
        <v>5233</v>
      </c>
      <c r="C62" s="448"/>
      <c r="D62" s="448" t="s">
        <v>5234</v>
      </c>
      <c r="E62" s="453" t="s">
        <v>5524</v>
      </c>
      <c r="F62" s="450" t="s">
        <v>5525</v>
      </c>
      <c r="G62" s="447"/>
      <c r="H62" s="451">
        <v>3463.41</v>
      </c>
      <c r="I62" s="260"/>
      <c r="J62" s="258"/>
    </row>
    <row r="63" spans="1:10" ht="15" customHeight="1">
      <c r="A63" s="480" t="s">
        <v>5232</v>
      </c>
      <c r="B63" s="447" t="s">
        <v>5233</v>
      </c>
      <c r="C63" s="448"/>
      <c r="D63" s="448" t="s">
        <v>5234</v>
      </c>
      <c r="E63" s="453" t="s">
        <v>5267</v>
      </c>
      <c r="F63" s="450" t="s">
        <v>5268</v>
      </c>
      <c r="G63" s="447"/>
      <c r="H63" s="451">
        <v>3463.41</v>
      </c>
      <c r="I63" s="260"/>
      <c r="J63" s="258"/>
    </row>
    <row r="64" spans="1:10" ht="15" customHeight="1">
      <c r="A64" s="480" t="s">
        <v>5232</v>
      </c>
      <c r="B64" s="447" t="s">
        <v>5233</v>
      </c>
      <c r="C64" s="448"/>
      <c r="D64" s="448" t="s">
        <v>5234</v>
      </c>
      <c r="E64" s="453" t="s">
        <v>5526</v>
      </c>
      <c r="F64" s="450" t="s">
        <v>5527</v>
      </c>
      <c r="G64" s="447"/>
      <c r="H64" s="451">
        <v>3463.41</v>
      </c>
      <c r="I64" s="260"/>
      <c r="J64" s="258"/>
    </row>
    <row r="65" spans="1:10" ht="15" customHeight="1">
      <c r="A65" s="480" t="s">
        <v>5232</v>
      </c>
      <c r="B65" s="447" t="s">
        <v>5233</v>
      </c>
      <c r="C65" s="448"/>
      <c r="D65" s="448" t="s">
        <v>5234</v>
      </c>
      <c r="E65" s="453" t="s">
        <v>5528</v>
      </c>
      <c r="F65" s="450" t="s">
        <v>5529</v>
      </c>
      <c r="G65" s="447"/>
      <c r="H65" s="451">
        <v>3463.41</v>
      </c>
      <c r="I65" s="260"/>
      <c r="J65" s="258"/>
    </row>
    <row r="66" spans="1:10" ht="15" customHeight="1">
      <c r="A66" s="480" t="s">
        <v>5232</v>
      </c>
      <c r="B66" s="447" t="s">
        <v>5233</v>
      </c>
      <c r="C66" s="448"/>
      <c r="D66" s="448" t="s">
        <v>5234</v>
      </c>
      <c r="E66" s="453" t="s">
        <v>5530</v>
      </c>
      <c r="F66" s="450" t="s">
        <v>5531</v>
      </c>
      <c r="G66" s="447"/>
      <c r="H66" s="451">
        <v>3463.41</v>
      </c>
      <c r="I66" s="260"/>
      <c r="J66" s="258"/>
    </row>
    <row r="67" spans="1:10" ht="15" customHeight="1">
      <c r="A67" s="480" t="s">
        <v>5232</v>
      </c>
      <c r="B67" s="447" t="s">
        <v>5233</v>
      </c>
      <c r="C67" s="448"/>
      <c r="D67" s="448" t="s">
        <v>5234</v>
      </c>
      <c r="E67" s="453" t="s">
        <v>5532</v>
      </c>
      <c r="F67" s="450" t="s">
        <v>5533</v>
      </c>
      <c r="G67" s="447"/>
      <c r="H67" s="451">
        <v>3463.41</v>
      </c>
      <c r="I67" s="260"/>
      <c r="J67" s="258"/>
    </row>
    <row r="68" spans="1:10" ht="15" customHeight="1">
      <c r="A68" s="480" t="s">
        <v>5232</v>
      </c>
      <c r="B68" s="447" t="s">
        <v>5233</v>
      </c>
      <c r="C68" s="448"/>
      <c r="D68" s="448" t="s">
        <v>5234</v>
      </c>
      <c r="E68" s="453" t="s">
        <v>5273</v>
      </c>
      <c r="F68" s="450" t="s">
        <v>5274</v>
      </c>
      <c r="G68" s="447"/>
      <c r="H68" s="451">
        <v>3463.41</v>
      </c>
      <c r="I68" s="260"/>
      <c r="J68" s="258"/>
    </row>
    <row r="69" spans="1:10" ht="15" customHeight="1">
      <c r="A69" s="480" t="s">
        <v>5232</v>
      </c>
      <c r="B69" s="447" t="s">
        <v>5233</v>
      </c>
      <c r="C69" s="448"/>
      <c r="D69" s="448" t="s">
        <v>5234</v>
      </c>
      <c r="E69" s="453" t="s">
        <v>5534</v>
      </c>
      <c r="F69" s="450" t="s">
        <v>5535</v>
      </c>
      <c r="G69" s="447"/>
      <c r="H69" s="451">
        <v>3463.41</v>
      </c>
      <c r="I69" s="260"/>
      <c r="J69" s="258"/>
    </row>
    <row r="70" spans="1:10" ht="15" customHeight="1">
      <c r="A70" s="480" t="s">
        <v>5232</v>
      </c>
      <c r="B70" s="447" t="s">
        <v>5233</v>
      </c>
      <c r="C70" s="448"/>
      <c r="D70" s="448" t="s">
        <v>5234</v>
      </c>
      <c r="E70" s="453" t="s">
        <v>5536</v>
      </c>
      <c r="F70" s="450" t="s">
        <v>5537</v>
      </c>
      <c r="G70" s="447"/>
      <c r="H70" s="451">
        <v>3463.41</v>
      </c>
      <c r="I70" s="260"/>
      <c r="J70" s="258"/>
    </row>
    <row r="71" spans="1:10" ht="15" customHeight="1">
      <c r="A71" s="480" t="s">
        <v>5232</v>
      </c>
      <c r="B71" s="447" t="s">
        <v>5233</v>
      </c>
      <c r="C71" s="448"/>
      <c r="D71" s="448" t="s">
        <v>5234</v>
      </c>
      <c r="E71" s="453" t="s">
        <v>5538</v>
      </c>
      <c r="F71" s="450" t="s">
        <v>5539</v>
      </c>
      <c r="G71" s="447"/>
      <c r="H71" s="451">
        <v>3463.41</v>
      </c>
      <c r="I71" s="260"/>
      <c r="J71" s="258"/>
    </row>
    <row r="72" spans="1:10" ht="15" customHeight="1">
      <c r="A72" s="480" t="s">
        <v>5232</v>
      </c>
      <c r="B72" s="447" t="s">
        <v>5233</v>
      </c>
      <c r="C72" s="448"/>
      <c r="D72" s="448" t="s">
        <v>5234</v>
      </c>
      <c r="E72" s="453" t="s">
        <v>5540</v>
      </c>
      <c r="F72" s="450" t="s">
        <v>5541</v>
      </c>
      <c r="G72" s="447"/>
      <c r="H72" s="451">
        <v>3463.41</v>
      </c>
      <c r="I72" s="260"/>
      <c r="J72" s="258"/>
    </row>
    <row r="73" spans="1:10" ht="15" customHeight="1">
      <c r="A73" s="480" t="s">
        <v>5232</v>
      </c>
      <c r="B73" s="447" t="s">
        <v>5233</v>
      </c>
      <c r="C73" s="448"/>
      <c r="D73" s="448" t="s">
        <v>5234</v>
      </c>
      <c r="E73" s="453" t="s">
        <v>5542</v>
      </c>
      <c r="F73" s="450" t="s">
        <v>5543</v>
      </c>
      <c r="G73" s="447"/>
      <c r="H73" s="451">
        <v>3463.41</v>
      </c>
      <c r="I73" s="260"/>
      <c r="J73" s="258"/>
    </row>
    <row r="74" spans="1:10" ht="15" customHeight="1">
      <c r="A74" s="480" t="s">
        <v>5232</v>
      </c>
      <c r="B74" s="447" t="s">
        <v>5233</v>
      </c>
      <c r="C74" s="448"/>
      <c r="D74" s="448" t="s">
        <v>5234</v>
      </c>
      <c r="E74" s="453" t="s">
        <v>5544</v>
      </c>
      <c r="F74" s="450" t="s">
        <v>5545</v>
      </c>
      <c r="G74" s="447"/>
      <c r="H74" s="451">
        <v>3463.41</v>
      </c>
      <c r="I74" s="260"/>
      <c r="J74" s="258"/>
    </row>
    <row r="75" spans="1:10" ht="15" customHeight="1">
      <c r="A75" s="480" t="s">
        <v>5232</v>
      </c>
      <c r="B75" s="447" t="s">
        <v>5233</v>
      </c>
      <c r="C75" s="448"/>
      <c r="D75" s="448" t="s">
        <v>5234</v>
      </c>
      <c r="E75" s="453" t="s">
        <v>5458</v>
      </c>
      <c r="F75" s="450" t="s">
        <v>5459</v>
      </c>
      <c r="G75" s="447"/>
      <c r="H75" s="451">
        <v>3463.41</v>
      </c>
      <c r="I75" s="260"/>
      <c r="J75" s="258"/>
    </row>
    <row r="76" spans="1:10" ht="15" customHeight="1">
      <c r="A76" s="480" t="s">
        <v>5232</v>
      </c>
      <c r="B76" s="447" t="s">
        <v>5233</v>
      </c>
      <c r="C76" s="448"/>
      <c r="D76" s="448" t="s">
        <v>5234</v>
      </c>
      <c r="E76" s="453" t="s">
        <v>5546</v>
      </c>
      <c r="F76" s="450" t="s">
        <v>5547</v>
      </c>
      <c r="G76" s="447"/>
      <c r="H76" s="451">
        <v>3463.41</v>
      </c>
      <c r="I76" s="260"/>
      <c r="J76" s="258"/>
    </row>
    <row r="77" spans="1:10" ht="15" customHeight="1">
      <c r="A77" s="480" t="s">
        <v>5232</v>
      </c>
      <c r="B77" s="447" t="s">
        <v>5233</v>
      </c>
      <c r="C77" s="448"/>
      <c r="D77" s="448" t="s">
        <v>5234</v>
      </c>
      <c r="E77" s="453" t="s">
        <v>5548</v>
      </c>
      <c r="F77" s="450" t="s">
        <v>5549</v>
      </c>
      <c r="G77" s="447"/>
      <c r="H77" s="451">
        <v>3463.41</v>
      </c>
      <c r="I77" s="260"/>
      <c r="J77" s="258"/>
    </row>
    <row r="78" spans="1:10" ht="15" customHeight="1">
      <c r="A78" s="480" t="s">
        <v>5232</v>
      </c>
      <c r="B78" s="447" t="s">
        <v>5233</v>
      </c>
      <c r="C78" s="448"/>
      <c r="D78" s="448" t="s">
        <v>5234</v>
      </c>
      <c r="E78" s="453" t="s">
        <v>5550</v>
      </c>
      <c r="F78" s="450" t="s">
        <v>5551</v>
      </c>
      <c r="G78" s="447"/>
      <c r="H78" s="451">
        <v>3463.41</v>
      </c>
      <c r="I78" s="260"/>
      <c r="J78" s="258"/>
    </row>
    <row r="79" spans="1:10" ht="15" customHeight="1">
      <c r="A79" s="480" t="s">
        <v>5232</v>
      </c>
      <c r="B79" s="447" t="s">
        <v>5233</v>
      </c>
      <c r="C79" s="448"/>
      <c r="D79" s="448" t="s">
        <v>5234</v>
      </c>
      <c r="E79" s="453" t="s">
        <v>5552</v>
      </c>
      <c r="F79" s="450" t="s">
        <v>5553</v>
      </c>
      <c r="G79" s="447"/>
      <c r="H79" s="451">
        <v>3463.41</v>
      </c>
      <c r="I79" s="260"/>
      <c r="J79" s="258"/>
    </row>
    <row r="80" spans="1:10" ht="15" customHeight="1">
      <c r="A80" s="480" t="s">
        <v>5232</v>
      </c>
      <c r="B80" s="447" t="s">
        <v>5233</v>
      </c>
      <c r="C80" s="448"/>
      <c r="D80" s="448" t="s">
        <v>5234</v>
      </c>
      <c r="E80" s="453" t="s">
        <v>5554</v>
      </c>
      <c r="F80" s="450" t="s">
        <v>5555</v>
      </c>
      <c r="G80" s="447"/>
      <c r="H80" s="451">
        <v>3463.41</v>
      </c>
      <c r="I80" s="260"/>
      <c r="J80" s="258"/>
    </row>
    <row r="81" spans="1:10" ht="15" customHeight="1">
      <c r="A81" s="480" t="s">
        <v>5232</v>
      </c>
      <c r="B81" s="447" t="s">
        <v>5233</v>
      </c>
      <c r="C81" s="448"/>
      <c r="D81" s="448" t="s">
        <v>5234</v>
      </c>
      <c r="E81" s="453" t="s">
        <v>5556</v>
      </c>
      <c r="F81" s="450" t="s">
        <v>5557</v>
      </c>
      <c r="G81" s="447"/>
      <c r="H81" s="451">
        <v>3463.41</v>
      </c>
      <c r="I81" s="260"/>
      <c r="J81" s="258"/>
    </row>
    <row r="82" spans="1:10" ht="15" customHeight="1">
      <c r="A82" s="480" t="s">
        <v>5232</v>
      </c>
      <c r="B82" s="447" t="s">
        <v>5233</v>
      </c>
      <c r="C82" s="448"/>
      <c r="D82" s="448" t="s">
        <v>5234</v>
      </c>
      <c r="E82" s="454" t="s">
        <v>5558</v>
      </c>
      <c r="F82" s="450" t="s">
        <v>5559</v>
      </c>
      <c r="G82" s="447"/>
      <c r="H82" s="455">
        <v>3463.41</v>
      </c>
      <c r="I82" s="260"/>
      <c r="J82" s="258"/>
    </row>
    <row r="83" spans="1:10" ht="15" customHeight="1">
      <c r="A83" s="481" t="s">
        <v>5232</v>
      </c>
      <c r="B83" s="462" t="s">
        <v>5233</v>
      </c>
      <c r="C83" s="463"/>
      <c r="D83" s="463" t="s">
        <v>5234</v>
      </c>
      <c r="E83" s="492" t="s">
        <v>5279</v>
      </c>
      <c r="F83" s="488" t="s">
        <v>5280</v>
      </c>
      <c r="G83" s="462"/>
      <c r="H83" s="493">
        <v>3463.41</v>
      </c>
      <c r="I83" s="260"/>
      <c r="J83" s="258"/>
    </row>
    <row r="84" spans="1:10" ht="15" customHeight="1">
      <c r="A84" s="479" t="s">
        <v>5232</v>
      </c>
      <c r="B84" s="444" t="s">
        <v>5233</v>
      </c>
      <c r="C84" s="445"/>
      <c r="D84" s="445" t="s">
        <v>5234</v>
      </c>
      <c r="E84" s="494" t="s">
        <v>5560</v>
      </c>
      <c r="F84" s="491" t="s">
        <v>5561</v>
      </c>
      <c r="G84" s="444"/>
      <c r="H84" s="495">
        <v>3463.41</v>
      </c>
      <c r="I84" s="260"/>
      <c r="J84" s="258"/>
    </row>
    <row r="85" spans="1:10" ht="15" customHeight="1">
      <c r="A85" s="480" t="s">
        <v>5232</v>
      </c>
      <c r="B85" s="447" t="s">
        <v>5233</v>
      </c>
      <c r="C85" s="448"/>
      <c r="D85" s="448" t="s">
        <v>5234</v>
      </c>
      <c r="E85" s="454" t="s">
        <v>5562</v>
      </c>
      <c r="F85" s="450" t="s">
        <v>5563</v>
      </c>
      <c r="G85" s="447"/>
      <c r="H85" s="455">
        <v>3463.41</v>
      </c>
      <c r="I85" s="260"/>
      <c r="J85" s="258"/>
    </row>
    <row r="86" spans="1:10" ht="15" customHeight="1">
      <c r="A86" s="480" t="s">
        <v>5232</v>
      </c>
      <c r="B86" s="447" t="s">
        <v>5233</v>
      </c>
      <c r="C86" s="448"/>
      <c r="D86" s="448" t="s">
        <v>5234</v>
      </c>
      <c r="E86" s="454" t="s">
        <v>5564</v>
      </c>
      <c r="F86" s="450" t="s">
        <v>5565</v>
      </c>
      <c r="G86" s="447"/>
      <c r="H86" s="455">
        <v>3463.41</v>
      </c>
      <c r="I86" s="260"/>
      <c r="J86" s="258"/>
    </row>
    <row r="87" spans="1:10" ht="15" customHeight="1">
      <c r="A87" s="480" t="s">
        <v>5232</v>
      </c>
      <c r="B87" s="447" t="s">
        <v>5233</v>
      </c>
      <c r="C87" s="448"/>
      <c r="D87" s="448" t="s">
        <v>5234</v>
      </c>
      <c r="E87" s="454" t="s">
        <v>5566</v>
      </c>
      <c r="F87" s="450" t="s">
        <v>5567</v>
      </c>
      <c r="G87" s="447"/>
      <c r="H87" s="455">
        <v>3463.41</v>
      </c>
      <c r="I87" s="260"/>
      <c r="J87" s="258"/>
    </row>
    <row r="88" spans="1:10" ht="15" customHeight="1">
      <c r="A88" s="480" t="s">
        <v>5232</v>
      </c>
      <c r="B88" s="447" t="s">
        <v>5233</v>
      </c>
      <c r="C88" s="448"/>
      <c r="D88" s="448" t="s">
        <v>5234</v>
      </c>
      <c r="E88" s="454" t="s">
        <v>5456</v>
      </c>
      <c r="F88" s="450" t="s">
        <v>5457</v>
      </c>
      <c r="G88" s="447"/>
      <c r="H88" s="455">
        <v>3463.41</v>
      </c>
      <c r="I88" s="260"/>
      <c r="J88" s="258"/>
    </row>
    <row r="89" spans="1:10" ht="15" customHeight="1">
      <c r="A89" s="480" t="s">
        <v>5232</v>
      </c>
      <c r="B89" s="447" t="s">
        <v>5233</v>
      </c>
      <c r="C89" s="448"/>
      <c r="D89" s="448" t="s">
        <v>5234</v>
      </c>
      <c r="E89" s="454" t="s">
        <v>5568</v>
      </c>
      <c r="F89" s="450" t="s">
        <v>5569</v>
      </c>
      <c r="G89" s="447"/>
      <c r="H89" s="455">
        <v>3463.41</v>
      </c>
      <c r="I89" s="260"/>
      <c r="J89" s="258"/>
    </row>
    <row r="90" spans="1:10" ht="15" customHeight="1">
      <c r="A90" s="480" t="s">
        <v>5232</v>
      </c>
      <c r="B90" s="447" t="s">
        <v>5233</v>
      </c>
      <c r="C90" s="448"/>
      <c r="D90" s="448" t="s">
        <v>5234</v>
      </c>
      <c r="E90" s="454" t="s">
        <v>5570</v>
      </c>
      <c r="F90" s="450" t="s">
        <v>5571</v>
      </c>
      <c r="G90" s="447"/>
      <c r="H90" s="455">
        <v>3463.41</v>
      </c>
      <c r="I90" s="260"/>
      <c r="J90" s="258"/>
    </row>
    <row r="91" spans="1:10" ht="15" customHeight="1">
      <c r="A91" s="480" t="s">
        <v>5232</v>
      </c>
      <c r="B91" s="447" t="s">
        <v>5233</v>
      </c>
      <c r="C91" s="448"/>
      <c r="D91" s="448" t="s">
        <v>5234</v>
      </c>
      <c r="E91" s="454" t="s">
        <v>5572</v>
      </c>
      <c r="F91" s="450" t="s">
        <v>5573</v>
      </c>
      <c r="G91" s="447"/>
      <c r="H91" s="455">
        <v>3463.41</v>
      </c>
      <c r="I91" s="260"/>
      <c r="J91" s="258"/>
    </row>
    <row r="92" spans="1:10" ht="15" customHeight="1">
      <c r="A92" s="480" t="s">
        <v>5232</v>
      </c>
      <c r="B92" s="447" t="s">
        <v>5233</v>
      </c>
      <c r="C92" s="448"/>
      <c r="D92" s="448" t="s">
        <v>5234</v>
      </c>
      <c r="E92" s="454" t="s">
        <v>5574</v>
      </c>
      <c r="F92" s="450" t="s">
        <v>5575</v>
      </c>
      <c r="G92" s="447"/>
      <c r="H92" s="455">
        <v>3463.41</v>
      </c>
      <c r="I92" s="260"/>
      <c r="J92" s="258"/>
    </row>
    <row r="93" spans="1:10" ht="15" customHeight="1">
      <c r="A93" s="480" t="s">
        <v>5232</v>
      </c>
      <c r="B93" s="447" t="s">
        <v>5233</v>
      </c>
      <c r="C93" s="448"/>
      <c r="D93" s="448" t="s">
        <v>5234</v>
      </c>
      <c r="E93" s="454" t="s">
        <v>5576</v>
      </c>
      <c r="F93" s="450" t="s">
        <v>5577</v>
      </c>
      <c r="G93" s="447"/>
      <c r="H93" s="455">
        <v>3463.41</v>
      </c>
      <c r="I93" s="260"/>
      <c r="J93" s="258"/>
    </row>
    <row r="94" spans="1:10" ht="15" customHeight="1">
      <c r="A94" s="480" t="s">
        <v>5232</v>
      </c>
      <c r="B94" s="447" t="s">
        <v>5233</v>
      </c>
      <c r="C94" s="448"/>
      <c r="D94" s="448" t="s">
        <v>5234</v>
      </c>
      <c r="E94" s="454" t="s">
        <v>5249</v>
      </c>
      <c r="F94" s="450" t="s">
        <v>5250</v>
      </c>
      <c r="G94" s="447"/>
      <c r="H94" s="455">
        <v>3463.41</v>
      </c>
      <c r="I94" s="260"/>
      <c r="J94" s="258"/>
    </row>
    <row r="95" spans="1:10" ht="15" customHeight="1">
      <c r="A95" s="480" t="s">
        <v>5232</v>
      </c>
      <c r="B95" s="447" t="s">
        <v>5233</v>
      </c>
      <c r="C95" s="448"/>
      <c r="D95" s="448" t="s">
        <v>5234</v>
      </c>
      <c r="E95" s="456" t="s">
        <v>5578</v>
      </c>
      <c r="F95" s="457" t="s">
        <v>5579</v>
      </c>
      <c r="G95" s="447"/>
      <c r="H95" s="455">
        <v>3463.41</v>
      </c>
      <c r="I95" s="260"/>
      <c r="J95" s="258"/>
    </row>
    <row r="96" spans="1:10" ht="15" customHeight="1">
      <c r="A96" s="480" t="s">
        <v>5232</v>
      </c>
      <c r="B96" s="447" t="s">
        <v>5233</v>
      </c>
      <c r="C96" s="448"/>
      <c r="D96" s="448" t="s">
        <v>5234</v>
      </c>
      <c r="E96" s="456" t="s">
        <v>5580</v>
      </c>
      <c r="F96" s="457" t="s">
        <v>5581</v>
      </c>
      <c r="G96" s="447"/>
      <c r="H96" s="455">
        <v>3463.41</v>
      </c>
      <c r="I96" s="260"/>
      <c r="J96" s="258"/>
    </row>
    <row r="97" spans="1:10" ht="15" customHeight="1">
      <c r="A97" s="480" t="s">
        <v>5232</v>
      </c>
      <c r="B97" s="447" t="s">
        <v>5233</v>
      </c>
      <c r="C97" s="448"/>
      <c r="D97" s="448" t="s">
        <v>5234</v>
      </c>
      <c r="E97" s="456" t="s">
        <v>5582</v>
      </c>
      <c r="F97" s="457" t="s">
        <v>5583</v>
      </c>
      <c r="G97" s="447"/>
      <c r="H97" s="455">
        <v>3463.41</v>
      </c>
      <c r="I97" s="260"/>
      <c r="J97" s="258"/>
    </row>
    <row r="98" spans="1:10" ht="15" customHeight="1">
      <c r="A98" s="480" t="s">
        <v>5232</v>
      </c>
      <c r="B98" s="447" t="s">
        <v>5233</v>
      </c>
      <c r="C98" s="448"/>
      <c r="D98" s="448" t="s">
        <v>5234</v>
      </c>
      <c r="E98" s="456" t="s">
        <v>5584</v>
      </c>
      <c r="F98" s="457" t="s">
        <v>5585</v>
      </c>
      <c r="G98" s="447"/>
      <c r="H98" s="455">
        <v>3463.41</v>
      </c>
      <c r="I98" s="260"/>
      <c r="J98" s="258"/>
    </row>
    <row r="99" spans="1:10" ht="15" customHeight="1">
      <c r="A99" s="480" t="s">
        <v>5232</v>
      </c>
      <c r="B99" s="447" t="s">
        <v>5233</v>
      </c>
      <c r="C99" s="448"/>
      <c r="D99" s="448" t="s">
        <v>5234</v>
      </c>
      <c r="E99" s="456" t="s">
        <v>5586</v>
      </c>
      <c r="F99" s="457" t="s">
        <v>5587</v>
      </c>
      <c r="G99" s="447"/>
      <c r="H99" s="455">
        <v>3463.41</v>
      </c>
      <c r="I99" s="260"/>
      <c r="J99" s="258"/>
    </row>
    <row r="100" spans="1:10" ht="15" customHeight="1">
      <c r="A100" s="480" t="s">
        <v>5232</v>
      </c>
      <c r="B100" s="447" t="s">
        <v>5233</v>
      </c>
      <c r="C100" s="448"/>
      <c r="D100" s="448" t="s">
        <v>5234</v>
      </c>
      <c r="E100" s="456" t="s">
        <v>5588</v>
      </c>
      <c r="F100" s="457" t="s">
        <v>5589</v>
      </c>
      <c r="G100" s="447"/>
      <c r="H100" s="455">
        <v>3463.41</v>
      </c>
      <c r="I100" s="260"/>
      <c r="J100" s="258"/>
    </row>
    <row r="101" spans="1:10" ht="15" customHeight="1">
      <c r="A101" s="480" t="s">
        <v>5232</v>
      </c>
      <c r="B101" s="447" t="s">
        <v>5233</v>
      </c>
      <c r="C101" s="448"/>
      <c r="D101" s="448" t="s">
        <v>5234</v>
      </c>
      <c r="E101" s="456" t="s">
        <v>5590</v>
      </c>
      <c r="F101" s="457" t="s">
        <v>5591</v>
      </c>
      <c r="G101" s="447"/>
      <c r="H101" s="455">
        <v>3463.41</v>
      </c>
      <c r="I101" s="260"/>
      <c r="J101" s="258"/>
    </row>
    <row r="102" spans="1:10" ht="15" customHeight="1">
      <c r="A102" s="480" t="s">
        <v>5232</v>
      </c>
      <c r="B102" s="447" t="s">
        <v>5233</v>
      </c>
      <c r="C102" s="448"/>
      <c r="D102" s="448" t="s">
        <v>5234</v>
      </c>
      <c r="E102" s="458" t="s">
        <v>5592</v>
      </c>
      <c r="F102" s="459" t="s">
        <v>5593</v>
      </c>
      <c r="G102" s="447"/>
      <c r="H102" s="460">
        <v>3463.41</v>
      </c>
      <c r="I102" s="260"/>
      <c r="J102" s="258"/>
    </row>
    <row r="103" spans="1:10" ht="15" customHeight="1">
      <c r="A103" s="480" t="s">
        <v>5232</v>
      </c>
      <c r="B103" s="447" t="s">
        <v>5233</v>
      </c>
      <c r="C103" s="448"/>
      <c r="D103" s="448" t="s">
        <v>5234</v>
      </c>
      <c r="E103" s="458" t="s">
        <v>5594</v>
      </c>
      <c r="F103" s="459" t="s">
        <v>5595</v>
      </c>
      <c r="G103" s="447"/>
      <c r="H103" s="460">
        <v>3463.41</v>
      </c>
      <c r="I103" s="260"/>
      <c r="J103" s="258"/>
    </row>
    <row r="104" spans="1:10" ht="15" customHeight="1">
      <c r="A104" s="480" t="s">
        <v>5232</v>
      </c>
      <c r="B104" s="447" t="s">
        <v>5233</v>
      </c>
      <c r="C104" s="448"/>
      <c r="D104" s="448" t="s">
        <v>5234</v>
      </c>
      <c r="E104" s="458" t="s">
        <v>5466</v>
      </c>
      <c r="F104" s="459" t="s">
        <v>5467</v>
      </c>
      <c r="G104" s="447"/>
      <c r="H104" s="460">
        <v>3463.41</v>
      </c>
      <c r="I104" s="260"/>
      <c r="J104" s="258"/>
    </row>
    <row r="105" spans="1:10" ht="15" customHeight="1">
      <c r="A105" s="480" t="s">
        <v>5232</v>
      </c>
      <c r="B105" s="447" t="s">
        <v>5233</v>
      </c>
      <c r="C105" s="448"/>
      <c r="D105" s="448" t="s">
        <v>5234</v>
      </c>
      <c r="E105" s="458" t="s">
        <v>5596</v>
      </c>
      <c r="F105" s="459" t="s">
        <v>5597</v>
      </c>
      <c r="G105" s="447"/>
      <c r="H105" s="460">
        <v>1833.33</v>
      </c>
      <c r="I105" s="260"/>
      <c r="J105" s="258"/>
    </row>
    <row r="106" spans="1:10" ht="15" customHeight="1">
      <c r="A106" s="480" t="s">
        <v>5232</v>
      </c>
      <c r="B106" s="447" t="s">
        <v>5233</v>
      </c>
      <c r="C106" s="448"/>
      <c r="D106" s="448" t="s">
        <v>5234</v>
      </c>
      <c r="E106" s="458" t="s">
        <v>5498</v>
      </c>
      <c r="F106" s="459" t="s">
        <v>5499</v>
      </c>
      <c r="G106" s="447"/>
      <c r="H106" s="460">
        <v>1833.35</v>
      </c>
      <c r="I106" s="260"/>
      <c r="J106" s="258"/>
    </row>
    <row r="107" spans="1:10" ht="15" customHeight="1">
      <c r="A107" s="480" t="s">
        <v>5232</v>
      </c>
      <c r="B107" s="447" t="s">
        <v>5233</v>
      </c>
      <c r="C107" s="448"/>
      <c r="D107" s="448" t="s">
        <v>5234</v>
      </c>
      <c r="E107" s="458" t="s">
        <v>5275</v>
      </c>
      <c r="F107" s="459" t="s">
        <v>5276</v>
      </c>
      <c r="G107" s="447"/>
      <c r="H107" s="460">
        <v>1833.35</v>
      </c>
      <c r="I107" s="260"/>
      <c r="J107" s="258"/>
    </row>
    <row r="108" spans="1:10" ht="15" customHeight="1">
      <c r="A108" s="480" t="s">
        <v>5232</v>
      </c>
      <c r="B108" s="447" t="s">
        <v>5233</v>
      </c>
      <c r="C108" s="448"/>
      <c r="D108" s="448" t="s">
        <v>5234</v>
      </c>
      <c r="E108" s="458" t="s">
        <v>5598</v>
      </c>
      <c r="F108" s="459" t="s">
        <v>5599</v>
      </c>
      <c r="G108" s="447"/>
      <c r="H108" s="460">
        <v>1833.35</v>
      </c>
      <c r="I108" s="260"/>
      <c r="J108" s="258"/>
    </row>
    <row r="109" spans="1:10" ht="15" customHeight="1">
      <c r="A109" s="480" t="s">
        <v>5232</v>
      </c>
      <c r="B109" s="447" t="s">
        <v>5233</v>
      </c>
      <c r="C109" s="448"/>
      <c r="D109" s="448" t="s">
        <v>5234</v>
      </c>
      <c r="E109" s="458" t="s">
        <v>5235</v>
      </c>
      <c r="F109" s="459" t="s">
        <v>5236</v>
      </c>
      <c r="G109" s="447"/>
      <c r="H109" s="460">
        <v>1833.35</v>
      </c>
      <c r="I109" s="260"/>
      <c r="J109" s="258"/>
    </row>
    <row r="110" spans="1:10" ht="15" customHeight="1">
      <c r="A110" s="480" t="s">
        <v>5232</v>
      </c>
      <c r="B110" s="447" t="s">
        <v>5233</v>
      </c>
      <c r="C110" s="448"/>
      <c r="D110" s="448" t="s">
        <v>5234</v>
      </c>
      <c r="E110" s="458" t="s">
        <v>5600</v>
      </c>
      <c r="F110" s="459" t="s">
        <v>5601</v>
      </c>
      <c r="G110" s="447"/>
      <c r="H110" s="460">
        <v>1833.35</v>
      </c>
      <c r="I110" s="260"/>
      <c r="J110" s="258"/>
    </row>
    <row r="111" spans="1:10" ht="15" customHeight="1">
      <c r="A111" s="480" t="s">
        <v>5232</v>
      </c>
      <c r="B111" s="447" t="s">
        <v>5233</v>
      </c>
      <c r="C111" s="448"/>
      <c r="D111" s="448" t="s">
        <v>5234</v>
      </c>
      <c r="E111" s="458" t="s">
        <v>5452</v>
      </c>
      <c r="F111" s="459" t="s">
        <v>5453</v>
      </c>
      <c r="G111" s="447"/>
      <c r="H111" s="460">
        <v>1833.35</v>
      </c>
      <c r="I111" s="260"/>
      <c r="J111" s="258"/>
    </row>
    <row r="112" spans="1:10" ht="15" customHeight="1">
      <c r="A112" s="480" t="s">
        <v>5232</v>
      </c>
      <c r="B112" s="447" t="s">
        <v>5233</v>
      </c>
      <c r="C112" s="448"/>
      <c r="D112" s="448" t="s">
        <v>5234</v>
      </c>
      <c r="E112" s="458" t="s">
        <v>5247</v>
      </c>
      <c r="F112" s="459" t="s">
        <v>5248</v>
      </c>
      <c r="G112" s="447"/>
      <c r="H112" s="460">
        <v>1833.35</v>
      </c>
      <c r="I112" s="260"/>
      <c r="J112" s="258"/>
    </row>
    <row r="113" spans="1:10" ht="15" customHeight="1">
      <c r="A113" s="480" t="s">
        <v>5232</v>
      </c>
      <c r="B113" s="447" t="s">
        <v>5233</v>
      </c>
      <c r="C113" s="448"/>
      <c r="D113" s="448" t="s">
        <v>5234</v>
      </c>
      <c r="E113" s="458" t="s">
        <v>5239</v>
      </c>
      <c r="F113" s="459" t="s">
        <v>5240</v>
      </c>
      <c r="G113" s="447"/>
      <c r="H113" s="460">
        <v>1833.35</v>
      </c>
      <c r="I113" s="260"/>
      <c r="J113" s="258"/>
    </row>
    <row r="114" spans="1:10" ht="15" customHeight="1">
      <c r="A114" s="480" t="s">
        <v>5232</v>
      </c>
      <c r="B114" s="447" t="s">
        <v>5233</v>
      </c>
      <c r="C114" s="448"/>
      <c r="D114" s="448" t="s">
        <v>5234</v>
      </c>
      <c r="E114" s="458" t="s">
        <v>5245</v>
      </c>
      <c r="F114" s="459" t="s">
        <v>5246</v>
      </c>
      <c r="G114" s="447"/>
      <c r="H114" s="460">
        <v>1833.35</v>
      </c>
      <c r="I114" s="260"/>
      <c r="J114" s="258"/>
    </row>
    <row r="115" spans="1:10" ht="15" customHeight="1">
      <c r="A115" s="480" t="s">
        <v>5232</v>
      </c>
      <c r="B115" s="447" t="s">
        <v>5233</v>
      </c>
      <c r="C115" s="448"/>
      <c r="D115" s="448" t="s">
        <v>5234</v>
      </c>
      <c r="E115" s="458" t="s">
        <v>5460</v>
      </c>
      <c r="F115" s="459" t="s">
        <v>5461</v>
      </c>
      <c r="G115" s="447"/>
      <c r="H115" s="460">
        <v>1833.35</v>
      </c>
      <c r="I115" s="260"/>
      <c r="J115" s="258"/>
    </row>
    <row r="116" spans="1:10" ht="15" customHeight="1">
      <c r="A116" s="480" t="s">
        <v>5232</v>
      </c>
      <c r="B116" s="447" t="s">
        <v>5233</v>
      </c>
      <c r="C116" s="448"/>
      <c r="D116" s="448" t="s">
        <v>5234</v>
      </c>
      <c r="E116" s="458" t="s">
        <v>5249</v>
      </c>
      <c r="F116" s="459" t="s">
        <v>5250</v>
      </c>
      <c r="G116" s="447"/>
      <c r="H116" s="460">
        <v>1833.35</v>
      </c>
      <c r="I116" s="260"/>
      <c r="J116" s="258"/>
    </row>
    <row r="117" spans="1:10" ht="15" customHeight="1">
      <c r="A117" s="481" t="s">
        <v>5602</v>
      </c>
      <c r="B117" s="462" t="s">
        <v>5233</v>
      </c>
      <c r="C117" s="463"/>
      <c r="D117" s="463" t="s">
        <v>5234</v>
      </c>
      <c r="E117" s="464"/>
      <c r="F117" s="462"/>
      <c r="G117" s="462"/>
      <c r="H117" s="461">
        <v>450000</v>
      </c>
      <c r="I117" s="260"/>
      <c r="J117" s="258"/>
    </row>
    <row r="118" spans="1:10" ht="16.5" customHeight="1">
      <c r="A118" s="482"/>
      <c r="B118" s="483"/>
      <c r="C118" s="483"/>
      <c r="D118" s="483"/>
      <c r="E118" s="484"/>
      <c r="F118" s="484"/>
      <c r="G118" s="485" t="s">
        <v>303</v>
      </c>
      <c r="H118" s="486">
        <f>SUM(H3:H117)</f>
        <v>823999.9999999993</v>
      </c>
    </row>
    <row r="119" spans="1:10">
      <c r="A119" s="465" t="s">
        <v>5305</v>
      </c>
    </row>
    <row r="126" spans="1:10" ht="12.75">
      <c r="A126" s="981" t="s">
        <v>5288</v>
      </c>
      <c r="B126" s="981"/>
      <c r="F126" s="981" t="s">
        <v>5289</v>
      </c>
      <c r="G126" s="981"/>
      <c r="H126" s="981"/>
    </row>
    <row r="127" spans="1:10" ht="12" customHeight="1">
      <c r="A127" s="982" t="s">
        <v>5636</v>
      </c>
      <c r="B127" s="982"/>
      <c r="F127" s="982" t="s">
        <v>5635</v>
      </c>
      <c r="G127" s="982"/>
      <c r="H127" s="982"/>
    </row>
    <row r="128" spans="1:10" ht="12" customHeight="1">
      <c r="A128" s="982"/>
      <c r="B128" s="982"/>
      <c r="F128" s="982"/>
      <c r="G128" s="982"/>
      <c r="H128" s="982"/>
    </row>
  </sheetData>
  <sheetProtection algorithmName="SHA-512" hashValue="0+asdZBBgalnXi8UjNsYgWaUhlq0qZI1PqQRAuUsvLH80L7XrXqXVDi7XeqBDWI5PJvu8AoTEyhi1zCJ+jnE0w==" saltValue="+2+7XYoUCLAiNcOOJcwR+g==" spinCount="100000" sheet="1" objects="1" scenarios="1" formatCells="0" formatColumns="0" formatRows="0" insertRows="0" deleteRows="0" autoFilter="0"/>
  <mergeCells count="5">
    <mergeCell ref="A1:H1"/>
    <mergeCell ref="A126:B126"/>
    <mergeCell ref="A127:B128"/>
    <mergeCell ref="F126:H126"/>
    <mergeCell ref="F127:H128"/>
  </mergeCells>
  <pageMargins left="0.70866141732283472" right="0.70866141732283472" top="0.74803149606299213" bottom="0.74803149606299213" header="0.31496062992125984" footer="0.31496062992125984"/>
  <pageSetup paperSize="9" scale="7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zoomScale="110" zoomScaleNormal="110" workbookViewId="0">
      <selection activeCell="A2" sqref="A2:C28"/>
    </sheetView>
  </sheetViews>
  <sheetFormatPr baseColWidth="10" defaultRowHeight="12.75"/>
  <cols>
    <col min="1" max="1" width="57.5" style="282" customWidth="1"/>
    <col min="2" max="2" width="26.33203125" style="282" customWidth="1"/>
    <col min="3" max="3" width="57" style="282" customWidth="1"/>
    <col min="4" max="16384" width="12" style="282"/>
  </cols>
  <sheetData>
    <row r="1" spans="1:3" s="264" customFormat="1"/>
    <row r="2" spans="1:3" s="264" customFormat="1" ht="12.75" customHeight="1">
      <c r="A2" s="986" t="s">
        <v>5298</v>
      </c>
      <c r="B2" s="986"/>
      <c r="C2" s="986"/>
    </row>
    <row r="3" spans="1:3" s="264" customFormat="1" ht="12.75" customHeight="1">
      <c r="A3" s="986" t="s">
        <v>5303</v>
      </c>
      <c r="B3" s="986"/>
      <c r="C3" s="986"/>
    </row>
    <row r="4" spans="1:3" s="264" customFormat="1" ht="12.75" customHeight="1">
      <c r="A4" s="986" t="s">
        <v>5308</v>
      </c>
      <c r="B4" s="986"/>
      <c r="C4" s="986"/>
    </row>
    <row r="5" spans="1:3" s="264" customFormat="1" ht="12.75" customHeight="1">
      <c r="A5" s="986" t="s">
        <v>5309</v>
      </c>
      <c r="B5" s="986"/>
      <c r="C5" s="986"/>
    </row>
    <row r="6" spans="1:3" s="264" customFormat="1" ht="6.75" customHeight="1" thickBot="1">
      <c r="A6" s="265"/>
      <c r="B6" s="265"/>
      <c r="C6" s="265"/>
    </row>
    <row r="7" spans="1:3" s="264" customFormat="1">
      <c r="A7" s="987" t="s">
        <v>5281</v>
      </c>
      <c r="B7" s="989" t="s">
        <v>5282</v>
      </c>
      <c r="C7" s="990"/>
    </row>
    <row r="8" spans="1:3" s="264" customFormat="1" ht="13.5" thickBot="1">
      <c r="A8" s="988"/>
      <c r="B8" s="266" t="s">
        <v>5283</v>
      </c>
      <c r="C8" s="267" t="s">
        <v>5284</v>
      </c>
    </row>
    <row r="9" spans="1:3" s="264" customFormat="1">
      <c r="A9" s="268" t="s">
        <v>5285</v>
      </c>
      <c r="B9" s="269" t="s">
        <v>5286</v>
      </c>
      <c r="C9" s="270">
        <v>815010574</v>
      </c>
    </row>
    <row r="10" spans="1:3" s="264" customFormat="1">
      <c r="A10" s="268" t="s">
        <v>5285</v>
      </c>
      <c r="B10" s="271" t="s">
        <v>5286</v>
      </c>
      <c r="C10" s="270">
        <v>1096250779</v>
      </c>
    </row>
    <row r="11" spans="1:3" s="264" customFormat="1">
      <c r="A11" s="272"/>
      <c r="B11" s="273"/>
      <c r="C11" s="274"/>
    </row>
    <row r="12" spans="1:3" s="264" customFormat="1">
      <c r="A12" s="272"/>
      <c r="B12" s="273"/>
      <c r="C12" s="274"/>
    </row>
    <row r="13" spans="1:3" s="264" customFormat="1">
      <c r="A13" s="272"/>
      <c r="B13" s="273"/>
      <c r="C13" s="274"/>
    </row>
    <row r="14" spans="1:3" s="264" customFormat="1">
      <c r="A14" s="272"/>
      <c r="B14" s="273"/>
      <c r="C14" s="274"/>
    </row>
    <row r="15" spans="1:3" s="264" customFormat="1">
      <c r="A15" s="272"/>
      <c r="B15" s="273"/>
      <c r="C15" s="274"/>
    </row>
    <row r="16" spans="1:3" s="264" customFormat="1">
      <c r="A16" s="272"/>
      <c r="B16" s="273"/>
      <c r="C16" s="274"/>
    </row>
    <row r="17" spans="1:3" s="264" customFormat="1">
      <c r="A17" s="272"/>
      <c r="B17" s="273"/>
      <c r="C17" s="274"/>
    </row>
    <row r="18" spans="1:3" s="264" customFormat="1">
      <c r="A18" s="275"/>
      <c r="B18" s="276"/>
      <c r="C18" s="277"/>
    </row>
    <row r="19" spans="1:3" s="264" customFormat="1" ht="13.5" thickBot="1">
      <c r="A19" s="278"/>
      <c r="B19" s="279"/>
      <c r="C19" s="280"/>
    </row>
    <row r="20" spans="1:3" s="264" customFormat="1">
      <c r="A20" s="276"/>
      <c r="B20" s="276"/>
      <c r="C20" s="276"/>
    </row>
    <row r="21" spans="1:3" s="264" customFormat="1">
      <c r="A21" s="281" t="s">
        <v>5287</v>
      </c>
    </row>
    <row r="23" spans="1:3">
      <c r="A23" s="264"/>
    </row>
    <row r="24" spans="1:3">
      <c r="A24" s="264"/>
    </row>
    <row r="25" spans="1:3">
      <c r="A25" s="499"/>
      <c r="B25" s="283"/>
      <c r="C25" s="283"/>
    </row>
    <row r="26" spans="1:3">
      <c r="A26" s="500"/>
      <c r="B26" s="283"/>
      <c r="C26" s="283"/>
    </row>
    <row r="27" spans="1:3" ht="15" customHeight="1">
      <c r="A27" s="284" t="s">
        <v>5288</v>
      </c>
      <c r="C27" s="498" t="s">
        <v>5289</v>
      </c>
    </row>
    <row r="28" spans="1:3" ht="15" customHeight="1">
      <c r="A28" s="468" t="s">
        <v>5634</v>
      </c>
      <c r="C28" s="468" t="s">
        <v>5635</v>
      </c>
    </row>
    <row r="29" spans="1:3">
      <c r="A29" s="305"/>
      <c r="C29" s="305"/>
    </row>
    <row r="30" spans="1:3">
      <c r="A30" s="285"/>
    </row>
  </sheetData>
  <mergeCells count="6">
    <mergeCell ref="A2:C2"/>
    <mergeCell ref="A4:C4"/>
    <mergeCell ref="A5:C5"/>
    <mergeCell ref="A7:A8"/>
    <mergeCell ref="B7:C7"/>
    <mergeCell ref="A3:C3"/>
  </mergeCells>
  <printOptions horizontalCentered="1"/>
  <pageMargins left="0.70866141732283472" right="0.70866141732283472" top="0.74803149606299213" bottom="0.74803149606299213" header="0.31496062992125984" footer="0.31496062992125984"/>
  <pageSetup scale="85" orientation="landscape" r:id="rId1"/>
  <headerFooter>
    <oddFooter>&amp;R2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workbookViewId="0">
      <pane ySplit="2" topLeftCell="A3" activePane="bottomLeft" state="frozen"/>
      <selection activeCell="J40" sqref="J40"/>
      <selection pane="bottomLeft" sqref="A1:E37"/>
    </sheetView>
  </sheetViews>
  <sheetFormatPr baseColWidth="10" defaultRowHeight="11.25"/>
  <cols>
    <col min="1" max="1" width="44.1640625" style="304" customWidth="1"/>
    <col min="2" max="2" width="41.1640625" style="304" customWidth="1"/>
    <col min="3" max="5" width="20.83203125" style="208" customWidth="1"/>
    <col min="6" max="16384" width="12" style="207"/>
  </cols>
  <sheetData>
    <row r="1" spans="1:5" ht="48.75" customHeight="1">
      <c r="A1" s="991" t="s">
        <v>5310</v>
      </c>
      <c r="B1" s="992"/>
      <c r="C1" s="992"/>
      <c r="D1" s="992"/>
      <c r="E1" s="993"/>
    </row>
    <row r="2" spans="1:5" ht="24.95" customHeight="1">
      <c r="A2" s="286" t="s">
        <v>5290</v>
      </c>
      <c r="B2" s="286" t="s">
        <v>5291</v>
      </c>
      <c r="C2" s="287" t="s">
        <v>5292</v>
      </c>
      <c r="D2" s="287" t="s">
        <v>5293</v>
      </c>
      <c r="E2" s="288" t="s">
        <v>5294</v>
      </c>
    </row>
    <row r="3" spans="1:5">
      <c r="A3" s="289"/>
      <c r="B3" s="290"/>
      <c r="C3" s="291"/>
      <c r="D3" s="291"/>
      <c r="E3" s="292"/>
    </row>
    <row r="4" spans="1:5">
      <c r="A4" s="293" t="s">
        <v>5603</v>
      </c>
      <c r="B4" s="294" t="s">
        <v>5604</v>
      </c>
      <c r="C4" s="295">
        <v>86966.02</v>
      </c>
      <c r="D4" s="295">
        <v>86966.02</v>
      </c>
      <c r="E4" s="296"/>
    </row>
    <row r="5" spans="1:5">
      <c r="A5" s="293" t="s">
        <v>5605</v>
      </c>
      <c r="B5" s="294" t="s">
        <v>5606</v>
      </c>
      <c r="C5" s="295">
        <v>773044.06</v>
      </c>
      <c r="D5" s="295">
        <v>773044.06</v>
      </c>
      <c r="E5" s="296"/>
    </row>
    <row r="6" spans="1:5">
      <c r="A6" s="293" t="s">
        <v>5607</v>
      </c>
      <c r="B6" s="294" t="s">
        <v>5608</v>
      </c>
      <c r="C6" s="295">
        <v>3574044.73</v>
      </c>
      <c r="D6" s="295">
        <v>3574044.73</v>
      </c>
      <c r="E6" s="296"/>
    </row>
    <row r="7" spans="1:5">
      <c r="A7" s="293" t="s">
        <v>5609</v>
      </c>
      <c r="B7" s="294" t="s">
        <v>5610</v>
      </c>
      <c r="C7" s="295">
        <v>70369.56</v>
      </c>
      <c r="D7" s="295">
        <v>70369.56</v>
      </c>
      <c r="E7" s="296"/>
    </row>
    <row r="8" spans="1:5">
      <c r="A8" s="293" t="s">
        <v>5611</v>
      </c>
      <c r="B8" s="294" t="s">
        <v>5612</v>
      </c>
      <c r="C8" s="295">
        <v>43219471.090000004</v>
      </c>
      <c r="D8" s="295">
        <v>43219471.090000004</v>
      </c>
      <c r="E8" s="296"/>
    </row>
    <row r="9" spans="1:5">
      <c r="A9" s="293" t="s">
        <v>5613</v>
      </c>
      <c r="B9" s="294" t="s">
        <v>5614</v>
      </c>
      <c r="C9" s="295">
        <v>23641.47</v>
      </c>
      <c r="D9" s="295">
        <v>23641.47</v>
      </c>
      <c r="E9" s="296"/>
    </row>
    <row r="10" spans="1:5">
      <c r="A10" s="293"/>
      <c r="B10" s="294"/>
      <c r="C10" s="295"/>
      <c r="D10" s="295"/>
      <c r="E10" s="296"/>
    </row>
    <row r="11" spans="1:5">
      <c r="A11" s="293"/>
      <c r="B11" s="294"/>
      <c r="C11" s="295"/>
      <c r="D11" s="295"/>
      <c r="E11" s="296"/>
    </row>
    <row r="12" spans="1:5">
      <c r="A12" s="293"/>
      <c r="B12" s="294"/>
      <c r="C12" s="295"/>
      <c r="D12" s="295"/>
      <c r="E12" s="296"/>
    </row>
    <row r="13" spans="1:5">
      <c r="A13" s="293"/>
      <c r="B13" s="294"/>
      <c r="C13" s="295"/>
      <c r="D13" s="295"/>
      <c r="E13" s="296"/>
    </row>
    <row r="14" spans="1:5">
      <c r="A14" s="293"/>
      <c r="B14" s="294"/>
      <c r="C14" s="295"/>
      <c r="D14" s="295"/>
      <c r="E14" s="296"/>
    </row>
    <row r="15" spans="1:5">
      <c r="A15" s="293"/>
      <c r="B15" s="294"/>
      <c r="C15" s="295"/>
      <c r="D15" s="295"/>
      <c r="E15" s="296"/>
    </row>
    <row r="16" spans="1:5">
      <c r="A16" s="293"/>
      <c r="B16" s="294"/>
      <c r="C16" s="295"/>
      <c r="D16" s="295"/>
      <c r="E16" s="296"/>
    </row>
    <row r="17" spans="1:5">
      <c r="A17" s="293"/>
      <c r="B17" s="294"/>
      <c r="C17" s="295"/>
      <c r="D17" s="295"/>
      <c r="E17" s="296"/>
    </row>
    <row r="18" spans="1:5">
      <c r="A18" s="293"/>
      <c r="B18" s="294"/>
      <c r="C18" s="295"/>
      <c r="D18" s="295"/>
      <c r="E18" s="296"/>
    </row>
    <row r="19" spans="1:5">
      <c r="A19" s="293"/>
      <c r="B19" s="294"/>
      <c r="C19" s="295"/>
      <c r="D19" s="295"/>
      <c r="E19" s="296"/>
    </row>
    <row r="20" spans="1:5">
      <c r="A20" s="293"/>
      <c r="B20" s="294"/>
      <c r="C20" s="295"/>
      <c r="D20" s="295"/>
      <c r="E20" s="296"/>
    </row>
    <row r="21" spans="1:5">
      <c r="A21" s="293"/>
      <c r="B21" s="294"/>
      <c r="C21" s="295"/>
      <c r="D21" s="295"/>
      <c r="E21" s="296"/>
    </row>
    <row r="22" spans="1:5">
      <c r="A22" s="293"/>
      <c r="B22" s="294"/>
      <c r="C22" s="295"/>
      <c r="D22" s="295"/>
      <c r="E22" s="296"/>
    </row>
    <row r="23" spans="1:5">
      <c r="A23" s="293"/>
      <c r="B23" s="294"/>
      <c r="C23" s="295"/>
      <c r="D23" s="295"/>
      <c r="E23" s="296"/>
    </row>
    <row r="24" spans="1:5">
      <c r="A24" s="297"/>
      <c r="B24" s="298"/>
      <c r="C24" s="299"/>
      <c r="D24" s="299"/>
      <c r="E24" s="300"/>
    </row>
    <row r="25" spans="1:5">
      <c r="A25" s="301"/>
      <c r="B25" s="301"/>
      <c r="C25" s="302"/>
      <c r="D25" s="302"/>
      <c r="E25" s="302"/>
    </row>
    <row r="26" spans="1:5">
      <c r="A26" s="303" t="s">
        <v>5287</v>
      </c>
      <c r="B26" s="301"/>
      <c r="C26" s="302"/>
      <c r="D26" s="302"/>
      <c r="E26" s="302"/>
    </row>
    <row r="35" spans="1:5" ht="12.75">
      <c r="A35" s="467" t="s">
        <v>5288</v>
      </c>
      <c r="C35" s="995" t="s">
        <v>5289</v>
      </c>
      <c r="D35" s="995"/>
      <c r="E35" s="995"/>
    </row>
    <row r="36" spans="1:5" ht="11.25" customHeight="1">
      <c r="A36" s="994" t="s">
        <v>5634</v>
      </c>
      <c r="C36" s="996" t="s">
        <v>5637</v>
      </c>
      <c r="D36" s="996"/>
      <c r="E36" s="996"/>
    </row>
    <row r="37" spans="1:5" ht="14.25" customHeight="1">
      <c r="A37" s="994"/>
      <c r="C37" s="996"/>
      <c r="D37" s="996"/>
      <c r="E37" s="996"/>
    </row>
  </sheetData>
  <sheetProtection algorithmName="SHA-512" hashValue="zEnxlUYf1wXMdLbfF1pYI5PGwUIeg6QSKnKylosUT+nAAe5d5OkZxziCeKd6W9a674rivUkX8S7j823sx2rWUQ==" saltValue="XLXG2F3nLcD9AdBF5O6o0A==" spinCount="100000" sheet="1" objects="1" scenarios="1" formatCells="0" formatColumns="0" formatRows="0" insertRows="0" deleteRows="0" autoFilter="0"/>
  <mergeCells count="4">
    <mergeCell ref="A1:E1"/>
    <mergeCell ref="A36:A37"/>
    <mergeCell ref="C35:E35"/>
    <mergeCell ref="C36:E37"/>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E101"/>
  <sheetViews>
    <sheetView showGridLines="0" topLeftCell="A47" zoomScaleNormal="100" zoomScaleSheetLayoutView="80" workbookViewId="0">
      <selection sqref="A1:C60"/>
    </sheetView>
  </sheetViews>
  <sheetFormatPr baseColWidth="10" defaultColWidth="12" defaultRowHeight="11.25"/>
  <cols>
    <col min="1" max="1" width="85" style="31" customWidth="1"/>
    <col min="2" max="2" width="19.5" style="31" customWidth="1"/>
    <col min="3" max="3" width="19.5" style="32" customWidth="1"/>
    <col min="4" max="4" width="1.6640625" style="1" customWidth="1"/>
    <col min="5" max="5" width="18.1640625" style="1" customWidth="1"/>
    <col min="6" max="16384" width="12" style="1"/>
  </cols>
  <sheetData>
    <row r="1" spans="1:5" ht="50.25" customHeight="1">
      <c r="A1" s="817" t="s">
        <v>383</v>
      </c>
      <c r="B1" s="818"/>
      <c r="C1" s="819"/>
    </row>
    <row r="2" spans="1:5" s="95" customFormat="1" ht="15" customHeight="1">
      <c r="A2" s="92"/>
      <c r="B2" s="93" t="s">
        <v>127</v>
      </c>
      <c r="C2" s="94" t="s">
        <v>128</v>
      </c>
    </row>
    <row r="3" spans="1:5" s="95" customFormat="1" ht="6" customHeight="1">
      <c r="A3" s="96"/>
      <c r="B3" s="97"/>
      <c r="C3" s="98"/>
    </row>
    <row r="4" spans="1:5" s="7" customFormat="1" ht="12.75">
      <c r="A4" s="99" t="s">
        <v>0</v>
      </c>
      <c r="B4" s="137">
        <f>+B5+B14</f>
        <v>3298152.3500000006</v>
      </c>
      <c r="C4" s="138">
        <f>+C5+C14</f>
        <v>18789912.360000003</v>
      </c>
      <c r="E4" s="100"/>
    </row>
    <row r="5" spans="1:5" ht="12.75" customHeight="1">
      <c r="A5" s="101" t="s">
        <v>2</v>
      </c>
      <c r="B5" s="137">
        <f>SUM(B6:B12)</f>
        <v>121608.7</v>
      </c>
      <c r="C5" s="138">
        <f>SUM(C6:C12)</f>
        <v>17108157.170000002</v>
      </c>
      <c r="E5" s="103"/>
    </row>
    <row r="6" spans="1:5">
      <c r="A6" s="102" t="s">
        <v>4</v>
      </c>
      <c r="B6" s="139">
        <v>0</v>
      </c>
      <c r="C6" s="140">
        <v>17084412.170000002</v>
      </c>
    </row>
    <row r="7" spans="1:5">
      <c r="A7" s="102" t="s">
        <v>6</v>
      </c>
      <c r="B7" s="139">
        <v>22356</v>
      </c>
      <c r="C7" s="140">
        <v>0</v>
      </c>
    </row>
    <row r="8" spans="1:5">
      <c r="A8" s="102" t="s">
        <v>8</v>
      </c>
      <c r="B8" s="139">
        <v>99252.7</v>
      </c>
      <c r="C8" s="140">
        <v>0</v>
      </c>
      <c r="E8" s="103"/>
    </row>
    <row r="9" spans="1:5">
      <c r="A9" s="102" t="s">
        <v>10</v>
      </c>
      <c r="B9" s="139">
        <v>0</v>
      </c>
      <c r="C9" s="140">
        <v>23745</v>
      </c>
    </row>
    <row r="10" spans="1:5">
      <c r="A10" s="102" t="s">
        <v>12</v>
      </c>
      <c r="B10" s="139">
        <v>0</v>
      </c>
      <c r="C10" s="140">
        <v>0</v>
      </c>
    </row>
    <row r="11" spans="1:5">
      <c r="A11" s="102" t="s">
        <v>14</v>
      </c>
      <c r="B11" s="139">
        <v>0</v>
      </c>
      <c r="C11" s="140">
        <v>0</v>
      </c>
    </row>
    <row r="12" spans="1:5">
      <c r="A12" s="102" t="s">
        <v>16</v>
      </c>
      <c r="B12" s="139">
        <v>0</v>
      </c>
      <c r="C12" s="140">
        <v>0</v>
      </c>
    </row>
    <row r="13" spans="1:5">
      <c r="A13" s="102"/>
      <c r="B13" s="141"/>
      <c r="C13" s="142"/>
    </row>
    <row r="14" spans="1:5">
      <c r="A14" s="101" t="s">
        <v>21</v>
      </c>
      <c r="B14" s="137">
        <f>SUM(B15:B23)</f>
        <v>3176543.6500000004</v>
      </c>
      <c r="C14" s="138">
        <f>SUM(C15:C23)</f>
        <v>1681755.19</v>
      </c>
    </row>
    <row r="15" spans="1:5">
      <c r="A15" s="102" t="s">
        <v>22</v>
      </c>
      <c r="B15" s="139">
        <v>0</v>
      </c>
      <c r="C15" s="140">
        <v>0</v>
      </c>
    </row>
    <row r="16" spans="1:5">
      <c r="A16" s="102" t="s">
        <v>24</v>
      </c>
      <c r="B16" s="139">
        <v>0</v>
      </c>
      <c r="C16" s="140">
        <v>0</v>
      </c>
    </row>
    <row r="17" spans="1:5">
      <c r="A17" s="102" t="s">
        <v>26</v>
      </c>
      <c r="B17" s="139">
        <v>0</v>
      </c>
      <c r="C17" s="140">
        <v>1681755.19</v>
      </c>
    </row>
    <row r="18" spans="1:5">
      <c r="A18" s="102" t="s">
        <v>28</v>
      </c>
      <c r="B18" s="139">
        <v>728931.95</v>
      </c>
      <c r="C18" s="140">
        <v>0</v>
      </c>
    </row>
    <row r="19" spans="1:5">
      <c r="A19" s="102" t="s">
        <v>30</v>
      </c>
      <c r="B19" s="139">
        <v>0</v>
      </c>
      <c r="C19" s="140">
        <v>0</v>
      </c>
    </row>
    <row r="20" spans="1:5" ht="12.75">
      <c r="A20" s="163" t="s">
        <v>32</v>
      </c>
      <c r="B20" s="139">
        <v>2447611.7000000002</v>
      </c>
      <c r="C20" s="140">
        <v>0</v>
      </c>
    </row>
    <row r="21" spans="1:5">
      <c r="A21" s="102" t="s">
        <v>34</v>
      </c>
      <c r="B21" s="139">
        <v>0</v>
      </c>
      <c r="C21" s="140">
        <v>0</v>
      </c>
    </row>
    <row r="22" spans="1:5">
      <c r="A22" s="102" t="s">
        <v>36</v>
      </c>
      <c r="B22" s="139">
        <v>0</v>
      </c>
      <c r="C22" s="140">
        <v>0</v>
      </c>
    </row>
    <row r="23" spans="1:5">
      <c r="A23" s="102" t="s">
        <v>37</v>
      </c>
      <c r="B23" s="139">
        <v>0</v>
      </c>
      <c r="C23" s="140">
        <v>0</v>
      </c>
    </row>
    <row r="24" spans="1:5" s="7" customFormat="1">
      <c r="A24" s="104"/>
      <c r="B24" s="164"/>
      <c r="C24" s="165"/>
    </row>
    <row r="25" spans="1:5" s="7" customFormat="1" ht="12.75">
      <c r="A25" s="99" t="s">
        <v>1</v>
      </c>
      <c r="B25" s="137">
        <f>+B26+B36</f>
        <v>1817240.96</v>
      </c>
      <c r="C25" s="138">
        <f>+C26+C36</f>
        <v>0</v>
      </c>
      <c r="E25" s="100"/>
    </row>
    <row r="26" spans="1:5">
      <c r="A26" s="101" t="s">
        <v>3</v>
      </c>
      <c r="B26" s="137">
        <f>SUM(B27:B34)</f>
        <v>1817240.96</v>
      </c>
      <c r="C26" s="138">
        <f>SUM(C27:C34)</f>
        <v>0</v>
      </c>
    </row>
    <row r="27" spans="1:5">
      <c r="A27" s="102" t="s">
        <v>5</v>
      </c>
      <c r="B27" s="139">
        <v>1817240.96</v>
      </c>
      <c r="C27" s="140">
        <v>0</v>
      </c>
    </row>
    <row r="28" spans="1:5" ht="12.75">
      <c r="A28" s="163" t="s">
        <v>7</v>
      </c>
      <c r="B28" s="139">
        <v>0</v>
      </c>
      <c r="C28" s="140">
        <v>0</v>
      </c>
    </row>
    <row r="29" spans="1:5">
      <c r="A29" s="102" t="s">
        <v>9</v>
      </c>
      <c r="B29" s="139">
        <v>0</v>
      </c>
      <c r="C29" s="140">
        <v>0</v>
      </c>
    </row>
    <row r="30" spans="1:5">
      <c r="A30" s="102" t="s">
        <v>11</v>
      </c>
      <c r="B30" s="139">
        <v>0</v>
      </c>
      <c r="C30" s="140">
        <v>0</v>
      </c>
    </row>
    <row r="31" spans="1:5">
      <c r="A31" s="102" t="s">
        <v>13</v>
      </c>
      <c r="B31" s="139">
        <v>0</v>
      </c>
      <c r="C31" s="140">
        <v>0</v>
      </c>
    </row>
    <row r="32" spans="1:5">
      <c r="A32" s="102" t="s">
        <v>15</v>
      </c>
      <c r="B32" s="139">
        <v>0</v>
      </c>
      <c r="C32" s="140">
        <v>0</v>
      </c>
    </row>
    <row r="33" spans="1:5">
      <c r="A33" s="102" t="s">
        <v>17</v>
      </c>
      <c r="B33" s="139">
        <v>0</v>
      </c>
      <c r="C33" s="140">
        <v>0</v>
      </c>
    </row>
    <row r="34" spans="1:5">
      <c r="A34" s="102" t="s">
        <v>18</v>
      </c>
      <c r="B34" s="139">
        <v>0</v>
      </c>
      <c r="C34" s="140">
        <v>0</v>
      </c>
    </row>
    <row r="35" spans="1:5">
      <c r="A35" s="102"/>
      <c r="B35" s="141"/>
      <c r="C35" s="142"/>
    </row>
    <row r="36" spans="1:5" ht="12.75">
      <c r="A36" s="166" t="s">
        <v>23</v>
      </c>
      <c r="B36" s="137">
        <f>SUM(B37:B42)</f>
        <v>0</v>
      </c>
      <c r="C36" s="138">
        <f>SUM(C37:C42)</f>
        <v>0</v>
      </c>
    </row>
    <row r="37" spans="1:5">
      <c r="A37" s="102" t="s">
        <v>25</v>
      </c>
      <c r="B37" s="139">
        <v>0</v>
      </c>
      <c r="C37" s="140">
        <v>0</v>
      </c>
    </row>
    <row r="38" spans="1:5">
      <c r="A38" s="102" t="s">
        <v>27</v>
      </c>
      <c r="B38" s="139">
        <v>0</v>
      </c>
      <c r="C38" s="140">
        <v>0</v>
      </c>
    </row>
    <row r="39" spans="1:5">
      <c r="A39" s="102" t="s">
        <v>29</v>
      </c>
      <c r="B39" s="139">
        <v>0</v>
      </c>
      <c r="C39" s="140">
        <v>0</v>
      </c>
    </row>
    <row r="40" spans="1:5">
      <c r="A40" s="102" t="s">
        <v>31</v>
      </c>
      <c r="B40" s="139">
        <v>0</v>
      </c>
      <c r="C40" s="140">
        <v>0</v>
      </c>
    </row>
    <row r="41" spans="1:5">
      <c r="A41" s="102" t="s">
        <v>33</v>
      </c>
      <c r="B41" s="139">
        <v>0</v>
      </c>
      <c r="C41" s="140">
        <v>0</v>
      </c>
    </row>
    <row r="42" spans="1:5">
      <c r="A42" s="102" t="s">
        <v>35</v>
      </c>
      <c r="B42" s="139">
        <v>0</v>
      </c>
      <c r="C42" s="140">
        <v>0</v>
      </c>
    </row>
    <row r="43" spans="1:5">
      <c r="A43" s="102"/>
      <c r="B43" s="141"/>
      <c r="C43" s="142"/>
    </row>
    <row r="44" spans="1:5" s="7" customFormat="1" ht="12.75">
      <c r="A44" s="99" t="s">
        <v>42</v>
      </c>
      <c r="B44" s="137">
        <f>+B45+B50+B57</f>
        <v>13882753.76</v>
      </c>
      <c r="C44" s="138">
        <f>+C45+C50+C57</f>
        <v>208234.87</v>
      </c>
      <c r="E44" s="100"/>
    </row>
    <row r="45" spans="1:5">
      <c r="A45" s="101" t="s">
        <v>43</v>
      </c>
      <c r="B45" s="137">
        <f>SUM(B46:B48)</f>
        <v>6038384.6600000001</v>
      </c>
      <c r="C45" s="138">
        <f>SUM(C46:C48)</f>
        <v>0</v>
      </c>
    </row>
    <row r="46" spans="1:5">
      <c r="A46" s="102" t="s">
        <v>44</v>
      </c>
      <c r="B46" s="225">
        <v>6038384.6600000001</v>
      </c>
      <c r="C46" s="140">
        <v>0</v>
      </c>
    </row>
    <row r="47" spans="1:5">
      <c r="A47" s="102" t="s">
        <v>45</v>
      </c>
      <c r="B47" s="139">
        <v>0</v>
      </c>
      <c r="C47" s="140">
        <v>0</v>
      </c>
    </row>
    <row r="48" spans="1:5">
      <c r="A48" s="102" t="s">
        <v>46</v>
      </c>
      <c r="B48" s="139">
        <v>0</v>
      </c>
      <c r="C48" s="140">
        <v>0</v>
      </c>
    </row>
    <row r="49" spans="1:5">
      <c r="A49" s="102"/>
      <c r="B49" s="141"/>
      <c r="C49" s="142"/>
    </row>
    <row r="50" spans="1:5">
      <c r="A50" s="101" t="s">
        <v>47</v>
      </c>
      <c r="B50" s="137">
        <f>SUM(B51:B55)</f>
        <v>7844369.0999999996</v>
      </c>
      <c r="C50" s="138">
        <f>SUM(C51:C55)</f>
        <v>208234.87</v>
      </c>
    </row>
    <row r="51" spans="1:5">
      <c r="A51" s="102" t="s">
        <v>48</v>
      </c>
      <c r="B51" s="225">
        <v>6900555.4100000001</v>
      </c>
      <c r="C51" s="140">
        <v>0</v>
      </c>
    </row>
    <row r="52" spans="1:5">
      <c r="A52" s="102" t="s">
        <v>49</v>
      </c>
      <c r="B52" s="225">
        <v>943813.69</v>
      </c>
      <c r="C52" s="140">
        <v>0</v>
      </c>
    </row>
    <row r="53" spans="1:5" ht="12.75">
      <c r="A53" s="163" t="s">
        <v>50</v>
      </c>
      <c r="B53" s="139">
        <v>0</v>
      </c>
      <c r="C53" s="140">
        <v>0</v>
      </c>
    </row>
    <row r="54" spans="1:5">
      <c r="A54" s="102" t="s">
        <v>51</v>
      </c>
      <c r="B54" s="139">
        <v>0</v>
      </c>
      <c r="C54" s="226">
        <v>208234.87</v>
      </c>
    </row>
    <row r="55" spans="1:5">
      <c r="A55" s="102" t="s">
        <v>52</v>
      </c>
      <c r="B55" s="139">
        <v>0</v>
      </c>
      <c r="C55" s="140">
        <v>0</v>
      </c>
    </row>
    <row r="56" spans="1:5">
      <c r="A56" s="102"/>
      <c r="B56" s="141"/>
      <c r="C56" s="142"/>
    </row>
    <row r="57" spans="1:5">
      <c r="A57" s="101" t="s">
        <v>129</v>
      </c>
      <c r="B57" s="137">
        <f>SUM(B58:B59)</f>
        <v>0</v>
      </c>
      <c r="C57" s="138">
        <f>SUM(C58:C59)</f>
        <v>0</v>
      </c>
    </row>
    <row r="58" spans="1:5">
      <c r="A58" s="102" t="s">
        <v>54</v>
      </c>
      <c r="B58" s="141">
        <v>0</v>
      </c>
      <c r="C58" s="142">
        <v>0</v>
      </c>
    </row>
    <row r="59" spans="1:5">
      <c r="A59" s="105" t="s">
        <v>55</v>
      </c>
      <c r="B59" s="143">
        <v>0</v>
      </c>
      <c r="C59" s="144">
        <v>0</v>
      </c>
    </row>
    <row r="60" spans="1:5" ht="15.75" customHeight="1">
      <c r="A60" s="820" t="s">
        <v>58</v>
      </c>
      <c r="B60" s="820"/>
      <c r="C60" s="820"/>
    </row>
    <row r="62" spans="1:5">
      <c r="B62" s="106"/>
      <c r="C62" s="106"/>
      <c r="E62" s="103"/>
    </row>
    <row r="65" spans="1:3">
      <c r="B65" s="107"/>
      <c r="C65" s="107"/>
    </row>
    <row r="67" spans="1:3" ht="12.75">
      <c r="A67" s="153"/>
    </row>
    <row r="75" spans="1:3" ht="12.75">
      <c r="A75" s="153"/>
    </row>
    <row r="83" spans="1:1" ht="12.75">
      <c r="A83" s="153"/>
    </row>
    <row r="92" spans="1:1" ht="12.75">
      <c r="A92" s="153"/>
    </row>
    <row r="101" spans="1:1" ht="12.75">
      <c r="A101" s="153"/>
    </row>
  </sheetData>
  <sheetProtection formatRows="0" autoFilter="0"/>
  <mergeCells count="2">
    <mergeCell ref="A1:C1"/>
    <mergeCell ref="A60:C60"/>
  </mergeCells>
  <printOptions horizontalCentered="1"/>
  <pageMargins left="0.78740157480314965" right="0.59055118110236227" top="0.78740157480314965" bottom="0.78740157480314965" header="0.31496062992125984" footer="0.31496062992125984"/>
  <pageSetup scale="9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zoomScale="110" zoomScaleNormal="110" workbookViewId="0">
      <selection activeCell="I12" sqref="I12"/>
    </sheetView>
  </sheetViews>
  <sheetFormatPr baseColWidth="10" defaultRowHeight="12.75"/>
  <cols>
    <col min="1" max="1" width="59.83203125" style="282" customWidth="1"/>
    <col min="2" max="2" width="32" style="282" customWidth="1"/>
    <col min="3" max="3" width="54.5" style="282" customWidth="1"/>
    <col min="4" max="16384" width="12" style="282"/>
  </cols>
  <sheetData>
    <row r="1" spans="1:3" s="264" customFormat="1"/>
    <row r="2" spans="1:3" s="264" customFormat="1">
      <c r="A2" s="986" t="s">
        <v>5298</v>
      </c>
      <c r="B2" s="986"/>
      <c r="C2" s="986"/>
    </row>
    <row r="3" spans="1:3" s="264" customFormat="1" ht="12.75" customHeight="1">
      <c r="A3" s="986" t="s">
        <v>5303</v>
      </c>
      <c r="B3" s="986"/>
      <c r="C3" s="986"/>
    </row>
    <row r="4" spans="1:3" s="264" customFormat="1" ht="12.75" customHeight="1">
      <c r="A4" s="986" t="s">
        <v>5311</v>
      </c>
      <c r="B4" s="986"/>
      <c r="C4" s="986"/>
    </row>
    <row r="5" spans="1:3" s="264" customFormat="1" ht="12.75" customHeight="1">
      <c r="A5" s="986"/>
      <c r="B5" s="986"/>
      <c r="C5" s="986"/>
    </row>
    <row r="6" spans="1:3" s="264" customFormat="1" ht="15" customHeight="1" thickBot="1">
      <c r="A6" s="265"/>
      <c r="B6" s="265"/>
      <c r="C6" s="265"/>
    </row>
    <row r="7" spans="1:3" s="264" customFormat="1" ht="11.25" customHeight="1">
      <c r="A7" s="1003" t="s">
        <v>5295</v>
      </c>
      <c r="B7" s="1005" t="s">
        <v>5296</v>
      </c>
      <c r="C7" s="1005" t="s">
        <v>5297</v>
      </c>
    </row>
    <row r="8" spans="1:3" s="264" customFormat="1" ht="13.5" thickBot="1">
      <c r="A8" s="1004"/>
      <c r="B8" s="1006"/>
      <c r="C8" s="1006"/>
    </row>
    <row r="9" spans="1:3" s="264" customFormat="1">
      <c r="A9" s="997"/>
      <c r="B9" s="1000"/>
      <c r="C9" s="1000"/>
    </row>
    <row r="10" spans="1:3" s="264" customFormat="1" ht="15" customHeight="1">
      <c r="A10" s="998"/>
      <c r="B10" s="1001"/>
      <c r="C10" s="1001"/>
    </row>
    <row r="11" spans="1:3" s="264" customFormat="1" ht="15" customHeight="1">
      <c r="A11" s="998"/>
      <c r="B11" s="1001"/>
      <c r="C11" s="1001"/>
    </row>
    <row r="12" spans="1:3" s="264" customFormat="1" ht="15" customHeight="1">
      <c r="A12" s="998"/>
      <c r="B12" s="1001"/>
      <c r="C12" s="1001"/>
    </row>
    <row r="13" spans="1:3" s="264" customFormat="1" ht="15" customHeight="1">
      <c r="A13" s="998"/>
      <c r="B13" s="1001"/>
      <c r="C13" s="1001"/>
    </row>
    <row r="14" spans="1:3" s="264" customFormat="1" ht="15" customHeight="1">
      <c r="A14" s="998"/>
      <c r="B14" s="1001"/>
      <c r="C14" s="1001"/>
    </row>
    <row r="15" spans="1:3" s="264" customFormat="1" ht="15" customHeight="1">
      <c r="A15" s="998"/>
      <c r="B15" s="1001"/>
      <c r="C15" s="1001"/>
    </row>
    <row r="16" spans="1:3" s="264" customFormat="1" ht="15" customHeight="1">
      <c r="A16" s="998"/>
      <c r="B16" s="1001"/>
      <c r="C16" s="1001"/>
    </row>
    <row r="17" spans="1:3" s="264" customFormat="1" ht="15" customHeight="1">
      <c r="A17" s="998"/>
      <c r="B17" s="1001"/>
      <c r="C17" s="1001"/>
    </row>
    <row r="18" spans="1:3" s="264" customFormat="1" ht="15" customHeight="1">
      <c r="A18" s="998"/>
      <c r="B18" s="1001"/>
      <c r="C18" s="1001"/>
    </row>
    <row r="19" spans="1:3" s="264" customFormat="1" ht="15" customHeight="1">
      <c r="A19" s="998"/>
      <c r="B19" s="1001"/>
      <c r="C19" s="1001"/>
    </row>
    <row r="20" spans="1:3" s="264" customFormat="1" ht="15.75" customHeight="1" thickBot="1">
      <c r="A20" s="999"/>
      <c r="B20" s="1002"/>
      <c r="C20" s="1002"/>
    </row>
    <row r="21" spans="1:3" s="264" customFormat="1"/>
    <row r="22" spans="1:3">
      <c r="A22" s="501" t="s">
        <v>5305</v>
      </c>
    </row>
    <row r="23" spans="1:3">
      <c r="A23" s="264"/>
    </row>
    <row r="24" spans="1:3">
      <c r="A24" s="264"/>
    </row>
    <row r="25" spans="1:3">
      <c r="A25" s="264"/>
      <c r="C25" s="283"/>
    </row>
    <row r="26" spans="1:3">
      <c r="A26" s="500"/>
      <c r="B26" s="283"/>
      <c r="C26" s="283"/>
    </row>
    <row r="27" spans="1:3" ht="12.75" customHeight="1">
      <c r="A27" s="284" t="s">
        <v>5288</v>
      </c>
      <c r="C27" s="498" t="s">
        <v>5289</v>
      </c>
    </row>
    <row r="28" spans="1:3" ht="12.75" customHeight="1">
      <c r="A28" s="468" t="s">
        <v>5636</v>
      </c>
      <c r="C28" s="497" t="s">
        <v>5637</v>
      </c>
    </row>
    <row r="29" spans="1:3" ht="12.75" customHeight="1">
      <c r="A29" s="305"/>
      <c r="C29" s="496"/>
    </row>
    <row r="30" spans="1:3" ht="12.75" customHeight="1">
      <c r="A30" s="305"/>
    </row>
  </sheetData>
  <mergeCells count="10">
    <mergeCell ref="A9:A20"/>
    <mergeCell ref="B9:B20"/>
    <mergeCell ref="C9:C20"/>
    <mergeCell ref="A3:C3"/>
    <mergeCell ref="A2:C2"/>
    <mergeCell ref="A4:C4"/>
    <mergeCell ref="A5:C5"/>
    <mergeCell ref="A7:A8"/>
    <mergeCell ref="B7:B8"/>
    <mergeCell ref="C7:C8"/>
  </mergeCells>
  <printOptions horizontalCentered="1"/>
  <pageMargins left="0.70866141732283472" right="0.70866141732283472" top="0.74803149606299213" bottom="0.74803149606299213" header="0.31496062992125984" footer="0.31496062992125984"/>
  <pageSetup scale="90" orientation="landscape" r:id="rId1"/>
  <headerFooter>
    <oddFooter>&amp;R1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A5C26"/>
    <pageSetUpPr fitToPage="1"/>
  </sheetPr>
  <dimension ref="A1:I26"/>
  <sheetViews>
    <sheetView showGridLines="0" zoomScaleNormal="100" workbookViewId="0">
      <selection sqref="A1:G26"/>
    </sheetView>
  </sheetViews>
  <sheetFormatPr baseColWidth="10" defaultColWidth="12" defaultRowHeight="11.25"/>
  <cols>
    <col min="1" max="1" width="1" style="215" customWidth="1"/>
    <col min="2" max="2" width="57.6640625" style="215" customWidth="1"/>
    <col min="3" max="3" width="17.6640625" style="215" customWidth="1"/>
    <col min="4" max="5" width="19.83203125" style="215" customWidth="1"/>
    <col min="6" max="7" width="17.6640625" style="215" customWidth="1"/>
    <col min="8" max="8" width="1.1640625" style="215" customWidth="1"/>
    <col min="9" max="9" width="14.83203125" style="215" bestFit="1" customWidth="1"/>
    <col min="10" max="16384" width="12" style="215"/>
  </cols>
  <sheetData>
    <row r="1" spans="1:9" ht="55.5" customHeight="1">
      <c r="A1" s="817" t="s">
        <v>385</v>
      </c>
      <c r="B1" s="818"/>
      <c r="C1" s="818"/>
      <c r="D1" s="818"/>
      <c r="E1" s="818"/>
      <c r="F1" s="818"/>
      <c r="G1" s="819"/>
    </row>
    <row r="2" spans="1:9" ht="33.75">
      <c r="A2" s="167"/>
      <c r="B2" s="209" t="s">
        <v>113</v>
      </c>
      <c r="C2" s="179" t="s">
        <v>159</v>
      </c>
      <c r="D2" s="179" t="s">
        <v>160</v>
      </c>
      <c r="E2" s="179" t="s">
        <v>161</v>
      </c>
      <c r="F2" s="179" t="s">
        <v>162</v>
      </c>
      <c r="G2" s="179" t="s">
        <v>163</v>
      </c>
    </row>
    <row r="3" spans="1:9">
      <c r="A3" s="168"/>
      <c r="B3" s="169"/>
      <c r="C3" s="170"/>
      <c r="D3" s="170"/>
      <c r="E3" s="170"/>
      <c r="F3" s="170"/>
      <c r="G3" s="171"/>
    </row>
    <row r="4" spans="1:9" ht="12.75">
      <c r="A4" s="128" t="s">
        <v>0</v>
      </c>
      <c r="B4" s="125"/>
      <c r="C4" s="172">
        <f>+C6+C15</f>
        <v>146793378.34999996</v>
      </c>
      <c r="D4" s="172">
        <f t="shared" ref="D4:E4" si="0">+D6+D15</f>
        <v>365881320.60000002</v>
      </c>
      <c r="E4" s="172">
        <f t="shared" si="0"/>
        <v>350389560.59000003</v>
      </c>
      <c r="F4" s="172">
        <f>+C4+D4-E4</f>
        <v>162285138.35999995</v>
      </c>
      <c r="G4" s="173">
        <f>+F4-C4</f>
        <v>15491760.00999999</v>
      </c>
      <c r="I4" s="100"/>
    </row>
    <row r="5" spans="1:9">
      <c r="A5" s="126"/>
      <c r="B5" s="125"/>
      <c r="C5" s="122"/>
      <c r="D5" s="122"/>
      <c r="E5" s="122"/>
      <c r="F5" s="122"/>
      <c r="G5" s="123"/>
    </row>
    <row r="6" spans="1:9">
      <c r="A6" s="174">
        <v>1100</v>
      </c>
      <c r="B6" s="175" t="s">
        <v>2</v>
      </c>
      <c r="C6" s="118">
        <f>+C7+C8+C9+C10+C11+C12+C13</f>
        <v>31233875.559999999</v>
      </c>
      <c r="D6" s="118">
        <f t="shared" ref="D6:E6" si="1">+D7+D8+D9+D10+D11+D12+D13</f>
        <v>360782609</v>
      </c>
      <c r="E6" s="118">
        <f t="shared" si="1"/>
        <v>343796060.53000003</v>
      </c>
      <c r="F6" s="118">
        <f t="shared" ref="F6:F13" si="2">+C6+D6-E6</f>
        <v>48220424.029999971</v>
      </c>
      <c r="G6" s="119">
        <f t="shared" ref="G6:G13" si="3">+F6-C6</f>
        <v>16986548.469999973</v>
      </c>
    </row>
    <row r="7" spans="1:9">
      <c r="A7" s="174">
        <v>1110</v>
      </c>
      <c r="B7" s="121" t="s">
        <v>4</v>
      </c>
      <c r="C7" s="122">
        <v>28738949.32</v>
      </c>
      <c r="D7" s="122">
        <v>219710317.41</v>
      </c>
      <c r="E7" s="122">
        <v>202625905.24000001</v>
      </c>
      <c r="F7" s="122">
        <f t="shared" si="2"/>
        <v>45823361.48999998</v>
      </c>
      <c r="G7" s="123">
        <f t="shared" si="3"/>
        <v>17084412.169999979</v>
      </c>
    </row>
    <row r="8" spans="1:9">
      <c r="A8" s="174">
        <v>1120</v>
      </c>
      <c r="B8" s="121" t="s">
        <v>6</v>
      </c>
      <c r="C8" s="122">
        <v>1617399.63</v>
      </c>
      <c r="D8" s="122">
        <v>127843712.29000001</v>
      </c>
      <c r="E8" s="122">
        <v>127866068.29000001</v>
      </c>
      <c r="F8" s="122">
        <f t="shared" si="2"/>
        <v>1595043.6299999952</v>
      </c>
      <c r="G8" s="123">
        <f t="shared" si="3"/>
        <v>-22356.000000004657</v>
      </c>
    </row>
    <row r="9" spans="1:9">
      <c r="A9" s="174">
        <v>1130</v>
      </c>
      <c r="B9" s="121" t="s">
        <v>8</v>
      </c>
      <c r="C9" s="122">
        <v>840976.61</v>
      </c>
      <c r="D9" s="122">
        <v>13204834.300000001</v>
      </c>
      <c r="E9" s="122">
        <v>13304087</v>
      </c>
      <c r="F9" s="122">
        <f t="shared" si="2"/>
        <v>741723.91000000015</v>
      </c>
      <c r="G9" s="123">
        <f t="shared" si="3"/>
        <v>-99252.699999999837</v>
      </c>
    </row>
    <row r="10" spans="1:9">
      <c r="A10" s="174">
        <v>1140</v>
      </c>
      <c r="B10" s="121" t="s">
        <v>10</v>
      </c>
      <c r="C10" s="122">
        <v>0</v>
      </c>
      <c r="D10" s="122">
        <v>23745</v>
      </c>
      <c r="E10" s="122">
        <v>0</v>
      </c>
      <c r="F10" s="122">
        <f t="shared" si="2"/>
        <v>23745</v>
      </c>
      <c r="G10" s="123">
        <f t="shared" si="3"/>
        <v>23745</v>
      </c>
    </row>
    <row r="11" spans="1:9">
      <c r="A11" s="174">
        <v>1150</v>
      </c>
      <c r="B11" s="121" t="s">
        <v>12</v>
      </c>
      <c r="C11" s="122">
        <v>0</v>
      </c>
      <c r="D11" s="122">
        <v>0</v>
      </c>
      <c r="E11" s="122">
        <v>0</v>
      </c>
      <c r="F11" s="122">
        <f t="shared" si="2"/>
        <v>0</v>
      </c>
      <c r="G11" s="123">
        <f t="shared" si="3"/>
        <v>0</v>
      </c>
    </row>
    <row r="12" spans="1:9">
      <c r="A12" s="174">
        <v>1160</v>
      </c>
      <c r="B12" s="121" t="s">
        <v>14</v>
      </c>
      <c r="C12" s="122">
        <v>0</v>
      </c>
      <c r="D12" s="122">
        <v>0</v>
      </c>
      <c r="E12" s="122">
        <v>0</v>
      </c>
      <c r="F12" s="122">
        <f t="shared" si="2"/>
        <v>0</v>
      </c>
      <c r="G12" s="123">
        <f t="shared" si="3"/>
        <v>0</v>
      </c>
    </row>
    <row r="13" spans="1:9">
      <c r="A13" s="174">
        <v>1190</v>
      </c>
      <c r="B13" s="121" t="s">
        <v>16</v>
      </c>
      <c r="C13" s="122">
        <v>36550</v>
      </c>
      <c r="D13" s="122">
        <v>0</v>
      </c>
      <c r="E13" s="122">
        <v>0</v>
      </c>
      <c r="F13" s="122">
        <f t="shared" si="2"/>
        <v>36550</v>
      </c>
      <c r="G13" s="123">
        <f t="shared" si="3"/>
        <v>0</v>
      </c>
    </row>
    <row r="14" spans="1:9">
      <c r="A14" s="174"/>
      <c r="B14" s="121"/>
      <c r="C14" s="118"/>
      <c r="D14" s="118"/>
      <c r="E14" s="118"/>
      <c r="F14" s="118"/>
      <c r="G14" s="119"/>
    </row>
    <row r="15" spans="1:9">
      <c r="A15" s="174">
        <v>1200</v>
      </c>
      <c r="B15" s="175" t="s">
        <v>21</v>
      </c>
      <c r="C15" s="118">
        <f>SUM(C16:C24)</f>
        <v>115559502.78999998</v>
      </c>
      <c r="D15" s="118">
        <f t="shared" ref="D15:E15" si="4">SUM(D16:D24)</f>
        <v>5098711.6000000006</v>
      </c>
      <c r="E15" s="118">
        <f t="shared" si="4"/>
        <v>6593500.0600000005</v>
      </c>
      <c r="F15" s="118">
        <f t="shared" ref="F15:F24" si="5">+C15+D15-E15</f>
        <v>114064714.32999997</v>
      </c>
      <c r="G15" s="119">
        <f t="shared" ref="G15:G24" si="6">+F15-C15</f>
        <v>-1494788.4600000083</v>
      </c>
    </row>
    <row r="16" spans="1:9">
      <c r="A16" s="174">
        <v>1210</v>
      </c>
      <c r="B16" s="121" t="s">
        <v>22</v>
      </c>
      <c r="C16" s="122">
        <v>0</v>
      </c>
      <c r="D16" s="122">
        <v>0</v>
      </c>
      <c r="E16" s="122">
        <v>0</v>
      </c>
      <c r="F16" s="122">
        <f t="shared" si="5"/>
        <v>0</v>
      </c>
      <c r="G16" s="123">
        <f t="shared" si="6"/>
        <v>0</v>
      </c>
    </row>
    <row r="17" spans="1:7">
      <c r="A17" s="174">
        <v>1220</v>
      </c>
      <c r="B17" s="121" t="s">
        <v>24</v>
      </c>
      <c r="C17" s="176">
        <v>500000</v>
      </c>
      <c r="D17" s="176">
        <v>0</v>
      </c>
      <c r="E17" s="176">
        <v>0</v>
      </c>
      <c r="F17" s="176">
        <f t="shared" si="5"/>
        <v>500000</v>
      </c>
      <c r="G17" s="177">
        <f t="shared" si="6"/>
        <v>0</v>
      </c>
    </row>
    <row r="18" spans="1:7">
      <c r="A18" s="174">
        <v>1230</v>
      </c>
      <c r="B18" s="121" t="s">
        <v>26</v>
      </c>
      <c r="C18" s="176">
        <v>96475716.129999995</v>
      </c>
      <c r="D18" s="176">
        <v>2429295.7000000002</v>
      </c>
      <c r="E18" s="176">
        <v>747540.51</v>
      </c>
      <c r="F18" s="176">
        <f t="shared" si="5"/>
        <v>98157471.319999993</v>
      </c>
      <c r="G18" s="177">
        <f t="shared" si="6"/>
        <v>1681755.1899999976</v>
      </c>
    </row>
    <row r="19" spans="1:7">
      <c r="A19" s="174">
        <v>1240</v>
      </c>
      <c r="B19" s="121" t="s">
        <v>28</v>
      </c>
      <c r="C19" s="122">
        <v>93812217.269999996</v>
      </c>
      <c r="D19" s="122">
        <v>984386.08</v>
      </c>
      <c r="E19" s="122">
        <v>1713318.03</v>
      </c>
      <c r="F19" s="122">
        <f t="shared" si="5"/>
        <v>93083285.319999993</v>
      </c>
      <c r="G19" s="123">
        <f t="shared" si="6"/>
        <v>-728931.95000000298</v>
      </c>
    </row>
    <row r="20" spans="1:7">
      <c r="A20" s="174">
        <v>1250</v>
      </c>
      <c r="B20" s="121" t="s">
        <v>30</v>
      </c>
      <c r="C20" s="122">
        <v>0</v>
      </c>
      <c r="D20" s="122">
        <v>0</v>
      </c>
      <c r="E20" s="122">
        <v>0</v>
      </c>
      <c r="F20" s="122">
        <f t="shared" si="5"/>
        <v>0</v>
      </c>
      <c r="G20" s="123">
        <f t="shared" si="6"/>
        <v>0</v>
      </c>
    </row>
    <row r="21" spans="1:7">
      <c r="A21" s="174">
        <v>1260</v>
      </c>
      <c r="B21" s="121" t="s">
        <v>32</v>
      </c>
      <c r="C21" s="122">
        <v>-75228430.609999999</v>
      </c>
      <c r="D21" s="122">
        <v>1685029.82</v>
      </c>
      <c r="E21" s="122">
        <v>4132641.52</v>
      </c>
      <c r="F21" s="122">
        <f t="shared" si="5"/>
        <v>-77676042.310000002</v>
      </c>
      <c r="G21" s="123">
        <f t="shared" si="6"/>
        <v>-2447611.700000003</v>
      </c>
    </row>
    <row r="22" spans="1:7">
      <c r="A22" s="174">
        <v>1270</v>
      </c>
      <c r="B22" s="121" t="s">
        <v>34</v>
      </c>
      <c r="C22" s="122">
        <v>0</v>
      </c>
      <c r="D22" s="122">
        <v>0</v>
      </c>
      <c r="E22" s="122">
        <v>0</v>
      </c>
      <c r="F22" s="122">
        <f t="shared" si="5"/>
        <v>0</v>
      </c>
      <c r="G22" s="123">
        <f t="shared" si="6"/>
        <v>0</v>
      </c>
    </row>
    <row r="23" spans="1:7">
      <c r="A23" s="174">
        <v>1280</v>
      </c>
      <c r="B23" s="121" t="s">
        <v>36</v>
      </c>
      <c r="C23" s="122">
        <v>0</v>
      </c>
      <c r="D23" s="122">
        <v>0</v>
      </c>
      <c r="E23" s="122">
        <v>0</v>
      </c>
      <c r="F23" s="122">
        <f t="shared" si="5"/>
        <v>0</v>
      </c>
      <c r="G23" s="123">
        <f t="shared" si="6"/>
        <v>0</v>
      </c>
    </row>
    <row r="24" spans="1:7">
      <c r="A24" s="174">
        <v>1290</v>
      </c>
      <c r="B24" s="121" t="s">
        <v>37</v>
      </c>
      <c r="C24" s="122">
        <v>0</v>
      </c>
      <c r="D24" s="122">
        <v>0</v>
      </c>
      <c r="E24" s="122">
        <v>0</v>
      </c>
      <c r="F24" s="122">
        <f t="shared" si="5"/>
        <v>0</v>
      </c>
      <c r="G24" s="123">
        <f t="shared" si="6"/>
        <v>0</v>
      </c>
    </row>
    <row r="25" spans="1:7">
      <c r="A25" s="216"/>
      <c r="B25" s="217"/>
      <c r="C25" s="217"/>
      <c r="D25" s="217"/>
      <c r="E25" s="217"/>
      <c r="F25" s="217"/>
      <c r="G25" s="218"/>
    </row>
    <row r="26" spans="1:7">
      <c r="B26" s="821" t="s">
        <v>58</v>
      </c>
      <c r="C26" s="821"/>
      <c r="D26" s="821"/>
      <c r="E26" s="821"/>
      <c r="F26" s="821"/>
      <c r="G26" s="821"/>
    </row>
  </sheetData>
  <sheetProtection formatCells="0" formatColumns="0" formatRows="0" autoFilter="0"/>
  <mergeCells count="2">
    <mergeCell ref="A1:G1"/>
    <mergeCell ref="B26:G26"/>
  </mergeCells>
  <printOptions horizontalCentered="1"/>
  <pageMargins left="0.78740157480314965" right="0.59055118110236227" top="0.78740157480314965" bottom="0.78740157480314965" header="0.31496062992125984" footer="0.31496062992125984"/>
  <pageSetup orientation="landscape" r:id="rId1"/>
  <ignoredErrors>
    <ignoredError sqref="C4:G2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A5C26"/>
    <pageSetUpPr fitToPage="1"/>
  </sheetPr>
  <dimension ref="A1:F35"/>
  <sheetViews>
    <sheetView showGridLines="0" zoomScaleNormal="100" workbookViewId="0">
      <selection sqref="A1:F35"/>
    </sheetView>
  </sheetViews>
  <sheetFormatPr baseColWidth="10" defaultColWidth="12" defaultRowHeight="11.25"/>
  <cols>
    <col min="1" max="1" width="2.83203125" style="15" customWidth="1"/>
    <col min="2" max="2" width="35.83203125" style="37" customWidth="1"/>
    <col min="3" max="3" width="23.83203125" style="188" customWidth="1"/>
    <col min="4" max="6" width="18.83203125" style="188" customWidth="1"/>
    <col min="7" max="7" width="2.1640625" style="108" customWidth="1"/>
    <col min="8" max="16384" width="12" style="108"/>
  </cols>
  <sheetData>
    <row r="1" spans="1:6" ht="54.75" customHeight="1">
      <c r="A1" s="817" t="s">
        <v>386</v>
      </c>
      <c r="B1" s="818"/>
      <c r="C1" s="818"/>
      <c r="D1" s="818"/>
      <c r="E1" s="818"/>
      <c r="F1" s="819"/>
    </row>
    <row r="2" spans="1:6" ht="35.1" customHeight="1">
      <c r="A2" s="167"/>
      <c r="B2" s="178" t="s">
        <v>164</v>
      </c>
      <c r="C2" s="179" t="s">
        <v>165</v>
      </c>
      <c r="D2" s="179" t="s">
        <v>166</v>
      </c>
      <c r="E2" s="179" t="s">
        <v>167</v>
      </c>
      <c r="F2" s="179" t="s">
        <v>168</v>
      </c>
    </row>
    <row r="3" spans="1:6" s="185" customFormat="1" ht="11.25" customHeight="1">
      <c r="A3" s="180" t="s">
        <v>169</v>
      </c>
      <c r="B3" s="181"/>
      <c r="C3" s="182"/>
      <c r="D3" s="182"/>
      <c r="E3" s="183">
        <f>+E16+E29</f>
        <v>0</v>
      </c>
      <c r="F3" s="184">
        <f>+F16+F29</f>
        <v>0</v>
      </c>
    </row>
    <row r="4" spans="1:6" ht="11.25" customHeight="1">
      <c r="A4" s="186"/>
      <c r="B4" s="187" t="s">
        <v>170</v>
      </c>
      <c r="E4" s="122"/>
      <c r="F4" s="123"/>
    </row>
    <row r="5" spans="1:6" ht="11.25" customHeight="1">
      <c r="A5" s="189" t="s">
        <v>171</v>
      </c>
      <c r="B5" s="190"/>
      <c r="C5" s="191"/>
      <c r="D5" s="191"/>
      <c r="E5" s="118">
        <f>+E6+E7+E8</f>
        <v>0</v>
      </c>
      <c r="F5" s="119">
        <f>+F6+F7+F8</f>
        <v>0</v>
      </c>
    </row>
    <row r="6" spans="1:6" ht="11.25" customHeight="1">
      <c r="A6" s="186"/>
      <c r="B6" s="192" t="s">
        <v>172</v>
      </c>
      <c r="C6" s="193"/>
      <c r="D6" s="193"/>
      <c r="E6" s="122">
        <v>0</v>
      </c>
      <c r="F6" s="123">
        <v>0</v>
      </c>
    </row>
    <row r="7" spans="1:6" ht="11.25" customHeight="1">
      <c r="A7" s="186"/>
      <c r="B7" s="192" t="s">
        <v>173</v>
      </c>
      <c r="C7" s="193"/>
      <c r="D7" s="193"/>
      <c r="E7" s="122">
        <v>0</v>
      </c>
      <c r="F7" s="123">
        <v>0</v>
      </c>
    </row>
    <row r="8" spans="1:6" ht="11.25" customHeight="1">
      <c r="A8" s="186"/>
      <c r="B8" s="192" t="s">
        <v>174</v>
      </c>
      <c r="C8" s="193"/>
      <c r="D8" s="193"/>
      <c r="E8" s="122">
        <v>0</v>
      </c>
      <c r="F8" s="123">
        <v>0</v>
      </c>
    </row>
    <row r="9" spans="1:6" ht="11.25" customHeight="1">
      <c r="A9" s="186"/>
      <c r="B9" s="192"/>
      <c r="C9" s="193"/>
      <c r="D9" s="193"/>
      <c r="E9" s="122"/>
      <c r="F9" s="123"/>
    </row>
    <row r="10" spans="1:6" ht="11.25" customHeight="1">
      <c r="A10" s="189" t="s">
        <v>175</v>
      </c>
      <c r="B10" s="190"/>
      <c r="C10" s="113"/>
      <c r="D10" s="113"/>
      <c r="E10" s="118">
        <f>+E11+E12+E13+E14</f>
        <v>0</v>
      </c>
      <c r="F10" s="119">
        <f>+F11+F12+F13+F14</f>
        <v>0</v>
      </c>
    </row>
    <row r="11" spans="1:6" ht="11.25" customHeight="1">
      <c r="A11" s="194"/>
      <c r="B11" s="192" t="s">
        <v>176</v>
      </c>
      <c r="C11" s="193"/>
      <c r="D11" s="193"/>
      <c r="E11" s="122">
        <v>0</v>
      </c>
      <c r="F11" s="123">
        <v>0</v>
      </c>
    </row>
    <row r="12" spans="1:6" ht="11.25" customHeight="1">
      <c r="A12" s="194"/>
      <c r="B12" s="192" t="s">
        <v>177</v>
      </c>
      <c r="C12" s="193"/>
      <c r="D12" s="193"/>
      <c r="E12" s="122">
        <v>0</v>
      </c>
      <c r="F12" s="123">
        <v>0</v>
      </c>
    </row>
    <row r="13" spans="1:6" ht="11.25" customHeight="1">
      <c r="A13" s="194"/>
      <c r="B13" s="192" t="s">
        <v>173</v>
      </c>
      <c r="C13" s="193"/>
      <c r="D13" s="193"/>
      <c r="E13" s="122">
        <v>0</v>
      </c>
      <c r="F13" s="123">
        <v>0</v>
      </c>
    </row>
    <row r="14" spans="1:6" ht="11.25" customHeight="1">
      <c r="A14" s="194"/>
      <c r="B14" s="192" t="s">
        <v>174</v>
      </c>
      <c r="C14" s="193"/>
      <c r="D14" s="193"/>
      <c r="E14" s="122">
        <v>0</v>
      </c>
      <c r="F14" s="123">
        <v>0</v>
      </c>
    </row>
    <row r="15" spans="1:6" ht="11.25" customHeight="1">
      <c r="A15" s="194"/>
      <c r="B15" s="192"/>
      <c r="C15" s="193"/>
      <c r="D15" s="193"/>
      <c r="E15" s="122"/>
      <c r="F15" s="123"/>
    </row>
    <row r="16" spans="1:6" ht="11.25" customHeight="1">
      <c r="A16" s="194"/>
      <c r="B16" s="195" t="s">
        <v>178</v>
      </c>
      <c r="C16" s="113"/>
      <c r="D16" s="113"/>
      <c r="E16" s="118">
        <f>+E10+E5</f>
        <v>0</v>
      </c>
      <c r="F16" s="119">
        <f>+F10+F5</f>
        <v>0</v>
      </c>
    </row>
    <row r="17" spans="1:6" ht="11.25" customHeight="1">
      <c r="A17" s="186"/>
      <c r="B17" s="187" t="s">
        <v>179</v>
      </c>
      <c r="C17" s="193"/>
      <c r="D17" s="193"/>
      <c r="E17" s="122"/>
      <c r="F17" s="123"/>
    </row>
    <row r="18" spans="1:6" ht="11.25" customHeight="1">
      <c r="A18" s="189" t="s">
        <v>171</v>
      </c>
      <c r="B18" s="190"/>
      <c r="C18" s="193"/>
      <c r="D18" s="193"/>
      <c r="E18" s="118">
        <f>+E19+E20+E21</f>
        <v>0</v>
      </c>
      <c r="F18" s="119">
        <f>+F19+F20+F21</f>
        <v>0</v>
      </c>
    </row>
    <row r="19" spans="1:6" ht="11.25" customHeight="1">
      <c r="A19" s="186"/>
      <c r="B19" s="192" t="s">
        <v>172</v>
      </c>
      <c r="C19" s="193"/>
      <c r="D19" s="193"/>
      <c r="E19" s="122">
        <v>0</v>
      </c>
      <c r="F19" s="123">
        <v>0</v>
      </c>
    </row>
    <row r="20" spans="1:6" ht="11.25" customHeight="1">
      <c r="A20" s="186"/>
      <c r="B20" s="192" t="s">
        <v>173</v>
      </c>
      <c r="C20" s="193"/>
      <c r="D20" s="193"/>
      <c r="E20" s="122">
        <v>0</v>
      </c>
      <c r="F20" s="123">
        <v>0</v>
      </c>
    </row>
    <row r="21" spans="1:6" ht="11.25" customHeight="1">
      <c r="A21" s="186"/>
      <c r="B21" s="192" t="s">
        <v>174</v>
      </c>
      <c r="C21" s="193"/>
      <c r="D21" s="193"/>
      <c r="E21" s="122">
        <v>0</v>
      </c>
      <c r="F21" s="123">
        <v>0</v>
      </c>
    </row>
    <row r="22" spans="1:6" ht="11.25" customHeight="1">
      <c r="A22" s="186"/>
      <c r="B22" s="192"/>
      <c r="C22" s="193"/>
      <c r="D22" s="193"/>
      <c r="E22" s="122"/>
      <c r="F22" s="123"/>
    </row>
    <row r="23" spans="1:6" ht="11.25" customHeight="1">
      <c r="A23" s="189" t="s">
        <v>175</v>
      </c>
      <c r="B23" s="190"/>
      <c r="C23" s="191"/>
      <c r="D23" s="191"/>
      <c r="E23" s="118">
        <f>+E24+E25+E26+E27</f>
        <v>0</v>
      </c>
      <c r="F23" s="119">
        <f>+F24+F25+F26+F27</f>
        <v>0</v>
      </c>
    </row>
    <row r="24" spans="1:6" ht="11.25" customHeight="1">
      <c r="A24" s="194"/>
      <c r="B24" s="192" t="s">
        <v>176</v>
      </c>
      <c r="E24" s="122">
        <v>0</v>
      </c>
      <c r="F24" s="123">
        <v>0</v>
      </c>
    </row>
    <row r="25" spans="1:6" ht="11.25" customHeight="1">
      <c r="A25" s="194"/>
      <c r="B25" s="192" t="s">
        <v>177</v>
      </c>
      <c r="E25" s="122">
        <v>0</v>
      </c>
      <c r="F25" s="123">
        <v>0</v>
      </c>
    </row>
    <row r="26" spans="1:6" ht="11.25" customHeight="1">
      <c r="A26" s="194"/>
      <c r="B26" s="192" t="s">
        <v>173</v>
      </c>
      <c r="E26" s="122">
        <v>0</v>
      </c>
      <c r="F26" s="123">
        <v>0</v>
      </c>
    </row>
    <row r="27" spans="1:6" ht="11.25" customHeight="1">
      <c r="A27" s="194"/>
      <c r="B27" s="192" t="s">
        <v>174</v>
      </c>
      <c r="E27" s="122">
        <v>0</v>
      </c>
      <c r="F27" s="123">
        <v>0</v>
      </c>
    </row>
    <row r="28" spans="1:6" ht="11.25" customHeight="1">
      <c r="A28" s="194"/>
      <c r="B28" s="192"/>
      <c r="E28" s="122"/>
      <c r="F28" s="123"/>
    </row>
    <row r="29" spans="1:6" ht="11.25" customHeight="1">
      <c r="A29" s="194"/>
      <c r="B29" s="195" t="s">
        <v>180</v>
      </c>
      <c r="C29" s="191"/>
      <c r="D29" s="191"/>
      <c r="E29" s="118">
        <f>+E18+E23</f>
        <v>0</v>
      </c>
      <c r="F29" s="119">
        <f>+F18+F23</f>
        <v>0</v>
      </c>
    </row>
    <row r="30" spans="1:6" ht="11.25" customHeight="1">
      <c r="A30" s="194"/>
      <c r="B30" s="195"/>
      <c r="C30" s="191"/>
      <c r="D30" s="191"/>
      <c r="E30" s="118"/>
      <c r="F30" s="119"/>
    </row>
    <row r="31" spans="1:6" ht="11.25" customHeight="1">
      <c r="A31" s="196" t="s">
        <v>181</v>
      </c>
      <c r="B31" s="197"/>
      <c r="C31" s="191"/>
      <c r="D31" s="191"/>
      <c r="E31" s="122">
        <v>8576358.5</v>
      </c>
      <c r="F31" s="123">
        <v>10393599.619999999</v>
      </c>
    </row>
    <row r="32" spans="1:6" ht="11.25" customHeight="1">
      <c r="A32" s="196"/>
      <c r="B32" s="197"/>
      <c r="C32" s="191"/>
      <c r="D32" s="191"/>
      <c r="E32" s="118"/>
      <c r="F32" s="119"/>
    </row>
    <row r="33" spans="1:6" ht="11.25" customHeight="1">
      <c r="A33" s="186"/>
      <c r="B33" s="190" t="s">
        <v>182</v>
      </c>
      <c r="C33" s="191"/>
      <c r="D33" s="191"/>
      <c r="E33" s="118">
        <f>+E3+E31</f>
        <v>8576358.5</v>
      </c>
      <c r="F33" s="119">
        <f>+F3+F31</f>
        <v>10393599.619999999</v>
      </c>
    </row>
    <row r="34" spans="1:6">
      <c r="A34" s="198"/>
      <c r="B34" s="131"/>
      <c r="C34" s="132"/>
      <c r="D34" s="132"/>
      <c r="E34" s="132"/>
      <c r="F34" s="199"/>
    </row>
    <row r="35" spans="1:6">
      <c r="A35" s="822" t="s">
        <v>58</v>
      </c>
      <c r="B35" s="822"/>
      <c r="C35" s="822"/>
      <c r="D35" s="822"/>
      <c r="E35" s="822"/>
      <c r="F35" s="822"/>
    </row>
  </sheetData>
  <sheetProtection formatCells="0" formatColumns="0" formatRows="0" autoFilter="0"/>
  <mergeCells count="2">
    <mergeCell ref="A1:F1"/>
    <mergeCell ref="A35:F35"/>
  </mergeCells>
  <printOptions horizontalCentered="1"/>
  <pageMargins left="0.78740157480314965" right="0.59055118110236227" top="0.78740157480314965" bottom="0.78740157480314965" header="0.31496062992125984" footer="0.31496062992125984"/>
  <pageSetup scale="96" orientation="portrait" r:id="rId1"/>
  <ignoredErrors>
    <ignoredError sqref="E3:F3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F101"/>
  <sheetViews>
    <sheetView showGridLines="0" zoomScaleNormal="100" workbookViewId="0">
      <selection sqref="A1:F39"/>
    </sheetView>
  </sheetViews>
  <sheetFormatPr baseColWidth="10" defaultColWidth="12" defaultRowHeight="11.25"/>
  <cols>
    <col min="1" max="1" width="68.83203125" style="37" customWidth="1"/>
    <col min="2" max="5" width="18.5" style="38" customWidth="1"/>
    <col min="6" max="6" width="18.33203125" style="38" customWidth="1"/>
    <col min="7" max="7" width="1.5" style="15" customWidth="1"/>
    <col min="8" max="16384" width="12" style="15"/>
  </cols>
  <sheetData>
    <row r="1" spans="1:6" ht="51" customHeight="1">
      <c r="A1" s="817" t="s">
        <v>382</v>
      </c>
      <c r="B1" s="818"/>
      <c r="C1" s="818"/>
      <c r="D1" s="818"/>
      <c r="E1" s="818"/>
      <c r="F1" s="819"/>
    </row>
    <row r="2" spans="1:6" s="37" customFormat="1" ht="61.5" customHeight="1">
      <c r="A2" s="71" t="s">
        <v>113</v>
      </c>
      <c r="B2" s="72" t="s">
        <v>114</v>
      </c>
      <c r="C2" s="72" t="s">
        <v>115</v>
      </c>
      <c r="D2" s="72" t="s">
        <v>116</v>
      </c>
      <c r="E2" s="72" t="s">
        <v>53</v>
      </c>
      <c r="F2" s="72" t="s">
        <v>117</v>
      </c>
    </row>
    <row r="3" spans="1:6" s="37" customFormat="1" ht="9" customHeight="1">
      <c r="A3" s="73"/>
      <c r="B3" s="74"/>
      <c r="C3" s="74"/>
      <c r="D3" s="74"/>
      <c r="E3" s="74"/>
      <c r="F3" s="75"/>
    </row>
    <row r="4" spans="1:6">
      <c r="A4" s="76" t="s">
        <v>118</v>
      </c>
      <c r="B4" s="77">
        <f>+B5+B6+B7</f>
        <v>164573044.69999999</v>
      </c>
      <c r="C4" s="78"/>
      <c r="D4" s="78"/>
      <c r="E4" s="78"/>
      <c r="F4" s="79">
        <f>+B4</f>
        <v>164573044.69999999</v>
      </c>
    </row>
    <row r="5" spans="1:6">
      <c r="A5" s="80" t="s">
        <v>44</v>
      </c>
      <c r="B5" s="56">
        <v>111619095.73</v>
      </c>
      <c r="C5" s="81"/>
      <c r="D5" s="81"/>
      <c r="E5" s="81"/>
      <c r="F5" s="82">
        <f>+B5</f>
        <v>111619095.73</v>
      </c>
    </row>
    <row r="6" spans="1:6">
      <c r="A6" s="80" t="s">
        <v>45</v>
      </c>
      <c r="B6" s="56">
        <v>52953948.969999999</v>
      </c>
      <c r="C6" s="81"/>
      <c r="D6" s="81"/>
      <c r="E6" s="81"/>
      <c r="F6" s="82">
        <f>+B6</f>
        <v>52953948.969999999</v>
      </c>
    </row>
    <row r="7" spans="1:6">
      <c r="A7" s="80" t="s">
        <v>46</v>
      </c>
      <c r="B7" s="56">
        <v>0</v>
      </c>
      <c r="C7" s="81"/>
      <c r="D7" s="81"/>
      <c r="E7" s="81"/>
      <c r="F7" s="82">
        <f>+B7</f>
        <v>0</v>
      </c>
    </row>
    <row r="8" spans="1:6" ht="9" customHeight="1">
      <c r="A8" s="80"/>
      <c r="B8" s="56"/>
      <c r="C8" s="56"/>
      <c r="D8" s="56"/>
      <c r="E8" s="56"/>
      <c r="F8" s="57"/>
    </row>
    <row r="9" spans="1:6">
      <c r="A9" s="76" t="s">
        <v>119</v>
      </c>
      <c r="B9" s="78"/>
      <c r="C9" s="77">
        <f>+C11+C12+C13+C14</f>
        <v>-27581000.25</v>
      </c>
      <c r="D9" s="77">
        <f>+D10</f>
        <v>1224975.3999999999</v>
      </c>
      <c r="E9" s="78"/>
      <c r="F9" s="79">
        <f>+F10+F11+F12+F13+F14</f>
        <v>-26356024.850000001</v>
      </c>
    </row>
    <row r="10" spans="1:6">
      <c r="A10" s="80" t="s">
        <v>112</v>
      </c>
      <c r="B10" s="81"/>
      <c r="C10" s="81"/>
      <c r="D10" s="56">
        <v>1224975.3999999999</v>
      </c>
      <c r="E10" s="81"/>
      <c r="F10" s="82">
        <f>+D10</f>
        <v>1224975.3999999999</v>
      </c>
    </row>
    <row r="11" spans="1:6">
      <c r="A11" s="80" t="s">
        <v>49</v>
      </c>
      <c r="B11" s="81"/>
      <c r="C11" s="56">
        <v>-27849958.43</v>
      </c>
      <c r="D11" s="81"/>
      <c r="E11" s="81"/>
      <c r="F11" s="82">
        <f>+C11</f>
        <v>-27849958.43</v>
      </c>
    </row>
    <row r="12" spans="1:6">
      <c r="A12" s="80" t="s">
        <v>120</v>
      </c>
      <c r="B12" s="81"/>
      <c r="C12" s="56">
        <v>0</v>
      </c>
      <c r="D12" s="81"/>
      <c r="E12" s="81"/>
      <c r="F12" s="82">
        <f>+C12</f>
        <v>0</v>
      </c>
    </row>
    <row r="13" spans="1:6">
      <c r="A13" s="80" t="s">
        <v>51</v>
      </c>
      <c r="B13" s="81"/>
      <c r="C13" s="56">
        <v>268958.18</v>
      </c>
      <c r="D13" s="81"/>
      <c r="E13" s="81"/>
      <c r="F13" s="82">
        <f>+C13</f>
        <v>268958.18</v>
      </c>
    </row>
    <row r="14" spans="1:6">
      <c r="A14" s="80" t="s">
        <v>52</v>
      </c>
      <c r="B14" s="81"/>
      <c r="C14" s="56">
        <v>0</v>
      </c>
      <c r="D14" s="81"/>
      <c r="E14" s="81"/>
      <c r="F14" s="82">
        <f>+C14</f>
        <v>0</v>
      </c>
    </row>
    <row r="15" spans="1:6" ht="9" customHeight="1">
      <c r="A15" s="80"/>
      <c r="B15" s="56"/>
      <c r="C15" s="56"/>
      <c r="D15" s="56"/>
      <c r="E15" s="56"/>
      <c r="F15" s="57"/>
    </row>
    <row r="16" spans="1:6" ht="22.5">
      <c r="A16" s="76" t="s">
        <v>121</v>
      </c>
      <c r="B16" s="78"/>
      <c r="C16" s="78"/>
      <c r="D16" s="78"/>
      <c r="E16" s="83">
        <f>+E17+E18</f>
        <v>0</v>
      </c>
      <c r="F16" s="84">
        <f>+F17+F18</f>
        <v>0</v>
      </c>
    </row>
    <row r="17" spans="1:6">
      <c r="A17" s="80" t="s">
        <v>54</v>
      </c>
      <c r="B17" s="81"/>
      <c r="C17" s="81"/>
      <c r="D17" s="81"/>
      <c r="E17" s="85">
        <v>0</v>
      </c>
      <c r="F17" s="82">
        <f>+E17</f>
        <v>0</v>
      </c>
    </row>
    <row r="18" spans="1:6">
      <c r="A18" s="80" t="s">
        <v>55</v>
      </c>
      <c r="B18" s="81"/>
      <c r="C18" s="81"/>
      <c r="D18" s="81"/>
      <c r="E18" s="85">
        <v>0</v>
      </c>
      <c r="F18" s="82">
        <f>+E18</f>
        <v>0</v>
      </c>
    </row>
    <row r="19" spans="1:6" ht="9" customHeight="1">
      <c r="A19" s="80"/>
      <c r="B19" s="56"/>
      <c r="C19" s="56"/>
      <c r="D19" s="56"/>
      <c r="E19" s="56"/>
      <c r="F19" s="57"/>
    </row>
    <row r="20" spans="1:6" ht="12.75">
      <c r="A20" s="86" t="s">
        <v>122</v>
      </c>
      <c r="B20" s="77">
        <f>+B4</f>
        <v>164573044.69999999</v>
      </c>
      <c r="C20" s="77">
        <f>+C9</f>
        <v>-27581000.25</v>
      </c>
      <c r="D20" s="77">
        <f>+D9</f>
        <v>1224975.3999999999</v>
      </c>
      <c r="E20" s="77">
        <f>+E16</f>
        <v>0</v>
      </c>
      <c r="F20" s="79">
        <f>+F16+F9+F4</f>
        <v>138217019.84999999</v>
      </c>
    </row>
    <row r="21" spans="1:6" ht="9" customHeight="1">
      <c r="A21" s="76"/>
      <c r="B21" s="83"/>
      <c r="C21" s="83"/>
      <c r="D21" s="83"/>
      <c r="E21" s="83"/>
      <c r="F21" s="79"/>
    </row>
    <row r="22" spans="1:6">
      <c r="A22" s="76" t="s">
        <v>123</v>
      </c>
      <c r="B22" s="83">
        <f>+B23+B24+B25</f>
        <v>6038384.6600000001</v>
      </c>
      <c r="C22" s="81"/>
      <c r="D22" s="81"/>
      <c r="E22" s="78"/>
      <c r="F22" s="79">
        <f>+F23+F24+F25</f>
        <v>6038384.6600000001</v>
      </c>
    </row>
    <row r="23" spans="1:6">
      <c r="A23" s="80" t="s">
        <v>44</v>
      </c>
      <c r="B23" s="56">
        <v>6038384.6600000001</v>
      </c>
      <c r="C23" s="81"/>
      <c r="D23" s="81"/>
      <c r="E23" s="81"/>
      <c r="F23" s="57">
        <f>+B23</f>
        <v>6038384.6600000001</v>
      </c>
    </row>
    <row r="24" spans="1:6">
      <c r="A24" s="80" t="s">
        <v>45</v>
      </c>
      <c r="B24" s="56">
        <v>0</v>
      </c>
      <c r="C24" s="81"/>
      <c r="D24" s="81"/>
      <c r="E24" s="81"/>
      <c r="F24" s="57">
        <f>+B24</f>
        <v>0</v>
      </c>
    </row>
    <row r="25" spans="1:6">
      <c r="A25" s="80" t="s">
        <v>46</v>
      </c>
      <c r="B25" s="56">
        <v>0</v>
      </c>
      <c r="C25" s="81"/>
      <c r="D25" s="81"/>
      <c r="E25" s="81"/>
      <c r="F25" s="57">
        <f>+B25</f>
        <v>0</v>
      </c>
    </row>
    <row r="26" spans="1:6" ht="9" customHeight="1">
      <c r="A26" s="80"/>
      <c r="B26" s="56"/>
      <c r="C26" s="56"/>
      <c r="D26" s="56"/>
      <c r="E26" s="56"/>
      <c r="F26" s="57"/>
    </row>
    <row r="27" spans="1:6">
      <c r="A27" s="76" t="s">
        <v>124</v>
      </c>
      <c r="B27" s="78"/>
      <c r="C27" s="77">
        <f>+C29</f>
        <v>943813.69</v>
      </c>
      <c r="D27" s="77">
        <f>+D28+D29+D30+D31+D32</f>
        <v>6692320.54</v>
      </c>
      <c r="E27" s="78"/>
      <c r="F27" s="84">
        <f>+C27+D27</f>
        <v>7636134.2300000004</v>
      </c>
    </row>
    <row r="28" spans="1:6" ht="12.75">
      <c r="A28" s="159" t="s">
        <v>112</v>
      </c>
      <c r="B28" s="81"/>
      <c r="C28" s="81"/>
      <c r="D28" s="56">
        <v>8125530.8099999996</v>
      </c>
      <c r="E28" s="81"/>
      <c r="F28" s="82">
        <f>+D28</f>
        <v>8125530.8099999996</v>
      </c>
    </row>
    <row r="29" spans="1:6">
      <c r="A29" s="80" t="s">
        <v>49</v>
      </c>
      <c r="B29" s="81"/>
      <c r="C29" s="56">
        <v>943813.69</v>
      </c>
      <c r="D29" s="56">
        <v>-1224975.3999999999</v>
      </c>
      <c r="E29" s="81"/>
      <c r="F29" s="82">
        <f>+C29+D29</f>
        <v>-281161.70999999996</v>
      </c>
    </row>
    <row r="30" spans="1:6">
      <c r="A30" s="80" t="s">
        <v>120</v>
      </c>
      <c r="B30" s="81"/>
      <c r="C30" s="87"/>
      <c r="D30" s="70">
        <v>0</v>
      </c>
      <c r="E30" s="87"/>
      <c r="F30" s="82">
        <f>+D30</f>
        <v>0</v>
      </c>
    </row>
    <row r="31" spans="1:6">
      <c r="A31" s="80" t="s">
        <v>51</v>
      </c>
      <c r="B31" s="81"/>
      <c r="C31" s="87"/>
      <c r="D31" s="70">
        <v>-208234.87</v>
      </c>
      <c r="E31" s="87"/>
      <c r="F31" s="82">
        <f>+D31</f>
        <v>-208234.87</v>
      </c>
    </row>
    <row r="32" spans="1:6">
      <c r="A32" s="80" t="s">
        <v>52</v>
      </c>
      <c r="B32" s="81"/>
      <c r="C32" s="87"/>
      <c r="D32" s="70">
        <v>0</v>
      </c>
      <c r="E32" s="87"/>
      <c r="F32" s="82">
        <f>+D32</f>
        <v>0</v>
      </c>
    </row>
    <row r="33" spans="1:6" ht="9" customHeight="1">
      <c r="A33" s="80"/>
      <c r="B33" s="56"/>
      <c r="C33" s="70"/>
      <c r="D33" s="70"/>
      <c r="E33" s="70"/>
      <c r="F33" s="57"/>
    </row>
    <row r="34" spans="1:6" ht="22.5">
      <c r="A34" s="88" t="s">
        <v>125</v>
      </c>
      <c r="B34" s="78"/>
      <c r="C34" s="78"/>
      <c r="D34" s="78"/>
      <c r="E34" s="77">
        <f>+E35+E36</f>
        <v>0</v>
      </c>
      <c r="F34" s="79">
        <f>+E34</f>
        <v>0</v>
      </c>
    </row>
    <row r="35" spans="1:6">
      <c r="A35" s="80" t="s">
        <v>54</v>
      </c>
      <c r="B35" s="81"/>
      <c r="C35" s="81"/>
      <c r="D35" s="81"/>
      <c r="E35" s="56">
        <v>0</v>
      </c>
      <c r="F35" s="57">
        <f>+E35</f>
        <v>0</v>
      </c>
    </row>
    <row r="36" spans="1:6" ht="12.75">
      <c r="A36" s="159" t="s">
        <v>55</v>
      </c>
      <c r="B36" s="81"/>
      <c r="C36" s="81"/>
      <c r="D36" s="81"/>
      <c r="E36" s="56">
        <v>0</v>
      </c>
      <c r="F36" s="57">
        <f>+E36</f>
        <v>0</v>
      </c>
    </row>
    <row r="37" spans="1:6" ht="9" customHeight="1">
      <c r="A37" s="80"/>
      <c r="B37" s="56"/>
      <c r="C37" s="70"/>
      <c r="D37" s="70"/>
      <c r="E37" s="56"/>
      <c r="F37" s="57"/>
    </row>
    <row r="38" spans="1:6" ht="20.100000000000001" customHeight="1">
      <c r="A38" s="89" t="s">
        <v>126</v>
      </c>
      <c r="B38" s="90">
        <f>+B20+B22</f>
        <v>170611429.35999998</v>
      </c>
      <c r="C38" s="90">
        <f>+C20+C27</f>
        <v>-26637186.559999999</v>
      </c>
      <c r="D38" s="90">
        <f>+D20+D27</f>
        <v>7917295.9399999995</v>
      </c>
      <c r="E38" s="90">
        <f>+E20+E34</f>
        <v>0</v>
      </c>
      <c r="F38" s="91">
        <f>+B38+C38+D38+E38</f>
        <v>151891538.73999998</v>
      </c>
    </row>
    <row r="39" spans="1:6">
      <c r="A39" s="152" t="s">
        <v>58</v>
      </c>
    </row>
    <row r="40" spans="1:6">
      <c r="A40" s="160"/>
      <c r="B40" s="161"/>
    </row>
    <row r="41" spans="1:6">
      <c r="A41" s="160"/>
      <c r="B41" s="161"/>
    </row>
    <row r="43" spans="1:6">
      <c r="B43" s="161"/>
    </row>
    <row r="44" spans="1:6" ht="12.75">
      <c r="A44" s="162"/>
    </row>
    <row r="53" spans="1:1" ht="12.75">
      <c r="A53" s="162"/>
    </row>
    <row r="60" spans="1:1" ht="12.75">
      <c r="A60" s="162"/>
    </row>
    <row r="67" spans="1:1" ht="12.75">
      <c r="A67" s="162"/>
    </row>
    <row r="75" spans="1:1" ht="12.75">
      <c r="A75" s="162"/>
    </row>
    <row r="83" spans="1:1" ht="12.75">
      <c r="A83" s="162"/>
    </row>
    <row r="92" spans="1:1" ht="12.75">
      <c r="A92" s="162"/>
    </row>
    <row r="101" spans="1:1" ht="12.75">
      <c r="A101" s="162"/>
    </row>
  </sheetData>
  <sheetProtection formatCells="0" formatColumns="0" formatRows="0" autoFilter="0"/>
  <mergeCells count="1">
    <mergeCell ref="A1:F1"/>
  </mergeCells>
  <printOptions horizontalCentered="1"/>
  <pageMargins left="0.78740157480314965" right="0.59055118110236227" top="0.78740157480314965" bottom="0.78740157480314965" header="0.31496062992125984" footer="0.31496062992125984"/>
  <pageSetup scale="96" orientation="landscape" r:id="rId1"/>
  <ignoredErrors>
    <ignoredError sqref="F4:F27 F29:F38 E16 B22" unlockedFormula="1"/>
    <ignoredError sqref="F28" formula="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E101"/>
  <sheetViews>
    <sheetView showGridLines="0" topLeftCell="A47" zoomScaleNormal="100" workbookViewId="0">
      <selection sqref="A1:E63"/>
    </sheetView>
  </sheetViews>
  <sheetFormatPr baseColWidth="10" defaultColWidth="12" defaultRowHeight="11.25"/>
  <cols>
    <col min="1" max="2" width="1.83203125" style="108" customWidth="1"/>
    <col min="3" max="3" width="90.1640625" style="108" customWidth="1"/>
    <col min="4" max="5" width="17.1640625" style="134" bestFit="1" customWidth="1"/>
    <col min="6" max="6" width="1.33203125" style="108" customWidth="1"/>
    <col min="7" max="16384" width="12" style="108"/>
  </cols>
  <sheetData>
    <row r="1" spans="1:5" ht="48.75" customHeight="1">
      <c r="A1" s="817" t="s">
        <v>384</v>
      </c>
      <c r="B1" s="818"/>
      <c r="C1" s="818"/>
      <c r="D1" s="818"/>
      <c r="E1" s="819"/>
    </row>
    <row r="2" spans="1:5" ht="15" customHeight="1">
      <c r="A2" s="823" t="s">
        <v>113</v>
      </c>
      <c r="B2" s="824"/>
      <c r="C2" s="824"/>
      <c r="D2" s="109">
        <v>2020</v>
      </c>
      <c r="E2" s="110">
        <v>2019</v>
      </c>
    </row>
    <row r="3" spans="1:5" ht="12.75">
      <c r="A3" s="111" t="s">
        <v>130</v>
      </c>
      <c r="C3" s="112"/>
      <c r="D3" s="113"/>
      <c r="E3" s="114"/>
    </row>
    <row r="4" spans="1:5" ht="12">
      <c r="A4" s="115"/>
      <c r="B4" s="116" t="s">
        <v>131</v>
      </c>
      <c r="C4" s="117"/>
      <c r="D4" s="118">
        <f>SUM(D5:D14)</f>
        <v>115355747.34999999</v>
      </c>
      <c r="E4" s="119">
        <f>SUM(E5:E14)</f>
        <v>113739224.31999999</v>
      </c>
    </row>
    <row r="5" spans="1:5">
      <c r="A5" s="120">
        <v>4110</v>
      </c>
      <c r="C5" s="121" t="s">
        <v>61</v>
      </c>
      <c r="D5" s="227">
        <v>0</v>
      </c>
      <c r="E5" s="228">
        <v>0</v>
      </c>
    </row>
    <row r="6" spans="1:5">
      <c r="A6" s="120">
        <v>4120</v>
      </c>
      <c r="C6" s="121" t="s">
        <v>62</v>
      </c>
      <c r="D6" s="227">
        <v>0</v>
      </c>
      <c r="E6" s="228">
        <v>0</v>
      </c>
    </row>
    <row r="7" spans="1:5">
      <c r="A7" s="120">
        <v>4130</v>
      </c>
      <c r="C7" s="121" t="s">
        <v>63</v>
      </c>
      <c r="D7" s="227">
        <v>0</v>
      </c>
      <c r="E7" s="228">
        <v>0</v>
      </c>
    </row>
    <row r="8" spans="1:5">
      <c r="A8" s="120">
        <v>4140</v>
      </c>
      <c r="C8" s="121" t="s">
        <v>64</v>
      </c>
      <c r="D8" s="227">
        <v>0</v>
      </c>
      <c r="E8" s="228">
        <v>0</v>
      </c>
    </row>
    <row r="9" spans="1:5">
      <c r="A9" s="120">
        <v>4150</v>
      </c>
      <c r="C9" s="121" t="s">
        <v>65</v>
      </c>
      <c r="D9" s="227">
        <v>0</v>
      </c>
      <c r="E9" s="228">
        <v>0</v>
      </c>
    </row>
    <row r="10" spans="1:5">
      <c r="A10" s="120">
        <v>4160</v>
      </c>
      <c r="C10" s="121" t="s">
        <v>66</v>
      </c>
      <c r="D10" s="227">
        <v>0</v>
      </c>
      <c r="E10" s="228">
        <v>0</v>
      </c>
    </row>
    <row r="11" spans="1:5">
      <c r="A11" s="120">
        <v>4170</v>
      </c>
      <c r="C11" s="121" t="s">
        <v>67</v>
      </c>
      <c r="D11" s="227">
        <v>6114515.2599999998</v>
      </c>
      <c r="E11" s="228">
        <v>7920928.8499999996</v>
      </c>
    </row>
    <row r="12" spans="1:5" ht="22.5">
      <c r="A12" s="120">
        <v>4210</v>
      </c>
      <c r="C12" s="121" t="s">
        <v>132</v>
      </c>
      <c r="D12" s="227">
        <v>48860736.899999999</v>
      </c>
      <c r="E12" s="228">
        <v>44992247.259999998</v>
      </c>
    </row>
    <row r="13" spans="1:5">
      <c r="A13" s="120">
        <v>4220</v>
      </c>
      <c r="C13" s="121" t="s">
        <v>133</v>
      </c>
      <c r="D13" s="122">
        <v>59602297.75</v>
      </c>
      <c r="E13" s="123">
        <v>59547507.579999998</v>
      </c>
    </row>
    <row r="14" spans="1:5">
      <c r="A14" s="120" t="s">
        <v>134</v>
      </c>
      <c r="C14" s="121" t="s">
        <v>135</v>
      </c>
      <c r="D14" s="122">
        <v>778197.44</v>
      </c>
      <c r="E14" s="123">
        <v>1278540.6299999999</v>
      </c>
    </row>
    <row r="15" spans="1:5" ht="12">
      <c r="A15" s="120" t="s">
        <v>136</v>
      </c>
      <c r="B15" s="116" t="s">
        <v>128</v>
      </c>
      <c r="C15" s="117"/>
      <c r="D15" s="118">
        <f>SUM(D16:D31)</f>
        <v>102800325.56999999</v>
      </c>
      <c r="E15" s="119">
        <f>SUM(E16:E31)</f>
        <v>106482609.74000001</v>
      </c>
    </row>
    <row r="16" spans="1:5">
      <c r="A16" s="120">
        <v>5110</v>
      </c>
      <c r="C16" s="121" t="s">
        <v>80</v>
      </c>
      <c r="D16" s="122">
        <v>79791764.349999994</v>
      </c>
      <c r="E16" s="123">
        <v>77242384.200000003</v>
      </c>
    </row>
    <row r="17" spans="1:5">
      <c r="A17" s="120">
        <v>5120</v>
      </c>
      <c r="C17" s="121" t="s">
        <v>81</v>
      </c>
      <c r="D17" s="122">
        <v>3764640.03</v>
      </c>
      <c r="E17" s="123">
        <v>6102347.4800000004</v>
      </c>
    </row>
    <row r="18" spans="1:5">
      <c r="A18" s="120">
        <v>5130</v>
      </c>
      <c r="C18" s="121" t="s">
        <v>82</v>
      </c>
      <c r="D18" s="122">
        <v>18043918.809999999</v>
      </c>
      <c r="E18" s="123">
        <v>22414182.359999999</v>
      </c>
    </row>
    <row r="19" spans="1:5">
      <c r="A19" s="120">
        <v>5210</v>
      </c>
      <c r="C19" s="121" t="s">
        <v>84</v>
      </c>
      <c r="D19" s="122">
        <v>0</v>
      </c>
      <c r="E19" s="123">
        <v>0</v>
      </c>
    </row>
    <row r="20" spans="1:5" ht="12.75">
      <c r="A20" s="145">
        <v>5220</v>
      </c>
      <c r="C20" s="121" t="s">
        <v>137</v>
      </c>
      <c r="D20" s="122">
        <v>0</v>
      </c>
      <c r="E20" s="123">
        <v>0</v>
      </c>
    </row>
    <row r="21" spans="1:5">
      <c r="A21" s="120">
        <v>5230</v>
      </c>
      <c r="C21" s="121" t="s">
        <v>138</v>
      </c>
      <c r="D21" s="122">
        <v>0</v>
      </c>
      <c r="E21" s="123">
        <v>0</v>
      </c>
    </row>
    <row r="22" spans="1:5">
      <c r="A22" s="120">
        <v>5240</v>
      </c>
      <c r="C22" s="121" t="s">
        <v>87</v>
      </c>
      <c r="D22" s="122">
        <v>1200002.3799999999</v>
      </c>
      <c r="E22" s="123">
        <v>723695.7</v>
      </c>
    </row>
    <row r="23" spans="1:5">
      <c r="A23" s="120">
        <v>5250</v>
      </c>
      <c r="C23" s="121" t="s">
        <v>88</v>
      </c>
      <c r="D23" s="122">
        <v>0</v>
      </c>
      <c r="E23" s="123">
        <v>0</v>
      </c>
    </row>
    <row r="24" spans="1:5">
      <c r="A24" s="120">
        <v>5260</v>
      </c>
      <c r="C24" s="121" t="s">
        <v>89</v>
      </c>
      <c r="D24" s="122">
        <v>0</v>
      </c>
      <c r="E24" s="123">
        <v>0</v>
      </c>
    </row>
    <row r="25" spans="1:5">
      <c r="A25" s="120">
        <v>5270</v>
      </c>
      <c r="C25" s="121" t="s">
        <v>90</v>
      </c>
      <c r="D25" s="122">
        <v>0</v>
      </c>
      <c r="E25" s="123">
        <v>0</v>
      </c>
    </row>
    <row r="26" spans="1:5">
      <c r="A26" s="120">
        <v>5280</v>
      </c>
      <c r="C26" s="121" t="s">
        <v>91</v>
      </c>
      <c r="D26" s="122">
        <v>0</v>
      </c>
      <c r="E26" s="123">
        <v>0</v>
      </c>
    </row>
    <row r="27" spans="1:5">
      <c r="A27" s="120">
        <v>5290</v>
      </c>
      <c r="C27" s="121" t="s">
        <v>92</v>
      </c>
      <c r="D27" s="122">
        <v>0</v>
      </c>
      <c r="E27" s="123">
        <v>0</v>
      </c>
    </row>
    <row r="28" spans="1:5" ht="12.75">
      <c r="A28" s="145">
        <v>5310</v>
      </c>
      <c r="C28" s="121" t="s">
        <v>139</v>
      </c>
      <c r="D28" s="122">
        <v>0</v>
      </c>
      <c r="E28" s="123">
        <v>0</v>
      </c>
    </row>
    <row r="29" spans="1:5">
      <c r="A29" s="120">
        <v>5320</v>
      </c>
      <c r="C29" s="121" t="s">
        <v>44</v>
      </c>
      <c r="D29" s="122">
        <v>0</v>
      </c>
      <c r="E29" s="123">
        <v>0</v>
      </c>
    </row>
    <row r="30" spans="1:5">
      <c r="A30" s="120">
        <v>5330</v>
      </c>
      <c r="C30" s="121" t="s">
        <v>95</v>
      </c>
      <c r="D30" s="122">
        <v>0</v>
      </c>
      <c r="E30" s="123">
        <v>0</v>
      </c>
    </row>
    <row r="31" spans="1:5">
      <c r="A31" s="120" t="s">
        <v>134</v>
      </c>
      <c r="C31" s="121" t="s">
        <v>140</v>
      </c>
      <c r="D31" s="122">
        <v>0</v>
      </c>
      <c r="E31" s="123">
        <v>0</v>
      </c>
    </row>
    <row r="32" spans="1:5" ht="12">
      <c r="A32" s="124" t="s">
        <v>141</v>
      </c>
      <c r="C32" s="125"/>
      <c r="D32" s="118">
        <f>D4-D15</f>
        <v>12555421.780000001</v>
      </c>
      <c r="E32" s="119">
        <f>E4-E15</f>
        <v>7256614.5799999833</v>
      </c>
    </row>
    <row r="33" spans="1:5">
      <c r="A33" s="126"/>
      <c r="C33" s="125"/>
      <c r="D33" s="118"/>
      <c r="E33" s="119"/>
    </row>
    <row r="34" spans="1:5" ht="12.75">
      <c r="A34" s="111" t="s">
        <v>142</v>
      </c>
      <c r="C34" s="112"/>
      <c r="D34" s="122"/>
      <c r="E34" s="123"/>
    </row>
    <row r="35" spans="1:5" ht="12">
      <c r="A35" s="115"/>
      <c r="B35" s="116" t="s">
        <v>131</v>
      </c>
      <c r="C35" s="117"/>
      <c r="D35" s="118">
        <f>SUM(D36:D38)</f>
        <v>6038384.6600000001</v>
      </c>
      <c r="E35" s="119">
        <f>SUM(E36:E38)</f>
        <v>3855309.08</v>
      </c>
    </row>
    <row r="36" spans="1:5" ht="12.75">
      <c r="A36" s="145"/>
      <c r="C36" s="121" t="s">
        <v>26</v>
      </c>
      <c r="D36" s="122">
        <v>840976.61</v>
      </c>
      <c r="E36" s="123">
        <v>0</v>
      </c>
    </row>
    <row r="37" spans="1:5">
      <c r="A37" s="115"/>
      <c r="C37" s="121" t="s">
        <v>28</v>
      </c>
      <c r="D37" s="122">
        <v>5693808.4500000002</v>
      </c>
      <c r="E37" s="123">
        <v>0</v>
      </c>
    </row>
    <row r="38" spans="1:5">
      <c r="A38" s="115"/>
      <c r="C38" s="121" t="s">
        <v>143</v>
      </c>
      <c r="D38" s="223">
        <v>-496400.4</v>
      </c>
      <c r="E38" s="224">
        <v>3855309.08</v>
      </c>
    </row>
    <row r="39" spans="1:5" ht="12">
      <c r="A39" s="115"/>
      <c r="B39" s="116" t="s">
        <v>128</v>
      </c>
      <c r="C39" s="117"/>
      <c r="D39" s="118">
        <f>SUM(D40:D42)</f>
        <v>952823.24</v>
      </c>
      <c r="E39" s="119">
        <f>SUM(E40:E42)</f>
        <v>1031092.23</v>
      </c>
    </row>
    <row r="40" spans="1:5">
      <c r="A40" s="120">
        <v>1230</v>
      </c>
      <c r="C40" s="121" t="s">
        <v>26</v>
      </c>
      <c r="D40" s="122">
        <v>1681755.19</v>
      </c>
      <c r="E40" s="123">
        <v>-1163006.02</v>
      </c>
    </row>
    <row r="41" spans="1:5">
      <c r="A41" s="120" t="s">
        <v>144</v>
      </c>
      <c r="C41" s="121" t="s">
        <v>28</v>
      </c>
      <c r="D41" s="122">
        <v>-728931.95</v>
      </c>
      <c r="E41" s="123">
        <v>2194098.25</v>
      </c>
    </row>
    <row r="42" spans="1:5">
      <c r="A42" s="115"/>
      <c r="C42" s="121" t="s">
        <v>145</v>
      </c>
      <c r="D42" s="122">
        <v>0</v>
      </c>
      <c r="E42" s="123">
        <v>0</v>
      </c>
    </row>
    <row r="43" spans="1:5" ht="12">
      <c r="A43" s="124" t="s">
        <v>146</v>
      </c>
      <c r="C43" s="125"/>
      <c r="D43" s="118">
        <f>D35-D39</f>
        <v>5085561.42</v>
      </c>
      <c r="E43" s="119">
        <f>E35-E39</f>
        <v>2824216.85</v>
      </c>
    </row>
    <row r="44" spans="1:5" ht="12.75">
      <c r="A44" s="146"/>
      <c r="C44" s="125"/>
      <c r="D44" s="118"/>
      <c r="E44" s="119"/>
    </row>
    <row r="45" spans="1:5" ht="12.75">
      <c r="A45" s="111" t="s">
        <v>147</v>
      </c>
      <c r="C45" s="112"/>
      <c r="D45" s="122"/>
      <c r="E45" s="123"/>
    </row>
    <row r="46" spans="1:5" ht="12">
      <c r="A46" s="115"/>
      <c r="B46" s="116" t="s">
        <v>131</v>
      </c>
      <c r="C46" s="117"/>
      <c r="D46" s="118">
        <v>0</v>
      </c>
      <c r="E46" s="119">
        <v>0</v>
      </c>
    </row>
    <row r="47" spans="1:5">
      <c r="A47" s="115"/>
      <c r="C47" s="121" t="s">
        <v>148</v>
      </c>
      <c r="D47" s="122">
        <v>0</v>
      </c>
      <c r="E47" s="123">
        <v>0</v>
      </c>
    </row>
    <row r="48" spans="1:5">
      <c r="A48" s="120">
        <v>2233</v>
      </c>
      <c r="C48" s="127" t="s">
        <v>149</v>
      </c>
      <c r="D48" s="122">
        <v>0</v>
      </c>
      <c r="E48" s="123">
        <v>0</v>
      </c>
    </row>
    <row r="49" spans="1:5">
      <c r="A49" s="120">
        <v>2234</v>
      </c>
      <c r="C49" s="127" t="s">
        <v>150</v>
      </c>
      <c r="D49" s="122">
        <v>0</v>
      </c>
      <c r="E49" s="123">
        <v>0</v>
      </c>
    </row>
    <row r="50" spans="1:5">
      <c r="A50" s="115"/>
      <c r="C50" s="121" t="s">
        <v>151</v>
      </c>
      <c r="D50" s="122">
        <v>0</v>
      </c>
      <c r="E50" s="123">
        <v>0</v>
      </c>
    </row>
    <row r="51" spans="1:5" ht="12">
      <c r="A51" s="115"/>
      <c r="B51" s="116" t="s">
        <v>128</v>
      </c>
      <c r="C51" s="117"/>
      <c r="D51" s="118">
        <f>SUM(D52:D55)</f>
        <v>556571.03</v>
      </c>
      <c r="E51" s="119">
        <f>SUM(E52:E55)</f>
        <v>4582649.58</v>
      </c>
    </row>
    <row r="52" spans="1:5">
      <c r="A52" s="115"/>
      <c r="C52" s="121" t="s">
        <v>152</v>
      </c>
      <c r="D52" s="122">
        <v>0</v>
      </c>
      <c r="E52" s="123">
        <v>0</v>
      </c>
    </row>
    <row r="53" spans="1:5" ht="12.75">
      <c r="A53" s="145"/>
      <c r="C53" s="127" t="s">
        <v>149</v>
      </c>
      <c r="D53" s="122">
        <v>0</v>
      </c>
      <c r="E53" s="123">
        <v>0</v>
      </c>
    </row>
    <row r="54" spans="1:5">
      <c r="A54" s="115"/>
      <c r="C54" s="127" t="s">
        <v>150</v>
      </c>
      <c r="D54" s="122">
        <v>0</v>
      </c>
      <c r="E54" s="123">
        <v>0</v>
      </c>
    </row>
    <row r="55" spans="1:5">
      <c r="A55" s="115"/>
      <c r="C55" s="121" t="s">
        <v>153</v>
      </c>
      <c r="D55" s="122">
        <v>556571.03</v>
      </c>
      <c r="E55" s="123">
        <v>4582649.58</v>
      </c>
    </row>
    <row r="56" spans="1:5" ht="12">
      <c r="A56" s="124" t="s">
        <v>154</v>
      </c>
      <c r="C56" s="125"/>
      <c r="D56" s="118">
        <f>D46-D51</f>
        <v>-556571.03</v>
      </c>
      <c r="E56" s="119">
        <f>E46-E51</f>
        <v>-4582649.58</v>
      </c>
    </row>
    <row r="57" spans="1:5">
      <c r="A57" s="126"/>
      <c r="C57" s="125"/>
      <c r="D57" s="118"/>
      <c r="E57" s="119"/>
    </row>
    <row r="58" spans="1:5" ht="12.75">
      <c r="A58" s="128" t="s">
        <v>155</v>
      </c>
      <c r="C58" s="125"/>
      <c r="D58" s="118">
        <f>D61-D60</f>
        <v>17084412.170000002</v>
      </c>
      <c r="E58" s="119">
        <v>5498181.8500000015</v>
      </c>
    </row>
    <row r="59" spans="1:5">
      <c r="A59" s="126"/>
      <c r="C59" s="125"/>
      <c r="D59" s="118"/>
      <c r="E59" s="119"/>
    </row>
    <row r="60" spans="1:5" ht="12.75">
      <c r="A60" s="128" t="s">
        <v>156</v>
      </c>
      <c r="C60" s="125"/>
      <c r="D60" s="118">
        <v>28738949.32</v>
      </c>
      <c r="E60" s="119">
        <v>23240767.469999999</v>
      </c>
    </row>
    <row r="61" spans="1:5" ht="12.75">
      <c r="A61" s="128" t="s">
        <v>157</v>
      </c>
      <c r="C61" s="125"/>
      <c r="D61" s="118">
        <v>45823361.490000002</v>
      </c>
      <c r="E61" s="119">
        <v>28738949.32</v>
      </c>
    </row>
    <row r="62" spans="1:5">
      <c r="A62" s="129"/>
      <c r="B62" s="130"/>
      <c r="C62" s="131"/>
      <c r="D62" s="132"/>
      <c r="E62" s="133"/>
    </row>
    <row r="63" spans="1:5">
      <c r="B63" s="44" t="s">
        <v>58</v>
      </c>
    </row>
    <row r="67" spans="1:1" ht="12.75">
      <c r="A67" s="147"/>
    </row>
    <row r="75" spans="1:1" ht="12.75">
      <c r="A75" s="147"/>
    </row>
    <row r="83" spans="1:1" ht="12.75">
      <c r="A83" s="147"/>
    </row>
    <row r="92" spans="1:1" ht="12.75">
      <c r="A92" s="147"/>
    </row>
    <row r="101" spans="1:1" ht="12.75">
      <c r="A101" s="147"/>
    </row>
  </sheetData>
  <sheetProtection formatCells="0" formatColumns="0" formatRows="0" autoFilter="0"/>
  <mergeCells count="2">
    <mergeCell ref="A1:E1"/>
    <mergeCell ref="A2:C2"/>
  </mergeCells>
  <printOptions horizontalCentered="1"/>
  <pageMargins left="0.78740157480314965" right="0.59055118110236227" top="0.78740157480314965" bottom="0.78740157480314965" header="0.31496062992125984" footer="0.31496062992125984"/>
  <pageSetup scale="89" orientation="portrait" r:id="rId1"/>
  <ignoredErrors>
    <ignoredError sqref="D4:E6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A5C26"/>
    <pageSetUpPr fitToPage="1"/>
  </sheetPr>
  <dimension ref="A1:B26"/>
  <sheetViews>
    <sheetView showGridLines="0" zoomScaleNormal="100" zoomScaleSheetLayoutView="70" workbookViewId="0">
      <selection activeCell="A26" sqref="A26"/>
    </sheetView>
  </sheetViews>
  <sheetFormatPr baseColWidth="10" defaultColWidth="12" defaultRowHeight="11.25"/>
  <cols>
    <col min="1" max="1" width="66.83203125" style="108" customWidth="1"/>
    <col min="2" max="2" width="59" style="108" customWidth="1"/>
    <col min="3" max="3" width="2.1640625" style="108" customWidth="1"/>
    <col min="4" max="4" width="35.5" style="108" customWidth="1"/>
    <col min="5" max="5" width="38.1640625" style="108" customWidth="1"/>
    <col min="6" max="16384" width="12" style="108"/>
  </cols>
  <sheetData>
    <row r="1" spans="1:2" ht="51" customHeight="1">
      <c r="A1" s="817" t="s">
        <v>387</v>
      </c>
      <c r="B1" s="825"/>
    </row>
    <row r="2" spans="1:2" ht="15" customHeight="1">
      <c r="A2" s="71" t="s">
        <v>113</v>
      </c>
      <c r="B2" s="71" t="s">
        <v>183</v>
      </c>
    </row>
    <row r="3" spans="1:2" ht="12.75">
      <c r="A3" s="210" t="s">
        <v>365</v>
      </c>
      <c r="B3" s="200"/>
    </row>
    <row r="4" spans="1:2">
      <c r="A4" s="211"/>
      <c r="B4" s="201"/>
    </row>
    <row r="5" spans="1:2">
      <c r="A5" s="211"/>
      <c r="B5" s="201"/>
    </row>
    <row r="6" spans="1:2">
      <c r="A6" s="212"/>
      <c r="B6" s="200"/>
    </row>
    <row r="7" spans="1:2" ht="12.75">
      <c r="A7" s="210" t="s">
        <v>366</v>
      </c>
      <c r="B7" s="202"/>
    </row>
    <row r="8" spans="1:2" ht="12.75">
      <c r="A8" s="210"/>
      <c r="B8" s="202"/>
    </row>
    <row r="9" spans="1:2" ht="12.75">
      <c r="A9" s="210"/>
      <c r="B9" s="202"/>
    </row>
    <row r="10" spans="1:2">
      <c r="A10" s="212"/>
      <c r="B10" s="202"/>
    </row>
    <row r="11" spans="1:2" ht="12.75">
      <c r="A11" s="210" t="s">
        <v>367</v>
      </c>
      <c r="B11" s="202"/>
    </row>
    <row r="12" spans="1:2" ht="12.75">
      <c r="A12" s="210"/>
      <c r="B12" s="229" t="s">
        <v>388</v>
      </c>
    </row>
    <row r="13" spans="1:2" ht="12.75">
      <c r="A13" s="210"/>
      <c r="B13" s="202"/>
    </row>
    <row r="14" spans="1:2">
      <c r="A14" s="213"/>
      <c r="B14" s="202"/>
    </row>
    <row r="15" spans="1:2" ht="12.75">
      <c r="A15" s="210" t="s">
        <v>88</v>
      </c>
      <c r="B15" s="202"/>
    </row>
    <row r="16" spans="1:2" ht="12.75">
      <c r="A16" s="210"/>
      <c r="B16" s="202"/>
    </row>
    <row r="17" spans="1:2" ht="12.75">
      <c r="A17" s="210"/>
      <c r="B17" s="202"/>
    </row>
    <row r="18" spans="1:2" ht="12">
      <c r="A18" s="214"/>
      <c r="B18" s="200"/>
    </row>
    <row r="19" spans="1:2" ht="12.75">
      <c r="A19" s="210" t="s">
        <v>368</v>
      </c>
      <c r="B19" s="203"/>
    </row>
    <row r="20" spans="1:2">
      <c r="A20" s="204"/>
      <c r="B20" s="205"/>
    </row>
    <row r="21" spans="1:2">
      <c r="A21" s="204"/>
      <c r="B21" s="200"/>
    </row>
    <row r="22" spans="1:2">
      <c r="A22" s="204"/>
      <c r="B22" s="200"/>
    </row>
    <row r="23" spans="1:2">
      <c r="A23" s="204"/>
      <c r="B23" s="200"/>
    </row>
    <row r="24" spans="1:2">
      <c r="A24" s="204"/>
      <c r="B24" s="200"/>
    </row>
    <row r="25" spans="1:2">
      <c r="A25" s="129"/>
      <c r="B25" s="206"/>
    </row>
    <row r="26" spans="1:2">
      <c r="A26" s="108" t="s">
        <v>184</v>
      </c>
    </row>
  </sheetData>
  <sheetProtection formatCells="0" formatColumns="0" formatRows="0" insertRows="0" deleteRows="0" autoFilter="0"/>
  <mergeCells count="1">
    <mergeCell ref="A1:B1"/>
  </mergeCells>
  <printOptions horizontalCentered="1"/>
  <pageMargins left="0.78740157480314965" right="0.59055118110236227" top="0.78740157480314965" bottom="0.78740157480314965" header="0.31496062992125984" footer="0.31496062992125984"/>
  <pageSetup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6"/>
  <sheetViews>
    <sheetView showGridLines="0" topLeftCell="A228" zoomScale="80" zoomScaleNormal="80" workbookViewId="0">
      <selection activeCell="P243" sqref="P243"/>
    </sheetView>
  </sheetViews>
  <sheetFormatPr baseColWidth="10" defaultRowHeight="14.25" customHeight="1"/>
  <cols>
    <col min="1" max="1" width="3.6640625" style="345" customWidth="1"/>
    <col min="2" max="2" width="3" style="345" customWidth="1"/>
    <col min="3" max="3" width="3" style="354" customWidth="1"/>
    <col min="4" max="4" width="4.33203125" style="354" customWidth="1"/>
    <col min="5" max="5" width="15.5" style="354" customWidth="1"/>
    <col min="6" max="6" width="5.83203125" style="354" customWidth="1"/>
    <col min="7" max="7" width="75.5" style="365" customWidth="1"/>
    <col min="8" max="9" width="23.1640625" style="365" customWidth="1"/>
    <col min="10" max="10" width="23.1640625" style="345" customWidth="1"/>
    <col min="11" max="11" width="2.83203125" style="345" customWidth="1"/>
    <col min="12" max="12" width="34" style="345" customWidth="1"/>
    <col min="13" max="16384" width="12" style="345"/>
  </cols>
  <sheetData>
    <row r="1" spans="1:10" ht="14.25" customHeight="1">
      <c r="A1" s="836" t="s">
        <v>5298</v>
      </c>
      <c r="B1" s="836"/>
      <c r="C1" s="836"/>
      <c r="D1" s="836"/>
      <c r="E1" s="836"/>
      <c r="F1" s="836"/>
      <c r="G1" s="836"/>
      <c r="H1" s="836"/>
      <c r="I1" s="836"/>
      <c r="J1" s="836"/>
    </row>
    <row r="2" spans="1:10" ht="14.25" customHeight="1">
      <c r="A2" s="827" t="s">
        <v>5303</v>
      </c>
      <c r="B2" s="827"/>
      <c r="C2" s="827"/>
      <c r="D2" s="827"/>
      <c r="E2" s="827"/>
      <c r="F2" s="827"/>
      <c r="G2" s="827"/>
      <c r="H2" s="827"/>
      <c r="I2" s="827"/>
      <c r="J2" s="827"/>
    </row>
    <row r="3" spans="1:10" ht="14.25" customHeight="1">
      <c r="A3" s="827" t="s">
        <v>5312</v>
      </c>
      <c r="B3" s="827"/>
      <c r="C3" s="827"/>
      <c r="D3" s="827"/>
      <c r="E3" s="827"/>
      <c r="F3" s="827"/>
      <c r="G3" s="827"/>
      <c r="H3" s="827"/>
      <c r="I3" s="827"/>
      <c r="J3" s="827"/>
    </row>
    <row r="4" spans="1:10" ht="14.25" customHeight="1">
      <c r="A4" s="827" t="s">
        <v>5300</v>
      </c>
      <c r="B4" s="827"/>
      <c r="C4" s="827"/>
      <c r="D4" s="827"/>
      <c r="E4" s="827"/>
      <c r="F4" s="827"/>
      <c r="G4" s="827"/>
      <c r="H4" s="827"/>
      <c r="I4" s="827"/>
      <c r="J4" s="827"/>
    </row>
    <row r="5" spans="1:10" ht="14.25" customHeight="1">
      <c r="A5" s="828" t="s">
        <v>5313</v>
      </c>
      <c r="B5" s="828"/>
      <c r="C5" s="828"/>
      <c r="D5" s="828"/>
      <c r="E5" s="828"/>
      <c r="F5" s="828"/>
      <c r="G5" s="828"/>
      <c r="H5" s="828"/>
      <c r="I5" s="828"/>
      <c r="J5" s="828"/>
    </row>
    <row r="6" spans="1:10" ht="14.25" customHeight="1">
      <c r="C6" s="346"/>
      <c r="D6" s="346"/>
      <c r="E6" s="346"/>
      <c r="F6" s="346"/>
      <c r="G6" s="346"/>
      <c r="H6" s="346"/>
      <c r="I6" s="346"/>
      <c r="J6" s="346"/>
    </row>
    <row r="7" spans="1:10" ht="14.25" customHeight="1">
      <c r="A7" s="347" t="s">
        <v>5314</v>
      </c>
      <c r="B7" s="348"/>
      <c r="C7" s="349"/>
      <c r="D7" s="349"/>
      <c r="E7" s="350"/>
      <c r="F7" s="350"/>
      <c r="G7" s="350"/>
      <c r="H7" s="350"/>
      <c r="I7" s="350"/>
      <c r="J7" s="348"/>
    </row>
    <row r="8" spans="1:10" ht="14.25" customHeight="1">
      <c r="B8" s="829" t="s">
        <v>5315</v>
      </c>
      <c r="C8" s="829"/>
      <c r="D8" s="829"/>
      <c r="E8" s="829"/>
      <c r="F8" s="829"/>
      <c r="G8" s="829"/>
      <c r="H8" s="829"/>
      <c r="I8" s="829"/>
      <c r="J8" s="829"/>
    </row>
    <row r="9" spans="1:10" ht="14.25" customHeight="1">
      <c r="C9" s="826" t="s">
        <v>5316</v>
      </c>
      <c r="D9" s="826"/>
      <c r="E9" s="826"/>
      <c r="F9" s="826"/>
      <c r="G9" s="826"/>
      <c r="H9" s="826"/>
      <c r="I9" s="826"/>
      <c r="J9" s="826"/>
    </row>
    <row r="10" spans="1:10" s="351" customFormat="1" ht="14.25" customHeight="1">
      <c r="D10" s="352" t="s">
        <v>5317</v>
      </c>
      <c r="E10" s="352"/>
      <c r="F10" s="352"/>
      <c r="G10" s="352"/>
      <c r="H10" s="352"/>
      <c r="I10" s="352"/>
      <c r="J10" s="352"/>
    </row>
    <row r="11" spans="1:10" ht="14.25" customHeight="1">
      <c r="A11" s="353">
        <v>1</v>
      </c>
      <c r="E11" s="355" t="s">
        <v>5318</v>
      </c>
      <c r="F11" s="831" t="s">
        <v>5319</v>
      </c>
      <c r="G11" s="831"/>
      <c r="H11" s="831"/>
      <c r="I11" s="356" t="s">
        <v>5320</v>
      </c>
    </row>
    <row r="12" spans="1:10" ht="14.25" customHeight="1">
      <c r="C12" s="345"/>
      <c r="D12" s="345"/>
      <c r="E12" s="357">
        <v>1111</v>
      </c>
      <c r="F12" s="830" t="s">
        <v>5321</v>
      </c>
      <c r="G12" s="830"/>
      <c r="H12" s="830"/>
      <c r="I12" s="358">
        <v>0</v>
      </c>
    </row>
    <row r="13" spans="1:10" ht="14.25" customHeight="1">
      <c r="C13" s="345"/>
      <c r="D13" s="345"/>
      <c r="E13" s="357">
        <v>1112</v>
      </c>
      <c r="F13" s="830" t="s">
        <v>5322</v>
      </c>
      <c r="G13" s="830"/>
      <c r="H13" s="830"/>
      <c r="I13" s="358">
        <v>45823361.490000002</v>
      </c>
    </row>
    <row r="14" spans="1:10" ht="14.25" customHeight="1">
      <c r="C14" s="345"/>
      <c r="D14" s="345"/>
      <c r="E14" s="357">
        <v>1113</v>
      </c>
      <c r="F14" s="830" t="s">
        <v>5323</v>
      </c>
      <c r="G14" s="830"/>
      <c r="H14" s="830"/>
      <c r="I14" s="358">
        <v>0</v>
      </c>
    </row>
    <row r="15" spans="1:10" ht="14.25" customHeight="1">
      <c r="C15" s="345"/>
      <c r="D15" s="345"/>
      <c r="E15" s="357">
        <v>1114</v>
      </c>
      <c r="F15" s="830" t="s">
        <v>5324</v>
      </c>
      <c r="G15" s="830"/>
      <c r="H15" s="830"/>
      <c r="I15" s="358">
        <v>0</v>
      </c>
    </row>
    <row r="16" spans="1:10" ht="14.25" customHeight="1">
      <c r="C16" s="345"/>
      <c r="D16" s="345"/>
      <c r="E16" s="357">
        <v>1116</v>
      </c>
      <c r="F16" s="830" t="s">
        <v>5325</v>
      </c>
      <c r="G16" s="830"/>
      <c r="H16" s="830"/>
      <c r="I16" s="358">
        <v>0</v>
      </c>
    </row>
    <row r="17" spans="1:10" s="359" customFormat="1" ht="14.25" customHeight="1" thickBot="1">
      <c r="C17" s="345"/>
      <c r="D17" s="345"/>
      <c r="E17" s="345"/>
      <c r="F17" s="832" t="s">
        <v>117</v>
      </c>
      <c r="G17" s="832"/>
      <c r="H17" s="832"/>
      <c r="I17" s="360">
        <f>SUM(I12:I16)</f>
        <v>45823361.490000002</v>
      </c>
    </row>
    <row r="18" spans="1:10" s="359" customFormat="1" ht="14.25" customHeight="1" thickTop="1">
      <c r="C18" s="345"/>
      <c r="D18" s="345"/>
      <c r="E18" s="361"/>
      <c r="F18" s="362"/>
      <c r="G18" s="363"/>
      <c r="H18" s="364"/>
      <c r="I18" s="365"/>
    </row>
    <row r="19" spans="1:10" s="359" customFormat="1" ht="14.25" customHeight="1">
      <c r="A19" s="366">
        <v>2</v>
      </c>
      <c r="D19" s="833" t="s">
        <v>5326</v>
      </c>
      <c r="E19" s="833"/>
      <c r="F19" s="833"/>
      <c r="G19" s="833"/>
      <c r="H19" s="833"/>
      <c r="I19" s="833"/>
      <c r="J19" s="833"/>
    </row>
    <row r="20" spans="1:10" ht="14.25" customHeight="1">
      <c r="C20" s="345"/>
      <c r="D20" s="345"/>
      <c r="E20" s="355" t="s">
        <v>5318</v>
      </c>
      <c r="F20" s="831" t="s">
        <v>5319</v>
      </c>
      <c r="G20" s="831"/>
      <c r="H20" s="831"/>
      <c r="I20" s="356" t="s">
        <v>5320</v>
      </c>
    </row>
    <row r="21" spans="1:10" ht="14.25" customHeight="1">
      <c r="C21" s="345"/>
      <c r="D21" s="345"/>
      <c r="E21" s="357">
        <v>1121</v>
      </c>
      <c r="F21" s="830" t="s">
        <v>5327</v>
      </c>
      <c r="G21" s="830"/>
      <c r="H21" s="830"/>
      <c r="I21" s="358">
        <v>0</v>
      </c>
    </row>
    <row r="22" spans="1:10" ht="14.25" customHeight="1">
      <c r="C22" s="345"/>
      <c r="D22" s="345"/>
      <c r="E22" s="357">
        <v>1122</v>
      </c>
      <c r="F22" s="830" t="s">
        <v>5328</v>
      </c>
      <c r="G22" s="830"/>
      <c r="H22" s="830"/>
      <c r="I22" s="358">
        <v>0</v>
      </c>
    </row>
    <row r="23" spans="1:10" ht="14.25" customHeight="1">
      <c r="C23" s="345"/>
      <c r="D23" s="345"/>
      <c r="E23" s="357">
        <v>1123</v>
      </c>
      <c r="F23" s="830" t="s">
        <v>5329</v>
      </c>
      <c r="G23" s="830"/>
      <c r="H23" s="830"/>
      <c r="I23" s="358">
        <v>1595043.63</v>
      </c>
    </row>
    <row r="24" spans="1:10" ht="14.25" customHeight="1">
      <c r="C24" s="345"/>
      <c r="D24" s="345"/>
      <c r="E24" s="357">
        <v>1124</v>
      </c>
      <c r="F24" s="830" t="s">
        <v>5330</v>
      </c>
      <c r="G24" s="830"/>
      <c r="H24" s="830"/>
      <c r="I24" s="358">
        <v>0</v>
      </c>
    </row>
    <row r="25" spans="1:10" ht="14.25" customHeight="1">
      <c r="C25" s="345"/>
      <c r="D25" s="345"/>
      <c r="E25" s="357">
        <v>1126</v>
      </c>
      <c r="F25" s="830" t="s">
        <v>5331</v>
      </c>
      <c r="G25" s="830"/>
      <c r="H25" s="830"/>
      <c r="I25" s="358">
        <v>0</v>
      </c>
    </row>
    <row r="26" spans="1:10" ht="14.25" customHeight="1">
      <c r="C26" s="345"/>
      <c r="D26" s="345"/>
      <c r="E26" s="357">
        <v>1131</v>
      </c>
      <c r="F26" s="830" t="s">
        <v>5332</v>
      </c>
      <c r="G26" s="830"/>
      <c r="H26" s="830"/>
      <c r="I26" s="358">
        <v>741723.91</v>
      </c>
    </row>
    <row r="27" spans="1:10" ht="14.25" customHeight="1">
      <c r="C27" s="345"/>
      <c r="D27" s="345"/>
      <c r="E27" s="357">
        <v>1134</v>
      </c>
      <c r="F27" s="830" t="s">
        <v>5333</v>
      </c>
      <c r="G27" s="830"/>
      <c r="H27" s="830"/>
      <c r="I27" s="358">
        <v>0</v>
      </c>
    </row>
    <row r="28" spans="1:10" ht="14.25" customHeight="1">
      <c r="C28" s="345"/>
      <c r="D28" s="345"/>
      <c r="E28" s="357">
        <v>1145</v>
      </c>
      <c r="F28" s="380" t="s">
        <v>5615</v>
      </c>
      <c r="G28" s="380"/>
      <c r="H28" s="380"/>
      <c r="I28" s="358">
        <v>23745</v>
      </c>
    </row>
    <row r="29" spans="1:10" ht="14.25" customHeight="1">
      <c r="C29" s="345"/>
      <c r="D29" s="345"/>
      <c r="E29" s="357">
        <v>1222</v>
      </c>
      <c r="F29" s="830" t="s">
        <v>5334</v>
      </c>
      <c r="G29" s="830"/>
      <c r="H29" s="830"/>
      <c r="I29" s="358">
        <v>0</v>
      </c>
    </row>
    <row r="30" spans="1:10" ht="14.25" customHeight="1">
      <c r="C30" s="345"/>
      <c r="D30" s="345"/>
      <c r="E30" s="357">
        <v>1224</v>
      </c>
      <c r="F30" s="830" t="s">
        <v>5335</v>
      </c>
      <c r="G30" s="830"/>
      <c r="H30" s="830"/>
      <c r="I30" s="358">
        <v>0</v>
      </c>
    </row>
    <row r="31" spans="1:10" ht="14.25" customHeight="1">
      <c r="C31" s="345"/>
      <c r="D31" s="345"/>
      <c r="E31" s="357">
        <v>1229</v>
      </c>
      <c r="F31" s="367" t="s">
        <v>5336</v>
      </c>
      <c r="G31" s="367"/>
      <c r="H31" s="367"/>
      <c r="I31" s="368">
        <v>500000</v>
      </c>
    </row>
    <row r="32" spans="1:10" ht="14.25" customHeight="1" thickBot="1">
      <c r="E32" s="369"/>
      <c r="F32" s="832" t="s">
        <v>117</v>
      </c>
      <c r="G32" s="832"/>
      <c r="H32" s="832"/>
      <c r="I32" s="360">
        <f>SUM(I21:I31)</f>
        <v>2860512.54</v>
      </c>
    </row>
    <row r="33" spans="1:12" ht="14.25" customHeight="1" thickTop="1">
      <c r="E33" s="369"/>
      <c r="F33" s="362"/>
      <c r="G33" s="363"/>
    </row>
    <row r="34" spans="1:12" ht="14.25" customHeight="1">
      <c r="A34" s="353">
        <v>3</v>
      </c>
      <c r="D34" s="833" t="s">
        <v>5337</v>
      </c>
      <c r="E34" s="833"/>
      <c r="F34" s="833"/>
      <c r="G34" s="833"/>
      <c r="H34" s="833"/>
      <c r="I34" s="833"/>
      <c r="J34" s="833"/>
    </row>
    <row r="35" spans="1:12" s="351" customFormat="1" ht="14.25" customHeight="1">
      <c r="C35" s="370"/>
      <c r="D35" s="370"/>
      <c r="E35" s="371" t="s">
        <v>5338</v>
      </c>
      <c r="F35" s="372"/>
      <c r="G35" s="372"/>
      <c r="H35" s="372"/>
      <c r="I35" s="372"/>
    </row>
    <row r="36" spans="1:12" s="365" customFormat="1" ht="14.25" customHeight="1">
      <c r="C36" s="373"/>
      <c r="D36" s="373"/>
      <c r="E36" s="374"/>
      <c r="F36" s="362"/>
      <c r="G36" s="375"/>
      <c r="H36" s="345"/>
    </row>
    <row r="37" spans="1:12" s="365" customFormat="1" ht="14.25" customHeight="1">
      <c r="A37" s="376">
        <v>4</v>
      </c>
      <c r="D37" s="833" t="s">
        <v>5339</v>
      </c>
      <c r="E37" s="833"/>
      <c r="F37" s="833"/>
      <c r="G37" s="833"/>
      <c r="H37" s="833"/>
      <c r="I37" s="833"/>
      <c r="J37" s="833"/>
    </row>
    <row r="38" spans="1:12" s="365" customFormat="1" ht="14.25" customHeight="1">
      <c r="C38" s="345"/>
      <c r="D38" s="345"/>
      <c r="E38" s="355" t="s">
        <v>5318</v>
      </c>
      <c r="F38" s="831" t="s">
        <v>5319</v>
      </c>
      <c r="G38" s="831"/>
      <c r="H38" s="831"/>
      <c r="I38" s="355" t="s">
        <v>5320</v>
      </c>
    </row>
    <row r="39" spans="1:12" ht="14.25" customHeight="1">
      <c r="C39" s="377"/>
      <c r="D39" s="377"/>
      <c r="E39" s="357">
        <v>1212</v>
      </c>
      <c r="F39" s="830" t="s">
        <v>5340</v>
      </c>
      <c r="G39" s="830"/>
      <c r="H39" s="830"/>
      <c r="I39" s="358">
        <v>0</v>
      </c>
    </row>
    <row r="40" spans="1:12" ht="14.25" customHeight="1">
      <c r="C40" s="377"/>
      <c r="D40" s="377"/>
      <c r="E40" s="357">
        <v>1213</v>
      </c>
      <c r="F40" s="830" t="s">
        <v>5341</v>
      </c>
      <c r="G40" s="830"/>
      <c r="H40" s="830"/>
      <c r="I40" s="358">
        <v>0</v>
      </c>
    </row>
    <row r="41" spans="1:12" ht="14.25" customHeight="1">
      <c r="C41" s="377"/>
      <c r="D41" s="377"/>
      <c r="E41" s="357">
        <v>1214</v>
      </c>
      <c r="F41" s="830" t="s">
        <v>5342</v>
      </c>
      <c r="G41" s="830"/>
      <c r="H41" s="830"/>
      <c r="I41" s="358">
        <v>0</v>
      </c>
    </row>
    <row r="42" spans="1:12" ht="14.25" customHeight="1" thickBot="1">
      <c r="C42" s="377"/>
      <c r="D42" s="377"/>
      <c r="F42" s="832" t="s">
        <v>117</v>
      </c>
      <c r="G42" s="832"/>
      <c r="H42" s="832"/>
      <c r="I42" s="360">
        <v>0</v>
      </c>
      <c r="L42" s="378"/>
    </row>
    <row r="43" spans="1:12" ht="14.25" customHeight="1" thickTop="1">
      <c r="C43" s="377"/>
      <c r="D43" s="377"/>
      <c r="F43" s="362"/>
      <c r="G43" s="375"/>
      <c r="H43" s="375"/>
      <c r="I43" s="375"/>
    </row>
    <row r="44" spans="1:12" ht="14.25" customHeight="1">
      <c r="A44" s="353">
        <v>5</v>
      </c>
      <c r="D44" s="833" t="s">
        <v>5343</v>
      </c>
      <c r="E44" s="833"/>
      <c r="F44" s="833"/>
      <c r="G44" s="833"/>
      <c r="H44" s="833"/>
      <c r="I44" s="833"/>
      <c r="J44" s="833"/>
    </row>
    <row r="45" spans="1:12" ht="14.25" customHeight="1">
      <c r="C45" s="379"/>
      <c r="D45" s="379"/>
      <c r="E45" s="355" t="s">
        <v>5318</v>
      </c>
      <c r="F45" s="831" t="s">
        <v>5319</v>
      </c>
      <c r="G45" s="831"/>
      <c r="H45" s="831"/>
      <c r="I45" s="355" t="s">
        <v>5320</v>
      </c>
    </row>
    <row r="46" spans="1:12" ht="14.25" customHeight="1">
      <c r="C46" s="377"/>
      <c r="D46" s="377"/>
      <c r="E46" s="357">
        <v>1230</v>
      </c>
      <c r="F46" s="830" t="s">
        <v>5344</v>
      </c>
      <c r="G46" s="830"/>
      <c r="H46" s="830"/>
      <c r="I46" s="358">
        <v>98157471.319999993</v>
      </c>
    </row>
    <row r="47" spans="1:12" ht="14.25" customHeight="1">
      <c r="C47" s="377"/>
      <c r="D47" s="377"/>
      <c r="E47" s="357">
        <v>1240</v>
      </c>
      <c r="F47" s="830" t="s">
        <v>5345</v>
      </c>
      <c r="G47" s="830"/>
      <c r="H47" s="830"/>
      <c r="I47" s="358">
        <v>93083285.319999993</v>
      </c>
    </row>
    <row r="48" spans="1:12" ht="14.25" customHeight="1">
      <c r="C48" s="379"/>
      <c r="D48" s="379"/>
      <c r="E48" s="357">
        <v>1251</v>
      </c>
      <c r="F48" s="830" t="s">
        <v>5346</v>
      </c>
      <c r="G48" s="830"/>
      <c r="H48" s="830"/>
      <c r="I48" s="358">
        <v>0</v>
      </c>
    </row>
    <row r="49" spans="1:10" ht="14.25" customHeight="1">
      <c r="C49" s="379"/>
      <c r="D49" s="379"/>
      <c r="E49" s="357">
        <v>1254</v>
      </c>
      <c r="F49" s="830" t="s">
        <v>5347</v>
      </c>
      <c r="G49" s="830"/>
      <c r="H49" s="830"/>
      <c r="I49" s="358">
        <v>0</v>
      </c>
    </row>
    <row r="50" spans="1:10" ht="14.25" customHeight="1">
      <c r="C50" s="377"/>
      <c r="D50" s="377"/>
      <c r="E50" s="357">
        <v>1261</v>
      </c>
      <c r="F50" s="830" t="s">
        <v>5348</v>
      </c>
      <c r="G50" s="830"/>
      <c r="H50" s="830"/>
      <c r="I50" s="358">
        <v>-52638.96</v>
      </c>
    </row>
    <row r="51" spans="1:10" ht="14.25" customHeight="1">
      <c r="C51" s="377"/>
      <c r="D51" s="377"/>
      <c r="E51" s="357">
        <v>1263</v>
      </c>
      <c r="F51" s="830" t="s">
        <v>5349</v>
      </c>
      <c r="G51" s="830"/>
      <c r="H51" s="830"/>
      <c r="I51" s="358">
        <v>-77623403.349999994</v>
      </c>
    </row>
    <row r="52" spans="1:10" ht="14.25" customHeight="1">
      <c r="C52" s="377"/>
      <c r="D52" s="377"/>
      <c r="E52" s="357">
        <v>1265</v>
      </c>
      <c r="F52" s="830" t="s">
        <v>5350</v>
      </c>
      <c r="G52" s="830"/>
      <c r="H52" s="830"/>
      <c r="I52" s="358">
        <v>0</v>
      </c>
    </row>
    <row r="53" spans="1:10" ht="14.25" customHeight="1">
      <c r="C53" s="377"/>
      <c r="D53" s="377"/>
      <c r="E53" s="357">
        <v>1279</v>
      </c>
      <c r="F53" s="380" t="s">
        <v>5351</v>
      </c>
      <c r="G53" s="380"/>
      <c r="H53" s="380"/>
      <c r="I53" s="358">
        <v>0</v>
      </c>
    </row>
    <row r="54" spans="1:10" ht="14.25" customHeight="1" thickBot="1">
      <c r="C54" s="345"/>
      <c r="D54" s="345"/>
      <c r="F54" s="832" t="s">
        <v>117</v>
      </c>
      <c r="G54" s="832"/>
      <c r="H54" s="832"/>
      <c r="I54" s="360">
        <f>SUM(I46:I53)</f>
        <v>113564714.32999998</v>
      </c>
    </row>
    <row r="55" spans="1:10" ht="14.25" customHeight="1" thickTop="1">
      <c r="C55" s="345"/>
      <c r="D55" s="345"/>
      <c r="F55" s="362"/>
      <c r="G55" s="381"/>
      <c r="H55" s="381"/>
      <c r="I55" s="381"/>
      <c r="J55" s="382"/>
    </row>
    <row r="56" spans="1:10" ht="14.25" customHeight="1">
      <c r="C56" s="826" t="s">
        <v>5352</v>
      </c>
      <c r="D56" s="826"/>
      <c r="E56" s="826"/>
      <c r="F56" s="826"/>
      <c r="G56" s="826"/>
      <c r="H56" s="826"/>
      <c r="I56" s="826"/>
      <c r="J56" s="826"/>
    </row>
    <row r="57" spans="1:10" ht="14.25" customHeight="1">
      <c r="A57" s="353">
        <v>6</v>
      </c>
      <c r="C57" s="345"/>
      <c r="D57" s="383" t="s">
        <v>5353</v>
      </c>
      <c r="E57" s="383"/>
      <c r="F57" s="383"/>
      <c r="G57" s="383"/>
      <c r="H57" s="383"/>
      <c r="I57" s="383"/>
      <c r="J57" s="383"/>
    </row>
    <row r="58" spans="1:10" ht="14.25" customHeight="1">
      <c r="E58" s="355" t="s">
        <v>5318</v>
      </c>
      <c r="F58" s="831" t="s">
        <v>5319</v>
      </c>
      <c r="G58" s="831"/>
      <c r="H58" s="384" t="s">
        <v>5354</v>
      </c>
      <c r="I58" s="355" t="s">
        <v>5320</v>
      </c>
    </row>
    <row r="59" spans="1:10" ht="14.25" customHeight="1">
      <c r="C59" s="377"/>
      <c r="D59" s="377"/>
      <c r="E59" s="357">
        <v>2111</v>
      </c>
      <c r="F59" s="830" t="s">
        <v>5355</v>
      </c>
      <c r="G59" s="830"/>
      <c r="H59" s="830"/>
      <c r="I59" s="358">
        <v>6425593.1799999997</v>
      </c>
    </row>
    <row r="60" spans="1:10" ht="14.25" customHeight="1">
      <c r="C60" s="377"/>
      <c r="D60" s="377"/>
      <c r="E60" s="357">
        <v>2112</v>
      </c>
      <c r="F60" s="830" t="s">
        <v>5356</v>
      </c>
      <c r="G60" s="830"/>
      <c r="H60" s="830"/>
      <c r="I60" s="358">
        <v>0</v>
      </c>
    </row>
    <row r="61" spans="1:10" ht="14.25" customHeight="1">
      <c r="C61" s="377"/>
      <c r="D61" s="377"/>
      <c r="E61" s="357">
        <v>2113</v>
      </c>
      <c r="F61" s="830" t="s">
        <v>5357</v>
      </c>
      <c r="G61" s="830"/>
      <c r="H61" s="830"/>
      <c r="I61" s="358">
        <v>0</v>
      </c>
    </row>
    <row r="62" spans="1:10" ht="14.25" customHeight="1">
      <c r="C62" s="377"/>
      <c r="D62" s="377"/>
      <c r="E62" s="357">
        <v>2114</v>
      </c>
      <c r="F62" s="830" t="s">
        <v>5358</v>
      </c>
      <c r="G62" s="830"/>
      <c r="H62" s="830"/>
      <c r="I62" s="358">
        <v>0</v>
      </c>
    </row>
    <row r="63" spans="1:10" ht="14.25" customHeight="1">
      <c r="C63" s="377"/>
      <c r="D63" s="377"/>
      <c r="E63" s="357">
        <v>2117</v>
      </c>
      <c r="F63" s="830" t="s">
        <v>5359</v>
      </c>
      <c r="G63" s="830"/>
      <c r="H63" s="830"/>
      <c r="I63" s="358">
        <v>2757929.54</v>
      </c>
    </row>
    <row r="64" spans="1:10" ht="14.25" customHeight="1">
      <c r="C64" s="377"/>
      <c r="D64" s="377"/>
      <c r="E64" s="357">
        <v>2119</v>
      </c>
      <c r="F64" s="830" t="s">
        <v>5360</v>
      </c>
      <c r="G64" s="830"/>
      <c r="H64" s="830"/>
      <c r="I64" s="358">
        <v>1149662.2</v>
      </c>
    </row>
    <row r="65" spans="1:10" ht="14.25" customHeight="1" thickBot="1">
      <c r="C65" s="377"/>
      <c r="D65" s="377"/>
      <c r="F65" s="832" t="s">
        <v>117</v>
      </c>
      <c r="G65" s="832"/>
      <c r="H65" s="832"/>
      <c r="I65" s="360">
        <f>SUM(I59:I64)</f>
        <v>10333184.919999998</v>
      </c>
    </row>
    <row r="66" spans="1:10" ht="14.25" customHeight="1" thickTop="1">
      <c r="C66" s="377"/>
      <c r="D66" s="377"/>
      <c r="F66" s="362"/>
      <c r="G66" s="381"/>
    </row>
    <row r="67" spans="1:10" ht="14.25" customHeight="1">
      <c r="B67" s="829" t="s">
        <v>5361</v>
      </c>
      <c r="C67" s="829"/>
      <c r="D67" s="829"/>
      <c r="E67" s="829"/>
      <c r="F67" s="829"/>
      <c r="G67" s="829"/>
      <c r="H67" s="829"/>
      <c r="I67" s="829"/>
      <c r="J67" s="829"/>
    </row>
    <row r="68" spans="1:10" ht="14.25" customHeight="1">
      <c r="C68" s="826" t="s">
        <v>5362</v>
      </c>
      <c r="D68" s="826"/>
      <c r="E68" s="826"/>
      <c r="F68" s="826"/>
      <c r="G68" s="826"/>
      <c r="H68" s="826"/>
      <c r="I68" s="826"/>
      <c r="J68" s="826"/>
    </row>
    <row r="69" spans="1:10" ht="14.25" customHeight="1">
      <c r="A69" s="353">
        <v>7</v>
      </c>
      <c r="C69" s="345"/>
      <c r="D69" s="383" t="s">
        <v>60</v>
      </c>
      <c r="E69" s="383"/>
      <c r="F69" s="383"/>
      <c r="G69" s="383"/>
      <c r="H69" s="383"/>
      <c r="I69" s="383"/>
      <c r="J69" s="383"/>
    </row>
    <row r="70" spans="1:10" ht="14.25" customHeight="1">
      <c r="C70" s="377"/>
      <c r="D70" s="377"/>
      <c r="E70" s="355" t="s">
        <v>5318</v>
      </c>
      <c r="F70" s="831" t="s">
        <v>5319</v>
      </c>
      <c r="G70" s="831"/>
      <c r="H70" s="831"/>
      <c r="I70" s="384" t="s">
        <v>5354</v>
      </c>
      <c r="J70" s="355" t="s">
        <v>5320</v>
      </c>
    </row>
    <row r="71" spans="1:10" ht="14.25" customHeight="1">
      <c r="C71" s="377"/>
      <c r="D71" s="377"/>
      <c r="E71" s="385">
        <v>4110</v>
      </c>
      <c r="F71" s="386" t="s">
        <v>61</v>
      </c>
      <c r="G71" s="386"/>
      <c r="H71" s="386"/>
      <c r="I71" s="387"/>
      <c r="J71" s="388">
        <v>0</v>
      </c>
    </row>
    <row r="72" spans="1:10" ht="14.25" customHeight="1">
      <c r="C72" s="377"/>
      <c r="D72" s="377"/>
      <c r="E72" s="357">
        <v>4111</v>
      </c>
      <c r="F72" s="389" t="s">
        <v>5363</v>
      </c>
      <c r="G72" s="389"/>
      <c r="H72" s="389"/>
      <c r="I72" s="390">
        <v>0</v>
      </c>
      <c r="J72" s="387"/>
    </row>
    <row r="73" spans="1:10" s="365" customFormat="1" ht="14.25" customHeight="1">
      <c r="C73" s="377"/>
      <c r="D73" s="377"/>
      <c r="E73" s="357">
        <v>4112</v>
      </c>
      <c r="F73" s="389" t="s">
        <v>5364</v>
      </c>
      <c r="G73" s="389"/>
      <c r="H73" s="389"/>
      <c r="I73" s="390">
        <v>0</v>
      </c>
      <c r="J73" s="387"/>
    </row>
    <row r="74" spans="1:10" s="365" customFormat="1" ht="14.25" customHeight="1">
      <c r="C74" s="377"/>
      <c r="D74" s="377"/>
      <c r="E74" s="357">
        <v>4113</v>
      </c>
      <c r="F74" s="389" t="s">
        <v>5365</v>
      </c>
      <c r="G74" s="389"/>
      <c r="H74" s="389"/>
      <c r="I74" s="390">
        <v>0</v>
      </c>
      <c r="J74" s="387"/>
    </row>
    <row r="75" spans="1:10" s="365" customFormat="1" ht="14.25" customHeight="1">
      <c r="C75" s="377"/>
      <c r="D75" s="377"/>
      <c r="E75" s="357">
        <v>4115</v>
      </c>
      <c r="F75" s="389" t="s">
        <v>5366</v>
      </c>
      <c r="G75" s="389"/>
      <c r="H75" s="389"/>
      <c r="I75" s="390">
        <v>0</v>
      </c>
      <c r="J75" s="387"/>
    </row>
    <row r="76" spans="1:10" s="365" customFormat="1" ht="14.25" customHeight="1">
      <c r="C76" s="377"/>
      <c r="D76" s="377"/>
      <c r="E76" s="357">
        <v>4117</v>
      </c>
      <c r="F76" s="389" t="s">
        <v>5367</v>
      </c>
      <c r="G76" s="389"/>
      <c r="H76" s="389"/>
      <c r="I76" s="390">
        <v>0</v>
      </c>
      <c r="J76" s="387"/>
    </row>
    <row r="77" spans="1:10" s="365" customFormat="1" ht="14.25" customHeight="1">
      <c r="C77" s="377"/>
      <c r="D77" s="377"/>
      <c r="E77" s="385">
        <v>4140</v>
      </c>
      <c r="F77" s="386" t="s">
        <v>64</v>
      </c>
      <c r="G77" s="391"/>
      <c r="H77" s="391"/>
      <c r="J77" s="388">
        <v>0</v>
      </c>
    </row>
    <row r="78" spans="1:10" s="365" customFormat="1" ht="14.25" customHeight="1">
      <c r="C78" s="377"/>
      <c r="D78" s="377"/>
      <c r="E78" s="357">
        <v>4141</v>
      </c>
      <c r="F78" s="389" t="s">
        <v>5368</v>
      </c>
      <c r="G78" s="389"/>
      <c r="H78" s="389"/>
      <c r="I78" s="390">
        <v>0</v>
      </c>
      <c r="J78" s="387"/>
    </row>
    <row r="79" spans="1:10" s="365" customFormat="1" ht="14.25" customHeight="1">
      <c r="C79" s="377"/>
      <c r="D79" s="377"/>
      <c r="E79" s="357">
        <v>4143</v>
      </c>
      <c r="F79" s="389" t="s">
        <v>5369</v>
      </c>
      <c r="G79" s="389"/>
      <c r="H79" s="389"/>
      <c r="I79" s="390">
        <v>0</v>
      </c>
      <c r="J79" s="387"/>
    </row>
    <row r="80" spans="1:10" s="365" customFormat="1" ht="14.25" customHeight="1">
      <c r="C80" s="377"/>
      <c r="D80" s="377"/>
      <c r="E80" s="357">
        <v>4144</v>
      </c>
      <c r="F80" s="389" t="s">
        <v>5367</v>
      </c>
      <c r="G80" s="389"/>
      <c r="H80" s="389"/>
      <c r="I80" s="390">
        <v>0</v>
      </c>
      <c r="J80" s="387"/>
    </row>
    <row r="81" spans="1:12" s="365" customFormat="1" ht="14.25" customHeight="1">
      <c r="C81" s="377"/>
      <c r="D81" s="377"/>
      <c r="E81" s="385">
        <v>4150</v>
      </c>
      <c r="F81" s="386" t="s">
        <v>65</v>
      </c>
      <c r="G81" s="391"/>
      <c r="H81" s="391"/>
      <c r="I81" s="390"/>
      <c r="J81" s="388">
        <v>0</v>
      </c>
    </row>
    <row r="82" spans="1:12" s="365" customFormat="1" ht="14.25" customHeight="1">
      <c r="C82" s="377"/>
      <c r="D82" s="377"/>
      <c r="E82" s="392">
        <v>4151</v>
      </c>
      <c r="F82" s="389" t="s">
        <v>5370</v>
      </c>
      <c r="G82" s="389"/>
      <c r="H82" s="389"/>
      <c r="I82" s="390">
        <v>0</v>
      </c>
      <c r="J82" s="388"/>
    </row>
    <row r="83" spans="1:12" s="365" customFormat="1" ht="14.25" customHeight="1">
      <c r="C83" s="377"/>
      <c r="D83" s="377"/>
      <c r="E83" s="385">
        <v>4160</v>
      </c>
      <c r="F83" s="386" t="s">
        <v>66</v>
      </c>
      <c r="G83" s="391"/>
      <c r="H83" s="391"/>
      <c r="I83" s="390"/>
      <c r="J83" s="388">
        <v>0</v>
      </c>
    </row>
    <row r="84" spans="1:12" s="365" customFormat="1" ht="14.25" customHeight="1">
      <c r="C84" s="377"/>
      <c r="D84" s="377"/>
      <c r="E84" s="357">
        <v>4162</v>
      </c>
      <c r="F84" s="389" t="s">
        <v>5371</v>
      </c>
      <c r="G84" s="391"/>
      <c r="H84" s="391"/>
      <c r="I84" s="390">
        <v>0</v>
      </c>
      <c r="J84" s="387"/>
    </row>
    <row r="85" spans="1:12" s="365" customFormat="1" ht="14.25" customHeight="1">
      <c r="C85" s="377"/>
      <c r="D85" s="377"/>
      <c r="E85" s="357">
        <v>4168</v>
      </c>
      <c r="F85" s="389" t="s">
        <v>5367</v>
      </c>
      <c r="G85" s="391"/>
      <c r="H85" s="391"/>
      <c r="I85" s="390">
        <v>0</v>
      </c>
      <c r="J85" s="387"/>
    </row>
    <row r="86" spans="1:12" s="365" customFormat="1" ht="14.25" customHeight="1">
      <c r="C86" s="377"/>
      <c r="D86" s="377"/>
      <c r="E86" s="357">
        <v>4169</v>
      </c>
      <c r="F86" s="389" t="s">
        <v>5372</v>
      </c>
      <c r="G86" s="391"/>
      <c r="H86" s="391"/>
      <c r="I86" s="390">
        <v>0</v>
      </c>
      <c r="J86" s="387"/>
    </row>
    <row r="87" spans="1:12" s="365" customFormat="1" ht="14.25" customHeight="1">
      <c r="C87" s="377"/>
      <c r="D87" s="377"/>
      <c r="E87" s="385">
        <v>4170</v>
      </c>
      <c r="F87" s="386" t="s">
        <v>5373</v>
      </c>
      <c r="G87" s="391"/>
      <c r="H87" s="391"/>
      <c r="I87" s="390"/>
      <c r="J87" s="388">
        <f>I88</f>
        <v>6114515.2599999998</v>
      </c>
    </row>
    <row r="88" spans="1:12" s="365" customFormat="1" ht="14.25" customHeight="1">
      <c r="C88" s="377"/>
      <c r="D88" s="377"/>
      <c r="E88" s="392">
        <v>4173</v>
      </c>
      <c r="F88" s="389" t="s">
        <v>5374</v>
      </c>
      <c r="G88" s="389"/>
      <c r="H88" s="389"/>
      <c r="I88" s="390">
        <v>6114515.2599999998</v>
      </c>
      <c r="J88" s="393"/>
    </row>
    <row r="89" spans="1:12" s="365" customFormat="1" ht="14.25" customHeight="1" thickBot="1">
      <c r="C89" s="377"/>
      <c r="D89" s="377"/>
      <c r="E89" s="354"/>
      <c r="F89" s="832" t="s">
        <v>117</v>
      </c>
      <c r="G89" s="832"/>
      <c r="H89" s="832"/>
      <c r="I89" s="394"/>
      <c r="J89" s="395">
        <f>J87</f>
        <v>6114515.2599999998</v>
      </c>
    </row>
    <row r="90" spans="1:12" s="365" customFormat="1" ht="14.25" customHeight="1" thickTop="1">
      <c r="C90" s="377"/>
      <c r="D90" s="377"/>
      <c r="E90" s="354"/>
      <c r="F90" s="345"/>
      <c r="G90" s="396"/>
      <c r="H90" s="397"/>
      <c r="I90" s="398"/>
    </row>
    <row r="91" spans="1:12" ht="29.25" customHeight="1">
      <c r="A91" s="353">
        <v>8</v>
      </c>
      <c r="C91" s="345"/>
      <c r="D91" s="834" t="s">
        <v>68</v>
      </c>
      <c r="E91" s="834"/>
      <c r="F91" s="834"/>
      <c r="G91" s="834"/>
      <c r="H91" s="834"/>
      <c r="I91" s="834"/>
      <c r="J91" s="834"/>
    </row>
    <row r="92" spans="1:12" ht="14.25" customHeight="1">
      <c r="C92" s="377"/>
      <c r="D92" s="377"/>
      <c r="E92" s="355" t="s">
        <v>5318</v>
      </c>
      <c r="F92" s="831" t="s">
        <v>5319</v>
      </c>
      <c r="G92" s="831"/>
      <c r="H92" s="831"/>
      <c r="I92" s="384" t="s">
        <v>5354</v>
      </c>
      <c r="J92" s="355" t="s">
        <v>5320</v>
      </c>
    </row>
    <row r="93" spans="1:12" ht="33.75" customHeight="1">
      <c r="C93" s="377"/>
      <c r="D93" s="377"/>
      <c r="E93" s="385">
        <v>4210</v>
      </c>
      <c r="F93" s="835" t="s">
        <v>69</v>
      </c>
      <c r="G93" s="835"/>
      <c r="H93" s="835"/>
      <c r="I93" s="390"/>
      <c r="J93" s="388">
        <f>SUM(I94:I97)</f>
        <v>48860736.899999999</v>
      </c>
      <c r="L93" s="394"/>
    </row>
    <row r="94" spans="1:12" ht="14.25" customHeight="1">
      <c r="C94" s="377"/>
      <c r="D94" s="377"/>
      <c r="E94" s="357">
        <v>4211</v>
      </c>
      <c r="F94" s="389" t="s">
        <v>94</v>
      </c>
      <c r="G94" s="391"/>
      <c r="H94" s="391"/>
      <c r="I94" s="390">
        <v>0</v>
      </c>
      <c r="J94" s="387"/>
    </row>
    <row r="95" spans="1:12" ht="14.25" customHeight="1">
      <c r="C95" s="377"/>
      <c r="D95" s="377"/>
      <c r="E95" s="357">
        <v>4212</v>
      </c>
      <c r="F95" s="389" t="s">
        <v>44</v>
      </c>
      <c r="G95" s="391"/>
      <c r="H95" s="391"/>
      <c r="I95" s="390">
        <v>0</v>
      </c>
      <c r="J95" s="387"/>
    </row>
    <row r="96" spans="1:12" ht="14.25" customHeight="1">
      <c r="C96" s="377"/>
      <c r="D96" s="377"/>
      <c r="E96" s="357">
        <v>4213</v>
      </c>
      <c r="F96" s="389" t="s">
        <v>95</v>
      </c>
      <c r="G96" s="391"/>
      <c r="H96" s="391"/>
      <c r="I96" s="390">
        <v>48860736.899999999</v>
      </c>
      <c r="J96" s="387"/>
    </row>
    <row r="97" spans="1:12" ht="14.25" customHeight="1">
      <c r="C97" s="377"/>
      <c r="D97" s="377"/>
      <c r="E97" s="357">
        <v>4214</v>
      </c>
      <c r="F97" s="389" t="s">
        <v>5375</v>
      </c>
      <c r="G97" s="391"/>
      <c r="H97" s="391"/>
      <c r="I97" s="390">
        <v>0</v>
      </c>
      <c r="J97" s="387"/>
    </row>
    <row r="98" spans="1:12" ht="14.25" customHeight="1">
      <c r="C98" s="377"/>
      <c r="D98" s="377"/>
      <c r="E98" s="385">
        <v>4220</v>
      </c>
      <c r="F98" s="386" t="s">
        <v>5376</v>
      </c>
      <c r="G98" s="391"/>
      <c r="H98" s="391"/>
      <c r="I98" s="399"/>
      <c r="J98" s="388">
        <f>SUM(I99)</f>
        <v>59602297.75</v>
      </c>
    </row>
    <row r="99" spans="1:12" ht="14.25" customHeight="1">
      <c r="E99" s="357">
        <v>4221</v>
      </c>
      <c r="F99" s="389" t="s">
        <v>5377</v>
      </c>
      <c r="G99" s="391"/>
      <c r="H99" s="391"/>
      <c r="I99" s="390">
        <v>59602297.75</v>
      </c>
      <c r="J99" s="399"/>
    </row>
    <row r="100" spans="1:12" ht="14.25" customHeight="1" thickBot="1">
      <c r="F100" s="832" t="s">
        <v>117</v>
      </c>
      <c r="G100" s="832"/>
      <c r="H100" s="832"/>
      <c r="I100" s="394"/>
      <c r="J100" s="395">
        <f>J98+J93</f>
        <v>108463034.65000001</v>
      </c>
      <c r="L100" s="400"/>
    </row>
    <row r="101" spans="1:12" ht="14.25" customHeight="1" thickTop="1">
      <c r="F101" s="401"/>
      <c r="G101" s="401"/>
      <c r="H101" s="401"/>
      <c r="I101" s="394"/>
      <c r="J101" s="402"/>
      <c r="L101" s="400"/>
    </row>
    <row r="102" spans="1:12" ht="14.25" customHeight="1">
      <c r="D102" s="383" t="s">
        <v>5378</v>
      </c>
      <c r="E102" s="383"/>
      <c r="F102" s="383"/>
      <c r="G102" s="383"/>
      <c r="H102" s="383"/>
      <c r="I102" s="383"/>
      <c r="J102" s="383"/>
      <c r="L102" s="400"/>
    </row>
    <row r="103" spans="1:12" ht="14.25" customHeight="1">
      <c r="D103" s="377"/>
      <c r="E103" s="355" t="s">
        <v>5318</v>
      </c>
      <c r="F103" s="831" t="s">
        <v>5319</v>
      </c>
      <c r="G103" s="831"/>
      <c r="H103" s="831"/>
      <c r="I103" s="384" t="s">
        <v>5354</v>
      </c>
      <c r="J103" s="355" t="s">
        <v>5320</v>
      </c>
      <c r="L103" s="400"/>
    </row>
    <row r="104" spans="1:12" ht="14.25" customHeight="1">
      <c r="D104" s="377"/>
      <c r="E104" s="385">
        <v>4340</v>
      </c>
      <c r="F104" s="386" t="s">
        <v>5379</v>
      </c>
      <c r="G104" s="391"/>
      <c r="H104" s="391"/>
      <c r="I104" s="399"/>
      <c r="J104" s="388">
        <f>SUM(I105)</f>
        <v>268958.18</v>
      </c>
      <c r="L104" s="400"/>
    </row>
    <row r="105" spans="1:12" ht="14.25" customHeight="1">
      <c r="D105" s="377"/>
      <c r="E105" s="357">
        <v>4341</v>
      </c>
      <c r="F105" s="389" t="s">
        <v>5379</v>
      </c>
      <c r="G105" s="391"/>
      <c r="H105" s="391"/>
      <c r="I105" s="390">
        <v>268958.18</v>
      </c>
      <c r="J105" s="399"/>
      <c r="L105" s="400"/>
    </row>
    <row r="106" spans="1:12" ht="14.25" customHeight="1">
      <c r="D106" s="377"/>
      <c r="E106" s="385">
        <v>4390</v>
      </c>
      <c r="F106" s="386" t="s">
        <v>5378</v>
      </c>
      <c r="G106" s="391"/>
      <c r="H106" s="391"/>
      <c r="I106" s="399"/>
      <c r="J106" s="388">
        <f>SUM(I107)</f>
        <v>509239.26</v>
      </c>
      <c r="L106" s="400"/>
    </row>
    <row r="107" spans="1:12" ht="14.25" customHeight="1">
      <c r="D107" s="377"/>
      <c r="E107" s="357">
        <v>4399</v>
      </c>
      <c r="F107" s="389" t="s">
        <v>5378</v>
      </c>
      <c r="G107" s="391"/>
      <c r="H107" s="391"/>
      <c r="I107" s="390">
        <v>509239.26</v>
      </c>
      <c r="J107" s="399"/>
      <c r="L107" s="400"/>
    </row>
    <row r="108" spans="1:12" ht="14.25" customHeight="1" thickBot="1">
      <c r="D108" s="377"/>
      <c r="F108" s="832" t="s">
        <v>117</v>
      </c>
      <c r="G108" s="832"/>
      <c r="H108" s="832"/>
      <c r="I108" s="394"/>
      <c r="J108" s="395">
        <f>J104+J106</f>
        <v>778197.44</v>
      </c>
      <c r="L108" s="400"/>
    </row>
    <row r="109" spans="1:12" ht="14.25" customHeight="1" thickTop="1">
      <c r="F109" s="401"/>
      <c r="G109" s="401"/>
      <c r="H109" s="401"/>
      <c r="I109" s="394"/>
      <c r="J109" s="402"/>
      <c r="L109" s="400"/>
    </row>
    <row r="111" spans="1:12" ht="14.25" customHeight="1">
      <c r="C111" s="826" t="s">
        <v>5380</v>
      </c>
      <c r="D111" s="826"/>
      <c r="E111" s="826"/>
      <c r="F111" s="826"/>
      <c r="G111" s="826"/>
      <c r="H111" s="826"/>
      <c r="I111" s="826"/>
      <c r="J111" s="826"/>
    </row>
    <row r="112" spans="1:12" ht="14.25" customHeight="1">
      <c r="A112" s="353">
        <v>9</v>
      </c>
      <c r="C112" s="345"/>
      <c r="D112" s="383" t="s">
        <v>5381</v>
      </c>
      <c r="E112" s="383"/>
      <c r="F112" s="383"/>
      <c r="G112" s="383"/>
      <c r="H112" s="383"/>
      <c r="I112" s="383"/>
      <c r="J112" s="383"/>
    </row>
    <row r="113" spans="3:10" ht="14.25" customHeight="1">
      <c r="C113" s="377"/>
      <c r="D113" s="377"/>
      <c r="E113" s="355" t="s">
        <v>5318</v>
      </c>
      <c r="F113" s="831" t="s">
        <v>5319</v>
      </c>
      <c r="G113" s="831"/>
      <c r="H113" s="831"/>
      <c r="I113" s="384" t="s">
        <v>5354</v>
      </c>
      <c r="J113" s="355" t="s">
        <v>5320</v>
      </c>
    </row>
    <row r="114" spans="3:10" ht="14.25" customHeight="1">
      <c r="C114" s="377"/>
      <c r="D114" s="377"/>
      <c r="E114" s="385">
        <v>5100</v>
      </c>
      <c r="F114" s="386" t="s">
        <v>79</v>
      </c>
      <c r="G114" s="391"/>
      <c r="H114" s="391"/>
      <c r="I114" s="387"/>
      <c r="J114" s="388">
        <f>SUM(I115:I117)</f>
        <v>101600323.19</v>
      </c>
    </row>
    <row r="115" spans="3:10" ht="14.25" customHeight="1">
      <c r="C115" s="377"/>
      <c r="D115" s="377"/>
      <c r="E115" s="357">
        <v>5110</v>
      </c>
      <c r="F115" s="389" t="s">
        <v>80</v>
      </c>
      <c r="G115" s="391"/>
      <c r="H115" s="391"/>
      <c r="I115" s="390">
        <v>79791764.349999994</v>
      </c>
      <c r="J115" s="399"/>
    </row>
    <row r="116" spans="3:10" ht="14.25" customHeight="1">
      <c r="C116" s="377"/>
      <c r="D116" s="377"/>
      <c r="E116" s="357">
        <v>5120</v>
      </c>
      <c r="F116" s="389" t="s">
        <v>81</v>
      </c>
      <c r="G116" s="391"/>
      <c r="H116" s="391"/>
      <c r="I116" s="390">
        <v>3764640.03</v>
      </c>
      <c r="J116" s="399"/>
    </row>
    <row r="117" spans="3:10" ht="14.25" customHeight="1">
      <c r="C117" s="377"/>
      <c r="D117" s="377"/>
      <c r="E117" s="357">
        <v>5130</v>
      </c>
      <c r="F117" s="389" t="s">
        <v>82</v>
      </c>
      <c r="G117" s="391"/>
      <c r="H117" s="391"/>
      <c r="I117" s="390">
        <v>18043918.809999999</v>
      </c>
      <c r="J117" s="399"/>
    </row>
    <row r="118" spans="3:10" ht="14.25" customHeight="1">
      <c r="C118" s="377"/>
      <c r="D118" s="377"/>
      <c r="E118" s="385">
        <v>5200</v>
      </c>
      <c r="F118" s="386" t="s">
        <v>5382</v>
      </c>
      <c r="G118" s="391"/>
      <c r="H118" s="391"/>
      <c r="I118" s="390"/>
      <c r="J118" s="388">
        <f>SUM(I119:I123)</f>
        <v>1200002.3799999999</v>
      </c>
    </row>
    <row r="119" spans="3:10" ht="14.25" customHeight="1">
      <c r="C119" s="377"/>
      <c r="D119" s="377"/>
      <c r="E119" s="357">
        <v>5210</v>
      </c>
      <c r="F119" s="389" t="s">
        <v>84</v>
      </c>
      <c r="G119" s="391"/>
      <c r="H119" s="391"/>
      <c r="I119" s="390">
        <v>0</v>
      </c>
      <c r="J119" s="399"/>
    </row>
    <row r="120" spans="3:10" ht="14.25" customHeight="1">
      <c r="C120" s="377"/>
      <c r="D120" s="377"/>
      <c r="E120" s="357">
        <v>5220</v>
      </c>
      <c r="F120" s="389" t="s">
        <v>85</v>
      </c>
      <c r="G120" s="391"/>
      <c r="H120" s="391"/>
      <c r="I120" s="390">
        <v>0</v>
      </c>
      <c r="J120" s="399"/>
    </row>
    <row r="121" spans="3:10" ht="14.25" customHeight="1">
      <c r="C121" s="377"/>
      <c r="D121" s="377"/>
      <c r="E121" s="357">
        <v>5230</v>
      </c>
      <c r="F121" s="389" t="s">
        <v>86</v>
      </c>
      <c r="G121" s="391"/>
      <c r="H121" s="391"/>
      <c r="I121" s="390">
        <v>0</v>
      </c>
      <c r="J121" s="399"/>
    </row>
    <row r="122" spans="3:10" ht="14.25" customHeight="1">
      <c r="C122" s="377"/>
      <c r="D122" s="377"/>
      <c r="E122" s="357">
        <v>5240</v>
      </c>
      <c r="F122" s="389" t="s">
        <v>87</v>
      </c>
      <c r="G122" s="391"/>
      <c r="H122" s="391"/>
      <c r="I122" s="390">
        <v>1200002.3799999999</v>
      </c>
      <c r="J122" s="399"/>
    </row>
    <row r="123" spans="3:10" s="365" customFormat="1" ht="14.25" customHeight="1">
      <c r="C123" s="377"/>
      <c r="D123" s="377"/>
      <c r="E123" s="357">
        <v>5250</v>
      </c>
      <c r="F123" s="389" t="s">
        <v>88</v>
      </c>
      <c r="G123" s="391"/>
      <c r="H123" s="391"/>
      <c r="I123" s="390">
        <v>0</v>
      </c>
      <c r="J123" s="399"/>
    </row>
    <row r="124" spans="3:10" s="365" customFormat="1" ht="14.25" customHeight="1">
      <c r="C124" s="377"/>
      <c r="D124" s="377"/>
      <c r="E124" s="385">
        <v>5300</v>
      </c>
      <c r="F124" s="386" t="s">
        <v>345</v>
      </c>
      <c r="G124" s="391"/>
      <c r="H124" s="391"/>
      <c r="I124" s="390"/>
      <c r="J124" s="388">
        <v>0</v>
      </c>
    </row>
    <row r="125" spans="3:10" s="365" customFormat="1" ht="14.25" customHeight="1">
      <c r="C125" s="377"/>
      <c r="D125" s="377"/>
      <c r="E125" s="357">
        <v>5310</v>
      </c>
      <c r="F125" s="389" t="s">
        <v>94</v>
      </c>
      <c r="G125" s="391"/>
      <c r="H125" s="391"/>
      <c r="I125" s="390">
        <v>0</v>
      </c>
      <c r="J125" s="399"/>
    </row>
    <row r="126" spans="3:10" s="365" customFormat="1" ht="14.25" customHeight="1">
      <c r="C126" s="377"/>
      <c r="D126" s="377"/>
      <c r="E126" s="357">
        <v>5320</v>
      </c>
      <c r="F126" s="389" t="s">
        <v>44</v>
      </c>
      <c r="G126" s="391"/>
      <c r="H126" s="391"/>
      <c r="I126" s="390">
        <v>0</v>
      </c>
      <c r="J126" s="399"/>
    </row>
    <row r="127" spans="3:10" s="365" customFormat="1" ht="14.25" customHeight="1">
      <c r="C127" s="377"/>
      <c r="D127" s="377"/>
      <c r="E127" s="385">
        <v>5400</v>
      </c>
      <c r="F127" s="386" t="s">
        <v>5383</v>
      </c>
      <c r="G127" s="391"/>
      <c r="H127" s="391"/>
      <c r="I127" s="390"/>
      <c r="J127" s="388">
        <v>0</v>
      </c>
    </row>
    <row r="128" spans="3:10" s="365" customFormat="1" ht="14.25" customHeight="1">
      <c r="C128" s="377"/>
      <c r="D128" s="377"/>
      <c r="E128" s="357">
        <v>5410</v>
      </c>
      <c r="F128" s="389" t="s">
        <v>97</v>
      </c>
      <c r="G128" s="391"/>
      <c r="H128" s="391"/>
      <c r="I128" s="390">
        <v>0</v>
      </c>
      <c r="J128" s="399"/>
    </row>
    <row r="129" spans="1:10" ht="14.25" customHeight="1">
      <c r="C129" s="377"/>
      <c r="D129" s="377"/>
      <c r="E129" s="357">
        <v>5430</v>
      </c>
      <c r="F129" s="389" t="s">
        <v>99</v>
      </c>
      <c r="G129" s="391"/>
      <c r="H129" s="391"/>
      <c r="I129" s="390">
        <v>0</v>
      </c>
      <c r="J129" s="399"/>
    </row>
    <row r="130" spans="1:10" s="365" customFormat="1" ht="14.25" customHeight="1">
      <c r="C130" s="377"/>
      <c r="D130" s="377"/>
      <c r="E130" s="385">
        <v>5500</v>
      </c>
      <c r="F130" s="386" t="s">
        <v>5384</v>
      </c>
      <c r="G130" s="391"/>
      <c r="H130" s="391"/>
      <c r="I130" s="403"/>
      <c r="J130" s="388">
        <f>SUM(I131:I133)</f>
        <v>4429890.97</v>
      </c>
    </row>
    <row r="131" spans="1:10" s="365" customFormat="1" ht="14.25" customHeight="1">
      <c r="C131" s="377"/>
      <c r="D131" s="377"/>
      <c r="E131" s="357">
        <v>5510</v>
      </c>
      <c r="F131" s="389" t="s">
        <v>103</v>
      </c>
      <c r="G131" s="391"/>
      <c r="H131" s="391"/>
      <c r="I131" s="390">
        <v>4160929.73</v>
      </c>
      <c r="J131" s="391"/>
    </row>
    <row r="132" spans="1:10" s="365" customFormat="1" ht="14.25" customHeight="1">
      <c r="C132" s="377"/>
      <c r="D132" s="377"/>
      <c r="E132" s="357">
        <v>5520</v>
      </c>
      <c r="F132" s="389" t="s">
        <v>104</v>
      </c>
      <c r="G132" s="391"/>
      <c r="H132" s="391"/>
      <c r="I132" s="390">
        <v>268958.18</v>
      </c>
      <c r="J132" s="391"/>
    </row>
    <row r="133" spans="1:10" s="365" customFormat="1" ht="14.25" customHeight="1">
      <c r="C133" s="377"/>
      <c r="D133" s="377"/>
      <c r="E133" s="357">
        <v>5590</v>
      </c>
      <c r="F133" s="389" t="s">
        <v>108</v>
      </c>
      <c r="G133" s="391"/>
      <c r="H133" s="391"/>
      <c r="I133" s="390">
        <v>3.06</v>
      </c>
      <c r="J133" s="388"/>
    </row>
    <row r="134" spans="1:10" s="365" customFormat="1" ht="14.25" customHeight="1" thickBot="1">
      <c r="C134" s="377"/>
      <c r="D134" s="377"/>
      <c r="E134" s="354"/>
      <c r="F134" s="832" t="s">
        <v>117</v>
      </c>
      <c r="G134" s="832"/>
      <c r="H134" s="832"/>
      <c r="I134" s="394"/>
      <c r="J134" s="395">
        <f>J130+J127+J124+J118+J114</f>
        <v>107230216.53999999</v>
      </c>
    </row>
    <row r="135" spans="1:10" ht="14.25" customHeight="1" thickTop="1"/>
    <row r="136" spans="1:10" ht="14.25" customHeight="1">
      <c r="B136" s="829" t="s">
        <v>5385</v>
      </c>
      <c r="C136" s="829"/>
      <c r="D136" s="829"/>
      <c r="E136" s="829"/>
      <c r="F136" s="829"/>
      <c r="G136" s="829"/>
      <c r="H136" s="829"/>
      <c r="I136" s="829"/>
      <c r="J136" s="829"/>
    </row>
    <row r="137" spans="1:10" ht="14.25" customHeight="1">
      <c r="A137" s="353">
        <v>10</v>
      </c>
      <c r="C137" s="345"/>
      <c r="D137" s="383" t="s">
        <v>43</v>
      </c>
      <c r="E137" s="383"/>
      <c r="F137" s="383"/>
      <c r="G137" s="383"/>
      <c r="H137" s="383"/>
      <c r="I137" s="383"/>
      <c r="J137" s="383"/>
    </row>
    <row r="138" spans="1:10" ht="14.25" customHeight="1">
      <c r="C138" s="377"/>
      <c r="D138" s="377"/>
      <c r="E138" s="355" t="s">
        <v>5318</v>
      </c>
      <c r="F138" s="831" t="s">
        <v>5319</v>
      </c>
      <c r="G138" s="831"/>
      <c r="H138" s="831"/>
      <c r="I138" s="355" t="s">
        <v>5320</v>
      </c>
    </row>
    <row r="139" spans="1:10" ht="14.25" customHeight="1">
      <c r="C139" s="377"/>
      <c r="D139" s="377"/>
      <c r="E139" s="357">
        <v>3110</v>
      </c>
      <c r="F139" s="389" t="s">
        <v>44</v>
      </c>
      <c r="G139" s="391"/>
      <c r="H139" s="391"/>
      <c r="I139" s="390">
        <v>117657480.39</v>
      </c>
    </row>
    <row r="140" spans="1:10" ht="14.25" customHeight="1">
      <c r="C140" s="377"/>
      <c r="D140" s="377"/>
      <c r="E140" s="357">
        <v>3120</v>
      </c>
      <c r="F140" s="389" t="s">
        <v>45</v>
      </c>
      <c r="G140" s="391"/>
      <c r="H140" s="391"/>
      <c r="I140" s="390">
        <v>52953948.969999999</v>
      </c>
    </row>
    <row r="141" spans="1:10" ht="14.25" customHeight="1">
      <c r="C141" s="377"/>
      <c r="D141" s="377"/>
      <c r="E141" s="357">
        <v>3130</v>
      </c>
      <c r="F141" s="389" t="s">
        <v>5386</v>
      </c>
      <c r="G141" s="391"/>
      <c r="H141" s="391"/>
      <c r="I141" s="390">
        <v>0</v>
      </c>
    </row>
    <row r="142" spans="1:10" ht="14.25" customHeight="1">
      <c r="C142" s="377"/>
      <c r="D142" s="377"/>
      <c r="E142" s="357">
        <v>3210</v>
      </c>
      <c r="F142" s="389" t="s">
        <v>5387</v>
      </c>
      <c r="G142" s="391"/>
      <c r="H142" s="404"/>
      <c r="I142" s="390">
        <v>8125530.8099999996</v>
      </c>
    </row>
    <row r="143" spans="1:10" ht="14.25" customHeight="1">
      <c r="C143" s="377"/>
      <c r="D143" s="377"/>
      <c r="E143" s="357">
        <v>3220</v>
      </c>
      <c r="F143" s="389" t="s">
        <v>49</v>
      </c>
      <c r="G143" s="391"/>
      <c r="H143" s="404"/>
      <c r="I143" s="390">
        <v>-26906144.739999998</v>
      </c>
    </row>
    <row r="144" spans="1:10" ht="14.25" customHeight="1">
      <c r="C144" s="377"/>
      <c r="D144" s="377"/>
      <c r="E144" s="357">
        <v>3230</v>
      </c>
      <c r="F144" s="389" t="s">
        <v>50</v>
      </c>
      <c r="G144" s="391"/>
      <c r="H144" s="404"/>
      <c r="I144" s="390">
        <v>0</v>
      </c>
    </row>
    <row r="145" spans="1:10" ht="14.25" customHeight="1">
      <c r="C145" s="377"/>
      <c r="D145" s="377"/>
      <c r="E145" s="357">
        <v>3240</v>
      </c>
      <c r="F145" s="389" t="s">
        <v>51</v>
      </c>
      <c r="G145" s="391"/>
      <c r="H145" s="404"/>
      <c r="I145" s="390">
        <v>60723.31</v>
      </c>
    </row>
    <row r="146" spans="1:10" ht="14.25" customHeight="1" thickBot="1">
      <c r="C146" s="377"/>
      <c r="D146" s="377"/>
      <c r="F146" s="832" t="s">
        <v>117</v>
      </c>
      <c r="G146" s="832"/>
      <c r="H146" s="832"/>
      <c r="I146" s="395">
        <f>SUM(I139:I145)</f>
        <v>151891538.74000001</v>
      </c>
    </row>
    <row r="147" spans="1:10" ht="14.25" customHeight="1" thickTop="1">
      <c r="C147" s="377"/>
      <c r="D147" s="377"/>
      <c r="F147" s="362"/>
      <c r="G147" s="381"/>
      <c r="H147" s="381"/>
      <c r="I147" s="381"/>
    </row>
    <row r="148" spans="1:10" ht="14.25" customHeight="1">
      <c r="B148" s="829" t="s">
        <v>5388</v>
      </c>
      <c r="C148" s="829"/>
      <c r="D148" s="829"/>
      <c r="E148" s="829"/>
      <c r="F148" s="829"/>
      <c r="G148" s="829"/>
      <c r="H148" s="829"/>
      <c r="I148" s="829"/>
      <c r="J148" s="829"/>
    </row>
    <row r="149" spans="1:10" ht="14.25" customHeight="1">
      <c r="A149" s="353">
        <v>11</v>
      </c>
      <c r="D149" s="383" t="s">
        <v>5389</v>
      </c>
      <c r="E149" s="383"/>
      <c r="F149" s="383"/>
      <c r="G149" s="383"/>
      <c r="H149" s="383"/>
      <c r="I149" s="383"/>
      <c r="J149" s="383"/>
    </row>
    <row r="150" spans="1:10" ht="14.25" customHeight="1">
      <c r="C150" s="405"/>
      <c r="D150" s="405"/>
      <c r="E150" s="355" t="s">
        <v>5318</v>
      </c>
      <c r="F150" s="831" t="s">
        <v>5319</v>
      </c>
      <c r="G150" s="831"/>
      <c r="H150" s="355" t="s">
        <v>5390</v>
      </c>
      <c r="I150" s="355" t="s">
        <v>5391</v>
      </c>
      <c r="J150" s="355" t="s">
        <v>5392</v>
      </c>
    </row>
    <row r="151" spans="1:10" ht="14.25" customHeight="1">
      <c r="C151" s="377"/>
      <c r="D151" s="377"/>
      <c r="E151" s="406">
        <v>1111</v>
      </c>
      <c r="F151" s="389" t="s">
        <v>5321</v>
      </c>
      <c r="G151" s="391"/>
      <c r="H151" s="390">
        <v>0</v>
      </c>
      <c r="I151" s="403">
        <v>0</v>
      </c>
      <c r="J151" s="403">
        <v>0</v>
      </c>
    </row>
    <row r="152" spans="1:10" ht="14.25" customHeight="1">
      <c r="C152" s="377"/>
      <c r="D152" s="377"/>
      <c r="E152" s="406">
        <v>1112</v>
      </c>
      <c r="F152" s="389" t="s">
        <v>5322</v>
      </c>
      <c r="G152" s="391"/>
      <c r="H152" s="390">
        <v>45823361.490000002</v>
      </c>
      <c r="I152" s="403">
        <v>28738949.32</v>
      </c>
      <c r="J152" s="403">
        <f>H152-I152</f>
        <v>17084412.170000002</v>
      </c>
    </row>
    <row r="153" spans="1:10" ht="14.25" customHeight="1">
      <c r="C153" s="377"/>
      <c r="D153" s="377"/>
      <c r="E153" s="406">
        <v>1113</v>
      </c>
      <c r="F153" s="389" t="s">
        <v>5393</v>
      </c>
      <c r="G153" s="391"/>
      <c r="H153" s="390">
        <v>0</v>
      </c>
      <c r="I153" s="403">
        <v>0</v>
      </c>
      <c r="J153" s="403">
        <v>0</v>
      </c>
    </row>
    <row r="154" spans="1:10" ht="14.25" customHeight="1">
      <c r="C154" s="377"/>
      <c r="D154" s="377"/>
      <c r="E154" s="406">
        <v>1114</v>
      </c>
      <c r="F154" s="389" t="s">
        <v>5394</v>
      </c>
      <c r="G154" s="391"/>
      <c r="H154" s="390">
        <v>0</v>
      </c>
      <c r="I154" s="403">
        <v>0</v>
      </c>
      <c r="J154" s="403">
        <v>0</v>
      </c>
    </row>
    <row r="155" spans="1:10" ht="14.25" customHeight="1">
      <c r="C155" s="377"/>
      <c r="D155" s="377"/>
      <c r="E155" s="406">
        <v>1116</v>
      </c>
      <c r="F155" s="389" t="s">
        <v>5395</v>
      </c>
      <c r="G155" s="391"/>
      <c r="H155" s="390">
        <v>0</v>
      </c>
      <c r="I155" s="403">
        <v>0</v>
      </c>
      <c r="J155" s="403">
        <v>0</v>
      </c>
    </row>
    <row r="156" spans="1:10" ht="14.25" customHeight="1" thickBot="1">
      <c r="C156" s="377"/>
      <c r="D156" s="377"/>
      <c r="F156" s="407" t="s">
        <v>117</v>
      </c>
      <c r="G156" s="407"/>
      <c r="H156" s="395">
        <f>SUM(H151:H155)</f>
        <v>45823361.490000002</v>
      </c>
      <c r="I156" s="395">
        <f>SUM(I151:I155)</f>
        <v>28738949.32</v>
      </c>
      <c r="J156" s="395">
        <f>SUM(J151:J155)</f>
        <v>17084412.170000002</v>
      </c>
    </row>
    <row r="157" spans="1:10" ht="14.25" customHeight="1" thickTop="1"/>
    <row r="158" spans="1:10" ht="14.25" customHeight="1">
      <c r="A158" s="353">
        <v>12</v>
      </c>
      <c r="D158" s="383" t="s">
        <v>5396</v>
      </c>
      <c r="E158" s="383"/>
      <c r="F158" s="383"/>
      <c r="G158" s="383"/>
      <c r="H158" s="383"/>
      <c r="I158" s="383"/>
      <c r="J158" s="383"/>
    </row>
    <row r="159" spans="1:10" ht="14.25" customHeight="1">
      <c r="C159" s="405"/>
      <c r="D159" s="405"/>
      <c r="E159" s="355" t="s">
        <v>5318</v>
      </c>
      <c r="F159" s="831" t="s">
        <v>5319</v>
      </c>
      <c r="G159" s="831"/>
      <c r="H159" s="831"/>
      <c r="I159" s="384" t="s">
        <v>5354</v>
      </c>
      <c r="J159" s="355" t="s">
        <v>5320</v>
      </c>
    </row>
    <row r="160" spans="1:10" s="373" customFormat="1" ht="14.25" customHeight="1">
      <c r="C160" s="377"/>
      <c r="D160" s="377"/>
      <c r="E160" s="385">
        <v>1230</v>
      </c>
      <c r="F160" s="408" t="s">
        <v>26</v>
      </c>
      <c r="G160" s="386"/>
      <c r="H160" s="386"/>
      <c r="I160" s="386"/>
      <c r="J160" s="388">
        <f>SUM(I161:I164)</f>
        <v>1681755.19</v>
      </c>
    </row>
    <row r="161" spans="3:10" ht="14.25" customHeight="1">
      <c r="C161" s="377"/>
      <c r="D161" s="377"/>
      <c r="E161" s="357">
        <v>1231</v>
      </c>
      <c r="F161" s="380" t="s">
        <v>5397</v>
      </c>
      <c r="G161" s="391"/>
      <c r="H161" s="391"/>
      <c r="I161" s="390">
        <v>0</v>
      </c>
      <c r="J161" s="389"/>
    </row>
    <row r="162" spans="3:10" ht="14.25" customHeight="1">
      <c r="C162" s="377"/>
      <c r="D162" s="377"/>
      <c r="E162" s="357">
        <v>1233</v>
      </c>
      <c r="F162" s="380" t="s">
        <v>5398</v>
      </c>
      <c r="G162" s="391"/>
      <c r="H162" s="391"/>
      <c r="I162" s="390">
        <v>0</v>
      </c>
      <c r="J162" s="389"/>
    </row>
    <row r="163" spans="3:10" ht="14.25" customHeight="1">
      <c r="C163" s="377"/>
      <c r="D163" s="377"/>
      <c r="E163" s="357">
        <v>1235</v>
      </c>
      <c r="F163" s="380" t="s">
        <v>5399</v>
      </c>
      <c r="G163" s="391"/>
      <c r="H163" s="391"/>
      <c r="I163" s="390">
        <v>0</v>
      </c>
      <c r="J163" s="389"/>
    </row>
    <row r="164" spans="3:10" ht="14.25" customHeight="1">
      <c r="C164" s="377"/>
      <c r="D164" s="377"/>
      <c r="E164" s="357">
        <v>1236</v>
      </c>
      <c r="F164" s="380" t="s">
        <v>5400</v>
      </c>
      <c r="G164" s="391"/>
      <c r="H164" s="391"/>
      <c r="I164" s="390">
        <v>1681755.19</v>
      </c>
      <c r="J164" s="389"/>
    </row>
    <row r="165" spans="3:10" s="373" customFormat="1" ht="14.25" customHeight="1">
      <c r="C165" s="377"/>
      <c r="D165" s="377"/>
      <c r="E165" s="385">
        <v>1240</v>
      </c>
      <c r="F165" s="408" t="s">
        <v>28</v>
      </c>
      <c r="G165" s="386"/>
      <c r="H165" s="386"/>
      <c r="I165" s="386"/>
      <c r="J165" s="388">
        <f>SUM(I166:I172)</f>
        <v>-728931.95</v>
      </c>
    </row>
    <row r="166" spans="3:10" ht="14.25" customHeight="1">
      <c r="C166" s="377"/>
      <c r="D166" s="377"/>
      <c r="E166" s="357">
        <v>1241</v>
      </c>
      <c r="F166" s="380" t="s">
        <v>250</v>
      </c>
      <c r="G166" s="391"/>
      <c r="H166" s="391"/>
      <c r="I166" s="390">
        <v>-647446.72</v>
      </c>
      <c r="J166" s="389"/>
    </row>
    <row r="167" spans="3:10" ht="14.25" customHeight="1">
      <c r="C167" s="377"/>
      <c r="D167" s="377"/>
      <c r="E167" s="357">
        <v>1242</v>
      </c>
      <c r="F167" s="380" t="s">
        <v>251</v>
      </c>
      <c r="G167" s="391"/>
      <c r="H167" s="391"/>
      <c r="I167" s="390">
        <v>-24599.360000000001</v>
      </c>
      <c r="J167" s="389"/>
    </row>
    <row r="168" spans="3:10" ht="14.25" customHeight="1">
      <c r="C168" s="377"/>
      <c r="D168" s="377"/>
      <c r="E168" s="357">
        <v>1243</v>
      </c>
      <c r="F168" s="380" t="s">
        <v>252</v>
      </c>
      <c r="G168" s="391"/>
      <c r="H168" s="391"/>
      <c r="I168" s="390">
        <v>0</v>
      </c>
      <c r="J168" s="389"/>
    </row>
    <row r="169" spans="3:10" ht="14.25" customHeight="1">
      <c r="C169" s="377"/>
      <c r="D169" s="377"/>
      <c r="E169" s="357">
        <v>1244</v>
      </c>
      <c r="F169" s="380" t="s">
        <v>253</v>
      </c>
      <c r="G169" s="391"/>
      <c r="H169" s="391"/>
      <c r="I169" s="390">
        <v>0</v>
      </c>
      <c r="J169" s="389"/>
    </row>
    <row r="170" spans="3:10" ht="14.25" customHeight="1">
      <c r="C170" s="377"/>
      <c r="D170" s="377"/>
      <c r="E170" s="357">
        <v>1245</v>
      </c>
      <c r="F170" s="380" t="s">
        <v>254</v>
      </c>
      <c r="G170" s="391"/>
      <c r="H170" s="391"/>
      <c r="I170" s="390">
        <v>0</v>
      </c>
      <c r="J170" s="389"/>
    </row>
    <row r="171" spans="3:10" ht="14.25" customHeight="1">
      <c r="C171" s="377"/>
      <c r="D171" s="377"/>
      <c r="E171" s="357">
        <v>1246</v>
      </c>
      <c r="F171" s="380" t="s">
        <v>255</v>
      </c>
      <c r="G171" s="391"/>
      <c r="H171" s="391"/>
      <c r="I171" s="390">
        <v>-56885.87</v>
      </c>
      <c r="J171" s="389"/>
    </row>
    <row r="172" spans="3:10" ht="14.25" customHeight="1">
      <c r="C172" s="377"/>
      <c r="D172" s="377"/>
      <c r="E172" s="357">
        <v>1247</v>
      </c>
      <c r="F172" s="380" t="s">
        <v>5401</v>
      </c>
      <c r="G172" s="391"/>
      <c r="H172" s="391"/>
      <c r="I172" s="390">
        <v>0</v>
      </c>
      <c r="J172" s="389"/>
    </row>
    <row r="173" spans="3:10" ht="14.25" customHeight="1">
      <c r="C173" s="377"/>
      <c r="D173" s="377"/>
      <c r="E173" s="385">
        <v>1250</v>
      </c>
      <c r="F173" s="408" t="s">
        <v>30</v>
      </c>
      <c r="G173" s="391"/>
      <c r="H173" s="391"/>
      <c r="I173" s="391"/>
      <c r="J173" s="388">
        <v>0</v>
      </c>
    </row>
    <row r="174" spans="3:10" ht="14.25" customHeight="1">
      <c r="C174" s="377"/>
      <c r="D174" s="377"/>
      <c r="E174" s="357">
        <v>1251</v>
      </c>
      <c r="F174" s="380" t="s">
        <v>5346</v>
      </c>
      <c r="G174" s="391"/>
      <c r="H174" s="391"/>
      <c r="I174" s="390">
        <v>0</v>
      </c>
      <c r="J174" s="389"/>
    </row>
    <row r="175" spans="3:10" ht="14.25" customHeight="1">
      <c r="C175" s="377"/>
      <c r="D175" s="377"/>
      <c r="E175" s="357">
        <v>1254</v>
      </c>
      <c r="F175" s="380" t="s">
        <v>5347</v>
      </c>
      <c r="G175" s="391"/>
      <c r="H175" s="391"/>
      <c r="I175" s="390">
        <v>0</v>
      </c>
      <c r="J175" s="389"/>
    </row>
    <row r="176" spans="3:10" ht="14.25" customHeight="1" thickBot="1">
      <c r="C176" s="377"/>
      <c r="D176" s="377"/>
      <c r="F176" s="832" t="s">
        <v>117</v>
      </c>
      <c r="G176" s="832"/>
      <c r="H176" s="832"/>
      <c r="J176" s="395">
        <f>J173+J165+J160</f>
        <v>952823.24</v>
      </c>
    </row>
    <row r="177" spans="3:10" ht="14.25" customHeight="1" thickTop="1"/>
    <row r="178" spans="3:10" ht="14.25" customHeight="1">
      <c r="C178" s="405"/>
      <c r="D178" s="383" t="s">
        <v>5402</v>
      </c>
      <c r="E178" s="383"/>
      <c r="F178" s="383"/>
      <c r="G178" s="383"/>
      <c r="H178" s="383"/>
      <c r="I178" s="383"/>
      <c r="J178" s="383"/>
    </row>
    <row r="179" spans="3:10" ht="14.25" customHeight="1">
      <c r="C179" s="405"/>
      <c r="D179" s="405"/>
      <c r="E179" s="355" t="s">
        <v>5318</v>
      </c>
      <c r="F179" s="409" t="s">
        <v>5319</v>
      </c>
      <c r="G179" s="409"/>
      <c r="H179" s="355" t="s">
        <v>5403</v>
      </c>
      <c r="I179" s="355" t="s">
        <v>5404</v>
      </c>
      <c r="J179" s="355" t="s">
        <v>5392</v>
      </c>
    </row>
    <row r="180" spans="3:10" ht="14.25" customHeight="1">
      <c r="C180" s="377"/>
      <c r="D180" s="377"/>
      <c r="E180" s="410">
        <v>5500</v>
      </c>
      <c r="F180" s="411" t="s">
        <v>5405</v>
      </c>
      <c r="G180" s="412"/>
      <c r="H180" s="413">
        <v>0</v>
      </c>
      <c r="I180" s="413">
        <f>SUM(I181:I186)</f>
        <v>4429890.97</v>
      </c>
      <c r="J180" s="413">
        <f>SUM(J181:J186)</f>
        <v>4429890.97</v>
      </c>
    </row>
    <row r="181" spans="3:10" ht="14.25" customHeight="1">
      <c r="C181" s="377"/>
      <c r="D181" s="377"/>
      <c r="E181" s="414">
        <v>5510</v>
      </c>
      <c r="F181" s="415" t="s">
        <v>5406</v>
      </c>
      <c r="G181" s="412"/>
      <c r="H181" s="416">
        <v>0</v>
      </c>
      <c r="I181" s="416">
        <v>4160929.73</v>
      </c>
      <c r="J181" s="416">
        <f>I181+H181</f>
        <v>4160929.73</v>
      </c>
    </row>
    <row r="182" spans="3:10" ht="14.25" customHeight="1">
      <c r="C182" s="377"/>
      <c r="D182" s="377"/>
      <c r="E182" s="414">
        <v>5520</v>
      </c>
      <c r="F182" s="415" t="s">
        <v>104</v>
      </c>
      <c r="G182" s="412"/>
      <c r="H182" s="416">
        <v>0</v>
      </c>
      <c r="I182" s="416">
        <v>268958.18</v>
      </c>
      <c r="J182" s="416">
        <f t="shared" ref="J182:J186" si="0">I182+H182</f>
        <v>268958.18</v>
      </c>
    </row>
    <row r="183" spans="3:10" ht="14.25" customHeight="1">
      <c r="C183" s="377"/>
      <c r="D183" s="377"/>
      <c r="E183" s="414">
        <v>5530</v>
      </c>
      <c r="F183" s="415" t="s">
        <v>5407</v>
      </c>
      <c r="G183" s="412"/>
      <c r="H183" s="416">
        <v>0</v>
      </c>
      <c r="I183" s="416">
        <v>0</v>
      </c>
      <c r="J183" s="416">
        <f t="shared" si="0"/>
        <v>0</v>
      </c>
    </row>
    <row r="184" spans="3:10" ht="14.25" customHeight="1">
      <c r="C184" s="377"/>
      <c r="D184" s="377"/>
      <c r="E184" s="414">
        <v>5540</v>
      </c>
      <c r="F184" s="415" t="s">
        <v>5408</v>
      </c>
      <c r="G184" s="412"/>
      <c r="H184" s="416">
        <v>0</v>
      </c>
      <c r="I184" s="416">
        <v>0</v>
      </c>
      <c r="J184" s="416">
        <f t="shared" si="0"/>
        <v>0</v>
      </c>
    </row>
    <row r="185" spans="3:10" ht="14.25" customHeight="1">
      <c r="C185" s="377"/>
      <c r="D185" s="377"/>
      <c r="E185" s="414">
        <v>5550</v>
      </c>
      <c r="F185" s="415" t="s">
        <v>5409</v>
      </c>
      <c r="G185" s="412"/>
      <c r="H185" s="416">
        <v>0</v>
      </c>
      <c r="I185" s="416">
        <v>0</v>
      </c>
      <c r="J185" s="416">
        <f t="shared" si="0"/>
        <v>0</v>
      </c>
    </row>
    <row r="186" spans="3:10" ht="14.25" customHeight="1">
      <c r="C186" s="377"/>
      <c r="D186" s="377"/>
      <c r="E186" s="414">
        <v>5590</v>
      </c>
      <c r="F186" s="415" t="s">
        <v>5410</v>
      </c>
      <c r="G186" s="412"/>
      <c r="H186" s="416">
        <v>0</v>
      </c>
      <c r="I186" s="416">
        <v>3.06</v>
      </c>
      <c r="J186" s="416">
        <f t="shared" si="0"/>
        <v>3.06</v>
      </c>
    </row>
    <row r="187" spans="3:10" ht="14.25" customHeight="1">
      <c r="C187" s="377"/>
      <c r="D187" s="377"/>
      <c r="E187" s="410">
        <v>5600</v>
      </c>
      <c r="F187" s="411" t="s">
        <v>5411</v>
      </c>
      <c r="G187" s="412"/>
      <c r="H187" s="413">
        <v>0</v>
      </c>
      <c r="I187" s="413">
        <v>0</v>
      </c>
      <c r="J187" s="413">
        <v>0</v>
      </c>
    </row>
    <row r="188" spans="3:10" ht="14.25" customHeight="1">
      <c r="C188" s="377"/>
      <c r="D188" s="377"/>
      <c r="E188" s="414">
        <v>5610</v>
      </c>
      <c r="F188" s="415" t="s">
        <v>5412</v>
      </c>
      <c r="G188" s="412"/>
      <c r="H188" s="416">
        <v>0</v>
      </c>
      <c r="I188" s="416">
        <v>0</v>
      </c>
      <c r="J188" s="416">
        <v>0</v>
      </c>
    </row>
    <row r="189" spans="3:10" ht="14.25" customHeight="1" thickBot="1">
      <c r="C189" s="377"/>
      <c r="D189" s="377"/>
      <c r="F189" s="417" t="s">
        <v>117</v>
      </c>
      <c r="G189" s="417"/>
      <c r="H189" s="395">
        <v>0</v>
      </c>
      <c r="I189" s="395">
        <f>I187+I180</f>
        <v>4429890.97</v>
      </c>
      <c r="J189" s="395">
        <f>J187+J180</f>
        <v>4429890.97</v>
      </c>
    </row>
    <row r="190" spans="3:10" ht="14.25" customHeight="1" thickTop="1"/>
    <row r="191" spans="3:10" ht="14.25" customHeight="1">
      <c r="C191" s="345"/>
      <c r="D191" s="383" t="s">
        <v>5413</v>
      </c>
      <c r="E191" s="383"/>
      <c r="F191" s="383"/>
      <c r="G191" s="383"/>
      <c r="H191" s="383"/>
      <c r="I191" s="383"/>
      <c r="J191" s="383"/>
    </row>
    <row r="192" spans="3:10" ht="14.25" customHeight="1">
      <c r="C192" s="369"/>
      <c r="D192" s="369"/>
      <c r="E192" s="837" t="s">
        <v>5414</v>
      </c>
      <c r="F192" s="837"/>
      <c r="G192" s="837"/>
      <c r="H192" s="837"/>
      <c r="I192" s="418" t="s">
        <v>5354</v>
      </c>
      <c r="J192" s="418" t="s">
        <v>5320</v>
      </c>
    </row>
    <row r="193" spans="3:10" s="351" customFormat="1" ht="14.25" customHeight="1">
      <c r="C193" s="419"/>
      <c r="D193" s="419"/>
      <c r="E193" s="419"/>
      <c r="F193" s="419"/>
      <c r="H193" s="419"/>
      <c r="I193" s="419"/>
      <c r="J193" s="419"/>
    </row>
    <row r="194" spans="3:10" s="351" customFormat="1" ht="14.25" customHeight="1">
      <c r="C194" s="420"/>
      <c r="D194" s="420"/>
      <c r="E194" s="421" t="s">
        <v>5415</v>
      </c>
      <c r="F194" s="422"/>
      <c r="G194" s="423"/>
      <c r="H194" s="424"/>
      <c r="I194" s="424"/>
      <c r="J194" s="424">
        <v>121125154.59999999</v>
      </c>
    </row>
    <row r="195" spans="3:10" s="351" customFormat="1" ht="14.25" customHeight="1">
      <c r="C195" s="425"/>
      <c r="D195" s="425"/>
      <c r="E195" s="421" t="s">
        <v>5416</v>
      </c>
      <c r="F195" s="426"/>
      <c r="G195" s="423"/>
      <c r="H195" s="423"/>
      <c r="I195" s="424">
        <f>SUM(I196:I201)</f>
        <v>268977.40999999997</v>
      </c>
      <c r="J195" s="427"/>
    </row>
    <row r="196" spans="3:10" s="351" customFormat="1" ht="14.25" customHeight="1">
      <c r="E196" s="428">
        <v>2.1</v>
      </c>
      <c r="F196" s="423" t="s">
        <v>72</v>
      </c>
      <c r="G196" s="423"/>
      <c r="H196" s="423"/>
      <c r="I196" s="427">
        <v>0</v>
      </c>
      <c r="J196" s="427"/>
    </row>
    <row r="197" spans="3:10" s="351" customFormat="1" ht="14.25" customHeight="1">
      <c r="E197" s="428">
        <v>2.2000000000000002</v>
      </c>
      <c r="F197" s="423" t="s">
        <v>5417</v>
      </c>
      <c r="G197" s="423"/>
      <c r="H197" s="423"/>
      <c r="I197" s="427">
        <v>0</v>
      </c>
      <c r="J197" s="427"/>
    </row>
    <row r="198" spans="3:10" s="351" customFormat="1" ht="14.25" customHeight="1">
      <c r="E198" s="428">
        <v>2.2999999999999998</v>
      </c>
      <c r="F198" s="423" t="s">
        <v>74</v>
      </c>
      <c r="G198" s="423"/>
      <c r="H198" s="423"/>
      <c r="I198" s="427">
        <v>0</v>
      </c>
      <c r="J198" s="427"/>
    </row>
    <row r="199" spans="3:10" s="351" customFormat="1" ht="14.25" customHeight="1">
      <c r="E199" s="428">
        <v>2.4</v>
      </c>
      <c r="F199" s="423" t="s">
        <v>75</v>
      </c>
      <c r="G199" s="423"/>
      <c r="H199" s="423"/>
      <c r="I199" s="427">
        <v>268958.18</v>
      </c>
      <c r="J199" s="427"/>
    </row>
    <row r="200" spans="3:10" s="351" customFormat="1" ht="14.25" customHeight="1">
      <c r="E200" s="428">
        <v>2.5</v>
      </c>
      <c r="F200" s="426" t="s">
        <v>76</v>
      </c>
      <c r="G200" s="423"/>
      <c r="H200" s="423"/>
      <c r="I200" s="427">
        <v>19.23</v>
      </c>
      <c r="J200" s="427"/>
    </row>
    <row r="201" spans="3:10" s="351" customFormat="1" ht="14.25" customHeight="1">
      <c r="E201" s="428">
        <v>2.6</v>
      </c>
      <c r="F201" s="426" t="s">
        <v>5418</v>
      </c>
      <c r="G201" s="423"/>
      <c r="H201" s="423"/>
      <c r="I201" s="427">
        <v>0</v>
      </c>
      <c r="J201" s="427"/>
    </row>
    <row r="202" spans="3:10" s="351" customFormat="1" ht="14.25" customHeight="1">
      <c r="C202" s="429"/>
      <c r="D202" s="429"/>
      <c r="E202" s="421" t="s">
        <v>5419</v>
      </c>
      <c r="F202" s="430"/>
      <c r="G202" s="423"/>
      <c r="H202" s="427"/>
      <c r="I202" s="424">
        <f>SUM(I203:I205)</f>
        <v>6038384.6600000001</v>
      </c>
      <c r="J202" s="427"/>
    </row>
    <row r="203" spans="3:10" s="351" customFormat="1" ht="14.25" customHeight="1">
      <c r="E203" s="430">
        <v>3.1</v>
      </c>
      <c r="F203" s="426" t="s">
        <v>5420</v>
      </c>
      <c r="G203" s="423"/>
      <c r="H203" s="423"/>
      <c r="I203" s="427">
        <v>0</v>
      </c>
      <c r="J203" s="427"/>
    </row>
    <row r="204" spans="3:10" s="351" customFormat="1" ht="14.25" customHeight="1">
      <c r="E204" s="430">
        <v>3.2</v>
      </c>
      <c r="F204" s="426" t="s">
        <v>200</v>
      </c>
      <c r="G204" s="423"/>
      <c r="H204" s="423"/>
      <c r="I204" s="427">
        <v>0</v>
      </c>
      <c r="J204" s="427"/>
    </row>
    <row r="205" spans="3:10" s="351" customFormat="1" ht="14.25" customHeight="1">
      <c r="E205" s="430">
        <v>3.3</v>
      </c>
      <c r="F205" s="426" t="s">
        <v>5421</v>
      </c>
      <c r="G205" s="423"/>
      <c r="H205" s="423"/>
      <c r="I205" s="427">
        <v>6038384.6600000001</v>
      </c>
      <c r="J205" s="427"/>
    </row>
    <row r="206" spans="3:10" s="351" customFormat="1" ht="14.25" customHeight="1">
      <c r="C206" s="431"/>
      <c r="D206" s="431"/>
      <c r="E206" s="421" t="s">
        <v>5422</v>
      </c>
      <c r="F206" s="422"/>
      <c r="G206" s="423"/>
      <c r="H206" s="424"/>
      <c r="I206" s="424"/>
      <c r="J206" s="424">
        <f>J194+I195-I202</f>
        <v>115355747.34999999</v>
      </c>
    </row>
    <row r="207" spans="3:10" s="351" customFormat="1" ht="14.25" customHeight="1">
      <c r="C207" s="425"/>
      <c r="D207" s="425"/>
      <c r="E207" s="371"/>
      <c r="F207" s="371"/>
      <c r="G207" s="432"/>
      <c r="H207" s="432"/>
      <c r="I207" s="432"/>
    </row>
    <row r="208" spans="3:10" s="351" customFormat="1" ht="14.25" customHeight="1">
      <c r="D208" s="383" t="s">
        <v>5423</v>
      </c>
      <c r="E208" s="383"/>
      <c r="F208" s="383"/>
      <c r="G208" s="383"/>
      <c r="H208" s="383"/>
      <c r="I208" s="383"/>
      <c r="J208" s="383"/>
    </row>
    <row r="209" spans="3:10" s="351" customFormat="1" ht="14.25" customHeight="1">
      <c r="C209" s="419"/>
      <c r="D209" s="419"/>
      <c r="E209" s="831" t="s">
        <v>5414</v>
      </c>
      <c r="F209" s="831"/>
      <c r="G209" s="831"/>
      <c r="H209" s="831"/>
      <c r="I209" s="418" t="s">
        <v>5354</v>
      </c>
      <c r="J209" s="418" t="s">
        <v>5320</v>
      </c>
    </row>
    <row r="210" spans="3:10" s="351" customFormat="1" ht="14.25" customHeight="1">
      <c r="E210" s="421" t="s">
        <v>5424</v>
      </c>
      <c r="F210" s="423"/>
      <c r="G210" s="423"/>
      <c r="H210" s="433"/>
      <c r="I210" s="434"/>
      <c r="J210" s="424">
        <v>105459200.3</v>
      </c>
    </row>
    <row r="211" spans="3:10" s="351" customFormat="1" ht="14.25" customHeight="1">
      <c r="C211" s="371"/>
      <c r="D211" s="371"/>
      <c r="E211" s="421" t="s">
        <v>5425</v>
      </c>
      <c r="F211" s="423"/>
      <c r="G211" s="423"/>
      <c r="H211" s="433"/>
      <c r="I211" s="424">
        <f>SUM(I212:I232)</f>
        <v>2666141.27</v>
      </c>
      <c r="J211" s="435"/>
    </row>
    <row r="212" spans="3:10" s="351" customFormat="1" ht="14.25" customHeight="1">
      <c r="C212" s="371"/>
      <c r="D212" s="371"/>
      <c r="E212" s="436">
        <v>2.1</v>
      </c>
      <c r="F212" s="437" t="s">
        <v>232</v>
      </c>
      <c r="G212" s="437"/>
      <c r="H212" s="437"/>
      <c r="I212" s="427">
        <v>0</v>
      </c>
      <c r="J212" s="438"/>
    </row>
    <row r="213" spans="3:10" s="351" customFormat="1" ht="14.25" customHeight="1">
      <c r="C213" s="371"/>
      <c r="D213" s="371"/>
      <c r="E213" s="436">
        <v>2.2000000000000002</v>
      </c>
      <c r="F213" s="437" t="s">
        <v>81</v>
      </c>
      <c r="G213" s="437"/>
      <c r="H213" s="437"/>
      <c r="I213" s="427">
        <v>0</v>
      </c>
      <c r="J213" s="434"/>
    </row>
    <row r="214" spans="3:10" s="351" customFormat="1" ht="14.25" customHeight="1">
      <c r="C214" s="371"/>
      <c r="D214" s="371"/>
      <c r="E214" s="436">
        <v>2.2999999999999998</v>
      </c>
      <c r="F214" s="437" t="s">
        <v>250</v>
      </c>
      <c r="G214" s="437"/>
      <c r="H214" s="437"/>
      <c r="I214" s="427">
        <v>191510.66</v>
      </c>
      <c r="J214" s="434"/>
    </row>
    <row r="215" spans="3:10" s="351" customFormat="1" ht="14.25" customHeight="1">
      <c r="C215" s="371"/>
      <c r="D215" s="371"/>
      <c r="E215" s="436">
        <v>2.4</v>
      </c>
      <c r="F215" s="437" t="s">
        <v>251</v>
      </c>
      <c r="G215" s="437"/>
      <c r="H215" s="437"/>
      <c r="I215" s="427">
        <v>0</v>
      </c>
      <c r="J215" s="434"/>
    </row>
    <row r="216" spans="3:10" s="351" customFormat="1" ht="14.25" customHeight="1">
      <c r="C216" s="371"/>
      <c r="D216" s="371"/>
      <c r="E216" s="436">
        <v>2.5</v>
      </c>
      <c r="F216" s="437" t="s">
        <v>252</v>
      </c>
      <c r="G216" s="437"/>
      <c r="H216" s="437"/>
      <c r="I216" s="427">
        <v>0</v>
      </c>
      <c r="J216" s="434"/>
    </row>
    <row r="217" spans="3:10" s="351" customFormat="1" ht="14.25" customHeight="1">
      <c r="C217" s="371"/>
      <c r="D217" s="371"/>
      <c r="E217" s="436">
        <v>2.6</v>
      </c>
      <c r="F217" s="437" t="s">
        <v>253</v>
      </c>
      <c r="G217" s="437"/>
      <c r="H217" s="437"/>
      <c r="I217" s="427">
        <v>0</v>
      </c>
      <c r="J217" s="434"/>
    </row>
    <row r="218" spans="3:10" s="351" customFormat="1" ht="14.25" customHeight="1">
      <c r="C218" s="371"/>
      <c r="D218" s="371"/>
      <c r="E218" s="436">
        <v>2.7</v>
      </c>
      <c r="F218" s="437" t="s">
        <v>254</v>
      </c>
      <c r="G218" s="437"/>
      <c r="H218" s="437"/>
      <c r="I218" s="427">
        <v>0</v>
      </c>
      <c r="J218" s="434"/>
    </row>
    <row r="219" spans="3:10" s="351" customFormat="1" ht="14.25" customHeight="1">
      <c r="C219" s="371"/>
      <c r="D219" s="371"/>
      <c r="E219" s="436">
        <v>2.8</v>
      </c>
      <c r="F219" s="437" t="s">
        <v>255</v>
      </c>
      <c r="G219" s="437"/>
      <c r="H219" s="437"/>
      <c r="I219" s="427">
        <v>792875.42</v>
      </c>
      <c r="J219" s="434"/>
    </row>
    <row r="220" spans="3:10" s="351" customFormat="1" ht="14.25" customHeight="1">
      <c r="C220" s="371"/>
      <c r="D220" s="371"/>
      <c r="E220" s="436">
        <v>2.9</v>
      </c>
      <c r="F220" s="437" t="s">
        <v>256</v>
      </c>
      <c r="G220" s="437"/>
      <c r="H220" s="437"/>
      <c r="I220" s="434">
        <v>0</v>
      </c>
      <c r="J220" s="434"/>
    </row>
    <row r="221" spans="3:10" s="351" customFormat="1" ht="14.25" customHeight="1">
      <c r="C221" s="371"/>
      <c r="D221" s="371"/>
      <c r="E221" s="436" t="s">
        <v>5426</v>
      </c>
      <c r="F221" s="437" t="s">
        <v>257</v>
      </c>
      <c r="G221" s="437"/>
      <c r="H221" s="437"/>
      <c r="I221" s="434">
        <v>0</v>
      </c>
      <c r="J221" s="434"/>
    </row>
    <row r="222" spans="3:10" s="351" customFormat="1" ht="14.25" customHeight="1">
      <c r="C222" s="371"/>
      <c r="D222" s="371"/>
      <c r="E222" s="436" t="s">
        <v>5427</v>
      </c>
      <c r="F222" s="437" t="s">
        <v>30</v>
      </c>
      <c r="G222" s="437"/>
      <c r="H222" s="437"/>
      <c r="I222" s="434">
        <v>0</v>
      </c>
      <c r="J222" s="434"/>
    </row>
    <row r="223" spans="3:10" s="351" customFormat="1" ht="14.25" customHeight="1">
      <c r="C223" s="371"/>
      <c r="D223" s="371"/>
      <c r="E223" s="436" t="s">
        <v>5428</v>
      </c>
      <c r="F223" s="437" t="s">
        <v>258</v>
      </c>
      <c r="G223" s="437"/>
      <c r="H223" s="437"/>
      <c r="I223" s="427">
        <v>1681755.19</v>
      </c>
      <c r="J223" s="434"/>
    </row>
    <row r="224" spans="3:10" s="351" customFormat="1" ht="14.25" customHeight="1">
      <c r="C224" s="371"/>
      <c r="D224" s="371"/>
      <c r="E224" s="436" t="s">
        <v>5429</v>
      </c>
      <c r="F224" s="437" t="s">
        <v>259</v>
      </c>
      <c r="G224" s="437"/>
      <c r="H224" s="437"/>
      <c r="I224" s="434">
        <v>0</v>
      </c>
      <c r="J224" s="434"/>
    </row>
    <row r="225" spans="3:10" s="351" customFormat="1" ht="14.25" customHeight="1">
      <c r="C225" s="371"/>
      <c r="D225" s="371"/>
      <c r="E225" s="436" t="s">
        <v>5430</v>
      </c>
      <c r="F225" s="437" t="s">
        <v>263</v>
      </c>
      <c r="G225" s="437"/>
      <c r="H225" s="437"/>
      <c r="I225" s="434">
        <v>0</v>
      </c>
      <c r="J225" s="434"/>
    </row>
    <row r="226" spans="3:10" s="351" customFormat="1" ht="14.25" customHeight="1">
      <c r="C226" s="371"/>
      <c r="D226" s="371"/>
      <c r="E226" s="436" t="s">
        <v>5431</v>
      </c>
      <c r="F226" s="437" t="s">
        <v>264</v>
      </c>
      <c r="G226" s="437"/>
      <c r="H226" s="437"/>
      <c r="I226" s="434">
        <v>0</v>
      </c>
      <c r="J226" s="434"/>
    </row>
    <row r="227" spans="3:10" s="351" customFormat="1" ht="14.25" customHeight="1">
      <c r="C227" s="371"/>
      <c r="D227" s="371"/>
      <c r="E227" s="436" t="s">
        <v>5432</v>
      </c>
      <c r="F227" s="437" t="s">
        <v>265</v>
      </c>
      <c r="G227" s="437"/>
      <c r="H227" s="437"/>
      <c r="I227" s="434">
        <v>0</v>
      </c>
      <c r="J227" s="434"/>
    </row>
    <row r="228" spans="3:10" s="351" customFormat="1" ht="14.25" customHeight="1">
      <c r="C228" s="371"/>
      <c r="D228" s="371"/>
      <c r="E228" s="436" t="s">
        <v>5433</v>
      </c>
      <c r="F228" s="437" t="s">
        <v>266</v>
      </c>
      <c r="G228" s="437"/>
      <c r="H228" s="437"/>
      <c r="I228" s="434">
        <v>0</v>
      </c>
      <c r="J228" s="434"/>
    </row>
    <row r="229" spans="3:10" s="351" customFormat="1" ht="14.25" customHeight="1">
      <c r="C229" s="371"/>
      <c r="D229" s="371"/>
      <c r="E229" s="436" t="s">
        <v>5434</v>
      </c>
      <c r="F229" s="437" t="s">
        <v>268</v>
      </c>
      <c r="G229" s="437"/>
      <c r="H229" s="437"/>
      <c r="I229" s="434">
        <v>0</v>
      </c>
      <c r="J229" s="434"/>
    </row>
    <row r="230" spans="3:10" s="351" customFormat="1" ht="14.25" customHeight="1">
      <c r="C230" s="371"/>
      <c r="D230" s="371"/>
      <c r="E230" s="436" t="s">
        <v>5435</v>
      </c>
      <c r="F230" s="437" t="s">
        <v>270</v>
      </c>
      <c r="G230" s="437"/>
      <c r="H230" s="437"/>
      <c r="I230" s="434">
        <v>0</v>
      </c>
      <c r="J230" s="434"/>
    </row>
    <row r="231" spans="3:10" s="351" customFormat="1" ht="14.25" customHeight="1">
      <c r="C231" s="371"/>
      <c r="D231" s="371"/>
      <c r="E231" s="436" t="s">
        <v>5436</v>
      </c>
      <c r="F231" s="437" t="s">
        <v>5437</v>
      </c>
      <c r="G231" s="437"/>
      <c r="H231" s="437"/>
      <c r="I231" s="434">
        <v>0</v>
      </c>
      <c r="J231" s="434"/>
    </row>
    <row r="232" spans="3:10" s="351" customFormat="1" ht="14.25" customHeight="1">
      <c r="C232" s="371"/>
      <c r="D232" s="371"/>
      <c r="E232" s="436" t="s">
        <v>5438</v>
      </c>
      <c r="F232" s="437" t="s">
        <v>5439</v>
      </c>
      <c r="G232" s="437"/>
      <c r="H232" s="437"/>
      <c r="I232" s="434">
        <v>0</v>
      </c>
      <c r="J232" s="434"/>
    </row>
    <row r="233" spans="3:10" s="351" customFormat="1" ht="14.25" customHeight="1">
      <c r="E233" s="439" t="s">
        <v>5440</v>
      </c>
      <c r="F233" s="423"/>
      <c r="G233" s="423"/>
      <c r="H233" s="427"/>
      <c r="I233" s="424">
        <f>SUM(I234:I240)</f>
        <v>4437154.45</v>
      </c>
      <c r="J233" s="434"/>
    </row>
    <row r="234" spans="3:10" s="351" customFormat="1" ht="14.25" customHeight="1">
      <c r="E234" s="440">
        <v>3.1</v>
      </c>
      <c r="F234" s="437" t="s">
        <v>103</v>
      </c>
      <c r="G234" s="423"/>
      <c r="H234" s="423"/>
      <c r="I234" s="427">
        <v>4160929.73</v>
      </c>
      <c r="J234" s="434"/>
    </row>
    <row r="235" spans="3:10" s="351" customFormat="1" ht="14.25" customHeight="1">
      <c r="E235" s="440">
        <v>3.2</v>
      </c>
      <c r="F235" s="437" t="s">
        <v>104</v>
      </c>
      <c r="G235" s="423"/>
      <c r="H235" s="423"/>
      <c r="I235" s="427">
        <v>268958.18</v>
      </c>
      <c r="J235" s="434"/>
    </row>
    <row r="236" spans="3:10" s="351" customFormat="1" ht="14.25" customHeight="1">
      <c r="E236" s="440">
        <v>3.3</v>
      </c>
      <c r="F236" s="437" t="s">
        <v>105</v>
      </c>
      <c r="G236" s="423"/>
      <c r="H236" s="423"/>
      <c r="I236" s="434">
        <v>0</v>
      </c>
      <c r="J236" s="434"/>
    </row>
    <row r="237" spans="3:10" s="351" customFormat="1" ht="14.25" customHeight="1">
      <c r="E237" s="440">
        <v>3.4</v>
      </c>
      <c r="F237" s="437" t="s">
        <v>5441</v>
      </c>
      <c r="G237" s="423"/>
      <c r="H237" s="423"/>
      <c r="I237" s="434">
        <v>0</v>
      </c>
      <c r="J237" s="434"/>
    </row>
    <row r="238" spans="3:10" s="351" customFormat="1" ht="14.25" customHeight="1">
      <c r="E238" s="440">
        <v>3.5</v>
      </c>
      <c r="F238" s="437" t="s">
        <v>5442</v>
      </c>
      <c r="G238" s="423"/>
      <c r="H238" s="423"/>
      <c r="I238" s="434">
        <v>0</v>
      </c>
      <c r="J238" s="434"/>
    </row>
    <row r="239" spans="3:10" s="351" customFormat="1" ht="14.25" customHeight="1">
      <c r="E239" s="440">
        <v>3.6</v>
      </c>
      <c r="F239" s="437" t="s">
        <v>108</v>
      </c>
      <c r="G239" s="423"/>
      <c r="H239" s="423"/>
      <c r="I239" s="434">
        <v>0</v>
      </c>
      <c r="J239" s="434"/>
    </row>
    <row r="240" spans="3:10" s="351" customFormat="1" ht="14.25" customHeight="1">
      <c r="E240" s="440">
        <v>3.7</v>
      </c>
      <c r="F240" s="437" t="s">
        <v>5443</v>
      </c>
      <c r="G240" s="423"/>
      <c r="H240" s="423"/>
      <c r="I240" s="427">
        <v>7266.54</v>
      </c>
      <c r="J240" s="435"/>
    </row>
    <row r="241" spans="1:12" s="351" customFormat="1" ht="14.25" customHeight="1">
      <c r="E241" s="441" t="s">
        <v>5444</v>
      </c>
      <c r="F241" s="423"/>
      <c r="G241" s="423"/>
      <c r="H241" s="433"/>
      <c r="I241" s="434"/>
      <c r="J241" s="424">
        <f>J210-I211+I233</f>
        <v>107230213.48</v>
      </c>
    </row>
    <row r="242" spans="1:12" s="351" customFormat="1" ht="14.25" customHeight="1">
      <c r="C242" s="442"/>
      <c r="D242" s="442"/>
      <c r="E242" s="442"/>
      <c r="F242" s="442"/>
      <c r="G242" s="442"/>
      <c r="H242" s="442"/>
      <c r="I242" s="442"/>
    </row>
    <row r="243" spans="1:12" ht="14.25" customHeight="1">
      <c r="A243" s="347" t="s">
        <v>5445</v>
      </c>
      <c r="B243" s="348"/>
      <c r="C243" s="348"/>
      <c r="D243" s="348"/>
      <c r="E243" s="348"/>
      <c r="F243" s="348"/>
      <c r="G243" s="348"/>
      <c r="H243" s="348"/>
      <c r="I243" s="348"/>
      <c r="J243" s="348"/>
    </row>
    <row r="244" spans="1:12" ht="14.25" customHeight="1">
      <c r="C244" s="377"/>
      <c r="D244" s="383" t="s">
        <v>5446</v>
      </c>
      <c r="E244" s="383"/>
      <c r="F244" s="383"/>
      <c r="G244" s="383"/>
      <c r="H244" s="383"/>
      <c r="I244" s="383"/>
      <c r="J244" s="383"/>
    </row>
    <row r="245" spans="1:12" ht="14.25" customHeight="1">
      <c r="C245" s="377"/>
      <c r="D245" s="377"/>
      <c r="E245" s="355" t="s">
        <v>5318</v>
      </c>
      <c r="F245" s="831" t="s">
        <v>5319</v>
      </c>
      <c r="G245" s="831"/>
      <c r="H245" s="355" t="s">
        <v>5403</v>
      </c>
      <c r="I245" s="355" t="s">
        <v>5404</v>
      </c>
      <c r="J245" s="355" t="s">
        <v>5392</v>
      </c>
    </row>
    <row r="246" spans="1:12" ht="14.25" customHeight="1" thickBot="1">
      <c r="F246" s="407" t="s">
        <v>117</v>
      </c>
      <c r="G246" s="443" t="s">
        <v>388</v>
      </c>
      <c r="H246" s="395">
        <v>0</v>
      </c>
      <c r="I246" s="395">
        <v>-9.5367431640625E-7</v>
      </c>
      <c r="J246" s="395">
        <v>-9.5367431640625E-7</v>
      </c>
    </row>
    <row r="247" spans="1:12" ht="14.25" customHeight="1" thickTop="1">
      <c r="F247" s="362"/>
      <c r="G247" s="381"/>
      <c r="H247" s="381"/>
      <c r="I247" s="381"/>
    </row>
    <row r="248" spans="1:12" ht="14.25" customHeight="1">
      <c r="D248" s="383" t="s">
        <v>5616</v>
      </c>
      <c r="E248" s="383"/>
      <c r="F248" s="362"/>
      <c r="G248" s="381"/>
      <c r="H248" s="381"/>
      <c r="I248" s="381"/>
    </row>
    <row r="249" spans="1:12" ht="14.25" customHeight="1">
      <c r="C249" s="345"/>
      <c r="D249" s="345"/>
      <c r="E249" s="469"/>
      <c r="F249" s="470"/>
      <c r="G249" s="475" t="s">
        <v>5224</v>
      </c>
      <c r="H249" s="476" t="s">
        <v>5617</v>
      </c>
      <c r="I249" s="476" t="s">
        <v>5618</v>
      </c>
      <c r="J249" s="475" t="s">
        <v>5633</v>
      </c>
      <c r="K249" s="470"/>
      <c r="L249" s="470"/>
    </row>
    <row r="250" spans="1:12" ht="14.25" customHeight="1">
      <c r="E250" s="471"/>
      <c r="F250" s="472"/>
      <c r="G250" s="477" t="s">
        <v>5619</v>
      </c>
      <c r="H250" s="478">
        <v>363208293.75999999</v>
      </c>
      <c r="I250" s="478">
        <v>363208293.75999999</v>
      </c>
      <c r="J250" s="478"/>
      <c r="K250" s="472"/>
      <c r="L250" s="472"/>
    </row>
    <row r="251" spans="1:12" ht="14.25" customHeight="1">
      <c r="E251" s="471"/>
      <c r="F251" s="472"/>
      <c r="G251" s="477" t="s">
        <v>5620</v>
      </c>
      <c r="H251" s="478">
        <v>481642721.01999998</v>
      </c>
      <c r="I251" s="478">
        <v>481642721.01999998</v>
      </c>
      <c r="J251" s="478"/>
      <c r="K251" s="472"/>
      <c r="L251" s="472"/>
    </row>
    <row r="252" spans="1:12" ht="14.25" customHeight="1">
      <c r="E252" s="471"/>
      <c r="F252" s="472"/>
      <c r="G252" s="477" t="s">
        <v>5621</v>
      </c>
      <c r="H252" s="478">
        <v>221659591.66999999</v>
      </c>
      <c r="I252" s="478">
        <v>221659591.66999999</v>
      </c>
      <c r="J252" s="478"/>
      <c r="K252" s="472"/>
      <c r="L252" s="472"/>
    </row>
    <row r="253" spans="1:12" ht="14.25" customHeight="1">
      <c r="E253" s="471"/>
      <c r="F253" s="472"/>
      <c r="G253" s="477" t="s">
        <v>5622</v>
      </c>
      <c r="H253" s="478">
        <v>156925134.97999999</v>
      </c>
      <c r="I253" s="478">
        <v>156925134.97999999</v>
      </c>
      <c r="J253" s="478"/>
      <c r="K253" s="472"/>
      <c r="L253" s="472"/>
    </row>
    <row r="254" spans="1:12" ht="14.25" customHeight="1">
      <c r="E254" s="471"/>
      <c r="F254" s="472"/>
      <c r="G254" s="477" t="s">
        <v>5623</v>
      </c>
      <c r="H254" s="478">
        <v>260150299.38999999</v>
      </c>
      <c r="I254" s="478">
        <v>260150299.38999999</v>
      </c>
      <c r="J254" s="478"/>
      <c r="K254" s="472"/>
      <c r="L254" s="472"/>
    </row>
    <row r="255" spans="1:12" ht="14.25" customHeight="1">
      <c r="E255" s="471"/>
      <c r="F255" s="472"/>
      <c r="G255" s="477" t="s">
        <v>5624</v>
      </c>
      <c r="H255" s="478">
        <v>361190638.88</v>
      </c>
      <c r="I255" s="478">
        <v>361190638.88</v>
      </c>
      <c r="J255" s="478"/>
      <c r="K255" s="472"/>
      <c r="L255" s="472"/>
    </row>
    <row r="256" spans="1:12" ht="14.25" customHeight="1">
      <c r="E256" s="471"/>
      <c r="F256" s="472"/>
      <c r="G256" s="477" t="s">
        <v>5625</v>
      </c>
      <c r="H256" s="478">
        <v>468897896.47000003</v>
      </c>
      <c r="I256" s="478">
        <v>468897896.47000003</v>
      </c>
      <c r="J256" s="478"/>
      <c r="K256" s="472"/>
      <c r="L256" s="472"/>
    </row>
    <row r="257" spans="1:12" ht="14.25" customHeight="1">
      <c r="E257" s="471"/>
      <c r="F257" s="472"/>
      <c r="G257" s="477" t="s">
        <v>5626</v>
      </c>
      <c r="H257" s="478">
        <v>184313181.11000001</v>
      </c>
      <c r="I257" s="478">
        <v>184313181.11000001</v>
      </c>
      <c r="J257" s="478"/>
      <c r="K257" s="472"/>
      <c r="L257" s="472"/>
    </row>
    <row r="258" spans="1:12" ht="14.25" customHeight="1">
      <c r="E258" s="471"/>
      <c r="F258" s="472"/>
      <c r="G258" s="477" t="s">
        <v>5627</v>
      </c>
      <c r="H258" s="478">
        <v>139650187.49000001</v>
      </c>
      <c r="I258" s="478">
        <v>139650187.49000001</v>
      </c>
      <c r="J258" s="478"/>
      <c r="K258" s="472"/>
      <c r="L258" s="472"/>
    </row>
    <row r="259" spans="1:12" ht="14.25" customHeight="1">
      <c r="E259" s="471"/>
      <c r="F259" s="472"/>
      <c r="G259" s="477" t="s">
        <v>5628</v>
      </c>
      <c r="H259" s="478">
        <v>116134621.12</v>
      </c>
      <c r="I259" s="478">
        <v>116134621.12</v>
      </c>
      <c r="J259" s="478"/>
      <c r="K259" s="472"/>
      <c r="L259" s="472"/>
    </row>
    <row r="260" spans="1:12" ht="14.25" customHeight="1">
      <c r="E260" s="471"/>
      <c r="F260" s="472"/>
      <c r="G260" s="477" t="s">
        <v>5629</v>
      </c>
      <c r="H260" s="478">
        <v>116134621.12</v>
      </c>
      <c r="I260" s="478">
        <v>116134621.12</v>
      </c>
      <c r="J260" s="478"/>
      <c r="K260" s="472"/>
      <c r="L260" s="472"/>
    </row>
    <row r="261" spans="1:12" ht="14.25" customHeight="1">
      <c r="E261" s="471"/>
      <c r="F261" s="472"/>
      <c r="G261" s="477" t="s">
        <v>5630</v>
      </c>
      <c r="H261" s="478">
        <v>216256111.00999999</v>
      </c>
      <c r="I261" s="478">
        <v>216256111.00999999</v>
      </c>
      <c r="J261" s="478"/>
      <c r="K261" s="472"/>
      <c r="L261" s="472"/>
    </row>
    <row r="262" spans="1:12" ht="14.25" customHeight="1">
      <c r="E262" s="471"/>
      <c r="F262" s="472"/>
      <c r="G262" s="477" t="s">
        <v>5631</v>
      </c>
      <c r="H262" s="478">
        <v>46997862.899999999</v>
      </c>
      <c r="I262" s="478">
        <v>46997862.899999999</v>
      </c>
      <c r="J262" s="478"/>
      <c r="K262" s="472"/>
      <c r="L262" s="472"/>
    </row>
    <row r="263" spans="1:12" ht="14.25" customHeight="1">
      <c r="E263" s="473"/>
      <c r="F263" s="474"/>
      <c r="G263" s="473" t="s">
        <v>5632</v>
      </c>
      <c r="H263" s="474">
        <v>3133161160.9200001</v>
      </c>
      <c r="I263" s="474">
        <v>3133161160.9200001</v>
      </c>
      <c r="J263" s="474"/>
      <c r="K263" s="474"/>
      <c r="L263" s="474"/>
    </row>
    <row r="266" spans="1:12" ht="14.25" customHeight="1">
      <c r="A266" s="108" t="s">
        <v>184</v>
      </c>
    </row>
  </sheetData>
  <mergeCells count="75">
    <mergeCell ref="E209:H209"/>
    <mergeCell ref="F245:G245"/>
    <mergeCell ref="A1:J1"/>
    <mergeCell ref="F146:H146"/>
    <mergeCell ref="B148:J148"/>
    <mergeCell ref="F150:G150"/>
    <mergeCell ref="F159:H159"/>
    <mergeCell ref="F176:H176"/>
    <mergeCell ref="E192:H192"/>
    <mergeCell ref="F108:H108"/>
    <mergeCell ref="C111:J111"/>
    <mergeCell ref="F113:H113"/>
    <mergeCell ref="F134:H134"/>
    <mergeCell ref="B136:J136"/>
    <mergeCell ref="F138:H138"/>
    <mergeCell ref="F89:H89"/>
    <mergeCell ref="D91:J91"/>
    <mergeCell ref="F92:H92"/>
    <mergeCell ref="F93:H93"/>
    <mergeCell ref="F100:H100"/>
    <mergeCell ref="F103:H103"/>
    <mergeCell ref="F70:H70"/>
    <mergeCell ref="C56:J56"/>
    <mergeCell ref="F58:G58"/>
    <mergeCell ref="F59:H59"/>
    <mergeCell ref="F60:H60"/>
    <mergeCell ref="F61:H61"/>
    <mergeCell ref="F62:H62"/>
    <mergeCell ref="F63:H63"/>
    <mergeCell ref="F64:H64"/>
    <mergeCell ref="F65:H65"/>
    <mergeCell ref="B67:J67"/>
    <mergeCell ref="C68:J68"/>
    <mergeCell ref="F54:H54"/>
    <mergeCell ref="F41:H41"/>
    <mergeCell ref="F42:H42"/>
    <mergeCell ref="D44:J44"/>
    <mergeCell ref="F45:H45"/>
    <mergeCell ref="F46:H46"/>
    <mergeCell ref="F47:H47"/>
    <mergeCell ref="F48:H48"/>
    <mergeCell ref="F49:H49"/>
    <mergeCell ref="F50:H50"/>
    <mergeCell ref="F51:H51"/>
    <mergeCell ref="F52:H52"/>
    <mergeCell ref="F40:H40"/>
    <mergeCell ref="F24:H24"/>
    <mergeCell ref="F25:H25"/>
    <mergeCell ref="F26:H26"/>
    <mergeCell ref="F27:H27"/>
    <mergeCell ref="F29:H29"/>
    <mergeCell ref="F30:H30"/>
    <mergeCell ref="F32:H32"/>
    <mergeCell ref="D34:J34"/>
    <mergeCell ref="D37:J37"/>
    <mergeCell ref="F38:H38"/>
    <mergeCell ref="F39:H39"/>
    <mergeCell ref="F23:H23"/>
    <mergeCell ref="F11:H11"/>
    <mergeCell ref="F12:H12"/>
    <mergeCell ref="F13:H13"/>
    <mergeCell ref="F14:H14"/>
    <mergeCell ref="F15:H15"/>
    <mergeCell ref="F16:H16"/>
    <mergeCell ref="F17:H17"/>
    <mergeCell ref="D19:J19"/>
    <mergeCell ref="F20:H20"/>
    <mergeCell ref="F21:H21"/>
    <mergeCell ref="F22:H22"/>
    <mergeCell ref="C9:J9"/>
    <mergeCell ref="A2:J2"/>
    <mergeCell ref="A3:J3"/>
    <mergeCell ref="A4:J4"/>
    <mergeCell ref="A5:J5"/>
    <mergeCell ref="B8:J8"/>
  </mergeCells>
  <dataValidations count="1">
    <dataValidation allowBlank="1" showInputMessage="1" showErrorMessage="1" prompt="Diferencia entre el saldo final y el inicial presentados." sqref="J245 J179 J159 J150"/>
  </dataValidations>
  <pageMargins left="0.70866141732283472" right="0.70866141732283472" top="0.74803149606299213" bottom="0.74803149606299213" header="0.31496062992125984" footer="0.31496062992125984"/>
  <pageSetup paperSize="11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4</vt:i4>
      </vt:variant>
    </vt:vector>
  </HeadingPairs>
  <TitlesOfParts>
    <vt:vector size="34" baseType="lpstr">
      <vt:lpstr>EA</vt:lpstr>
      <vt:lpstr>ESF</vt:lpstr>
      <vt:lpstr>ECSF</vt:lpstr>
      <vt:lpstr>EAA</vt:lpstr>
      <vt:lpstr>EADOP</vt:lpstr>
      <vt:lpstr>EVHP</vt:lpstr>
      <vt:lpstr>EFE</vt:lpstr>
      <vt:lpstr>IPC</vt:lpstr>
      <vt:lpstr>Notas PE</vt:lpstr>
      <vt:lpstr>EAI </vt:lpstr>
      <vt:lpstr>Hoja1</vt:lpstr>
      <vt:lpstr>CA </vt:lpstr>
      <vt:lpstr>COG (2)</vt:lpstr>
      <vt:lpstr>CTG (2)</vt:lpstr>
      <vt:lpstr>CFG</vt:lpstr>
      <vt:lpstr>EN (2)</vt:lpstr>
      <vt:lpstr>ID (2)</vt:lpstr>
      <vt:lpstr>GCP (2)</vt:lpstr>
      <vt:lpstr>PyPI</vt:lpstr>
      <vt:lpstr>IR</vt:lpstr>
      <vt:lpstr>FF</vt:lpstr>
      <vt:lpstr>IPF (2)</vt:lpstr>
      <vt:lpstr>Muebles_Contable</vt:lpstr>
      <vt:lpstr>Inmuebles_Contable</vt:lpstr>
      <vt:lpstr>RBM2</vt:lpstr>
      <vt:lpstr>RBI2</vt:lpstr>
      <vt:lpstr>MPASUB</vt:lpstr>
      <vt:lpstr>Rel Cta Banc</vt:lpstr>
      <vt:lpstr>DGTOF</vt:lpstr>
      <vt:lpstr>Esq Bur</vt:lpstr>
      <vt:lpstr>'RBI2'!Área_de_impresión</vt:lpstr>
      <vt:lpstr>'RBM2'!Área_de_impresión</vt:lpstr>
      <vt:lpstr>'Rel Cta Banc'!Área_de_impresión</vt:lpstr>
      <vt:lpstr>'Notas PE'!Títulos_a_imprimir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ALICIA ORTIZ CASTELLANOS</dc:creator>
  <cp:lastModifiedBy>Octavio</cp:lastModifiedBy>
  <cp:lastPrinted>2021-01-29T20:19:17Z</cp:lastPrinted>
  <dcterms:created xsi:type="dcterms:W3CDTF">2020-11-17T16:29:02Z</dcterms:created>
  <dcterms:modified xsi:type="dcterms:W3CDTF">2021-01-29T20:28:17Z</dcterms:modified>
  <cp:contentStatus/>
</cp:coreProperties>
</file>