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TERCER TRIMESTRE\CONTABLE\"/>
    </mc:Choice>
  </mc:AlternateContent>
  <bookViews>
    <workbookView xWindow="0" yWindow="0" windowWidth="28800" windowHeight="11730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ECSF!$A$1:$K$62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I52" i="1"/>
  <c r="I50" i="1" s="1"/>
  <c r="I48" i="1"/>
  <c r="I46" i="1"/>
  <c r="I42" i="1" s="1"/>
  <c r="J42" i="1"/>
  <c r="I40" i="1"/>
  <c r="J40" i="1" s="1"/>
  <c r="I36" i="1"/>
  <c r="D34" i="1"/>
  <c r="E34" i="1" s="1"/>
  <c r="D33" i="1"/>
  <c r="E33" i="1" s="1"/>
  <c r="I32" i="1"/>
  <c r="J32" i="1" s="1"/>
  <c r="D32" i="1"/>
  <c r="E32" i="1" s="1"/>
  <c r="I31" i="1"/>
  <c r="J31" i="1" s="1"/>
  <c r="I30" i="1"/>
  <c r="J30" i="1" s="1"/>
  <c r="D30" i="1"/>
  <c r="E30" i="1" s="1"/>
  <c r="I29" i="1"/>
  <c r="J29" i="1" s="1"/>
  <c r="I28" i="1"/>
  <c r="J28" i="1" s="1"/>
  <c r="D28" i="1"/>
  <c r="I27" i="1"/>
  <c r="I25" i="1" s="1"/>
  <c r="E27" i="1"/>
  <c r="D27" i="1"/>
  <c r="D26" i="1"/>
  <c r="E26" i="1" s="1"/>
  <c r="E22" i="1"/>
  <c r="D22" i="1"/>
  <c r="D21" i="1"/>
  <c r="E21" i="1" s="1"/>
  <c r="J20" i="1"/>
  <c r="I20" i="1"/>
  <c r="D20" i="1"/>
  <c r="E20" i="1" s="1"/>
  <c r="J19" i="1"/>
  <c r="J14" i="1" s="1"/>
  <c r="I19" i="1"/>
  <c r="E19" i="1"/>
  <c r="I18" i="1"/>
  <c r="I17" i="1"/>
  <c r="I14" i="1" s="1"/>
  <c r="I12" i="1" s="1"/>
  <c r="D14" i="1"/>
  <c r="E14" i="1" l="1"/>
  <c r="E12" i="1" s="1"/>
  <c r="I34" i="1"/>
  <c r="D12" i="1"/>
  <c r="E24" i="1"/>
  <c r="J34" i="1"/>
  <c r="D24" i="1"/>
  <c r="J27" i="1"/>
  <c r="J25" i="1" s="1"/>
  <c r="J12" i="1" s="1"/>
  <c r="J52" i="1"/>
  <c r="J50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<sst xmlns="http://schemas.openxmlformats.org/spreadsheetml/2006/main" count="66" uniqueCount="63">
  <si>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</si>
  <si>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Septiembre del 2020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</si>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</sst>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3" fillId="3" borderId="0" xfId="0" applyFont="1" applyFill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166" fontId="6" fillId="0" borderId="0" xfId="0" applyNumberFormat="1" applyFont="1" applyFill="1" applyBorder="1"/>
    <xf numFmtId="167" fontId="2" fillId="0" borderId="0" xfId="0" applyNumberFormat="1" applyFont="1" applyFill="1" applyBorder="1"/>
    <xf numFmtId="166" fontId="0" fillId="0" borderId="0" xfId="0" applyNumberFormat="1" applyFill="1" applyBorder="1"/>
    <xf numFmtId="0" fontId="4" fillId="3" borderId="7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8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Protection="1">
      <protection locked="0"/>
    </xf>
    <xf numFmtId="164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500000</v>
          </cell>
          <cell r="E30">
            <v>500000</v>
          </cell>
          <cell r="I30">
            <v>0</v>
          </cell>
          <cell r="J30">
            <v>0</v>
          </cell>
        </row>
        <row r="31">
          <cell r="D31">
            <v>98122912.510000005</v>
          </cell>
          <cell r="E31">
            <v>96475716.129999995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zoomScale="110" zoomScaleNormal="110" zoomScalePageLayoutView="80" workbookViewId="0">
      <selection activeCell="L12" sqref="L12:L14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1896133.8</v>
      </c>
      <c r="E12" s="36">
        <f>E14+E24</f>
        <v>24662604.649999999</v>
      </c>
      <c r="F12" s="33"/>
      <c r="G12" s="35" t="s">
        <v>9</v>
      </c>
      <c r="H12" s="35"/>
      <c r="I12" s="36">
        <f>I14+I25</f>
        <v>6277972.4699999997</v>
      </c>
      <c r="J12" s="36">
        <f>J14+J25</f>
        <v>308955.43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  <c r="M13" s="37"/>
    </row>
    <row r="14" spans="1:13" x14ac:dyDescent="0.2">
      <c r="A14" s="38"/>
      <c r="B14" s="35" t="s">
        <v>10</v>
      </c>
      <c r="C14" s="35"/>
      <c r="D14" s="36">
        <f>SUM(D16:D22)</f>
        <v>400793.79</v>
      </c>
      <c r="E14" s="36">
        <f>SUM(E16:E22)</f>
        <v>21330378.449999999</v>
      </c>
      <c r="F14" s="33"/>
      <c r="G14" s="35" t="s">
        <v>11</v>
      </c>
      <c r="H14" s="35"/>
      <c r="I14" s="36">
        <f>SUM(I16:I23)</f>
        <v>6277972.4699999997</v>
      </c>
      <c r="J14" s="36">
        <f>SUM(J16:J23)</f>
        <v>308955.43</v>
      </c>
      <c r="K14" s="29"/>
      <c r="L14" s="37"/>
      <c r="M14" s="37"/>
    </row>
    <row r="15" spans="1:13" x14ac:dyDescent="0.2">
      <c r="A15" s="38"/>
      <c r="B15" s="39"/>
      <c r="C15" s="40"/>
      <c r="D15" s="42"/>
      <c r="E15" s="41"/>
      <c r="F15" s="33"/>
      <c r="G15" s="39"/>
      <c r="H15" s="39"/>
      <c r="I15" s="41"/>
      <c r="J15" s="41"/>
      <c r="K15" s="29"/>
      <c r="L15" s="37"/>
      <c r="M15" s="37"/>
    </row>
    <row r="16" spans="1:13" x14ac:dyDescent="0.2">
      <c r="A16" s="34"/>
      <c r="B16" s="43" t="s">
        <v>12</v>
      </c>
      <c r="C16" s="43"/>
      <c r="D16" s="42">
        <v>0</v>
      </c>
      <c r="E16" s="42">
        <v>17918148</v>
      </c>
      <c r="F16" s="33"/>
      <c r="G16" s="43" t="s">
        <v>13</v>
      </c>
      <c r="H16" s="43"/>
      <c r="I16" s="42">
        <v>0</v>
      </c>
      <c r="J16" s="42">
        <v>308955.43</v>
      </c>
      <c r="K16" s="29"/>
    </row>
    <row r="17" spans="1:11" x14ac:dyDescent="0.2">
      <c r="A17" s="34"/>
      <c r="B17" s="43" t="s">
        <v>14</v>
      </c>
      <c r="C17" s="43"/>
      <c r="D17" s="42">
        <v>0</v>
      </c>
      <c r="E17" s="42">
        <v>3412230.45</v>
      </c>
      <c r="F17" s="33"/>
      <c r="G17" s="43" t="s">
        <v>15</v>
      </c>
      <c r="H17" s="43"/>
      <c r="I17" s="42">
        <f>IF([1]ESF!I17&gt;[1]ESF!J17,[1]ESF!I17-[1]ESF!J17,0)</f>
        <v>0</v>
      </c>
      <c r="J17" s="42">
        <v>0</v>
      </c>
      <c r="K17" s="29"/>
    </row>
    <row r="18" spans="1:11" x14ac:dyDescent="0.2">
      <c r="A18" s="34"/>
      <c r="B18" s="43" t="s">
        <v>16</v>
      </c>
      <c r="C18" s="43"/>
      <c r="D18" s="42">
        <v>400793.79</v>
      </c>
      <c r="E18" s="42">
        <v>0</v>
      </c>
      <c r="F18" s="33"/>
      <c r="G18" s="43" t="s">
        <v>17</v>
      </c>
      <c r="H18" s="43"/>
      <c r="I18" s="42">
        <f>IF([1]ESF!I18&gt;[1]ESF!J18,[1]ESF!I18-[1]ESF!J18,0)</f>
        <v>0</v>
      </c>
      <c r="J18" s="42">
        <v>0</v>
      </c>
      <c r="K18" s="29"/>
    </row>
    <row r="19" spans="1:11" x14ac:dyDescent="0.2">
      <c r="A19" s="34"/>
      <c r="B19" s="43" t="s">
        <v>18</v>
      </c>
      <c r="C19" s="43"/>
      <c r="D19" s="42">
        <v>0</v>
      </c>
      <c r="E19" s="42">
        <f>IF(D19&gt;0,0,[1]ESF!D19-[1]ESF!E19)</f>
        <v>0</v>
      </c>
      <c r="F19" s="33"/>
      <c r="G19" s="43" t="s">
        <v>19</v>
      </c>
      <c r="H19" s="43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3" t="s">
        <v>20</v>
      </c>
      <c r="C20" s="43"/>
      <c r="D20" s="42">
        <f>IF([1]ESF!D20&lt;[1]ESF!E20,[1]ESF!E20-[1]ESF!D20,0)</f>
        <v>0</v>
      </c>
      <c r="E20" s="42">
        <f>IF(D20&gt;0,0,[1]ESF!D20-[1]ESF!E20)</f>
        <v>0</v>
      </c>
      <c r="F20" s="33"/>
      <c r="G20" s="43" t="s">
        <v>21</v>
      </c>
      <c r="H20" s="43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3" t="s">
        <v>22</v>
      </c>
      <c r="C21" s="43"/>
      <c r="D21" s="42">
        <f>IF([1]ESF!D21&lt;[1]ESF!E21,[1]ESF!E21-[1]ESF!D21,0)</f>
        <v>0</v>
      </c>
      <c r="E21" s="42">
        <f>IF(D21&gt;0,0,[1]ESF!D21-[1]ESF!E21)</f>
        <v>0</v>
      </c>
      <c r="F21" s="33"/>
      <c r="G21" s="44" t="s">
        <v>23</v>
      </c>
      <c r="H21" s="44"/>
      <c r="I21" s="42">
        <v>0</v>
      </c>
      <c r="J21" s="42">
        <v>0</v>
      </c>
      <c r="K21" s="29"/>
    </row>
    <row r="22" spans="1:11" x14ac:dyDescent="0.2">
      <c r="A22" s="34"/>
      <c r="B22" s="43" t="s">
        <v>24</v>
      </c>
      <c r="C22" s="43"/>
      <c r="D22" s="42">
        <f>IF([1]ESF!D22&lt;[1]ESF!E22,[1]ESF!E22-[1]ESF!D22,0)</f>
        <v>0</v>
      </c>
      <c r="E22" s="42">
        <f>IF(D22&gt;0,0,[1]ESF!D22-[1]ESF!E22)</f>
        <v>0</v>
      </c>
      <c r="F22" s="33"/>
      <c r="G22" s="43" t="s">
        <v>25</v>
      </c>
      <c r="H22" s="43"/>
      <c r="I22" s="42">
        <v>60723.31</v>
      </c>
      <c r="J22" s="42"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3" t="s">
        <v>26</v>
      </c>
      <c r="H23" s="43"/>
      <c r="I23" s="42">
        <v>6217249.1600000001</v>
      </c>
      <c r="J23" s="42">
        <v>0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1495340.01</v>
      </c>
      <c r="E24" s="36">
        <f>SUM(E26:E34)</f>
        <v>3332226.2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3" t="s">
        <v>29</v>
      </c>
      <c r="C26" s="43"/>
      <c r="D26" s="42">
        <f>IF([1]ESF!D29&lt;[1]ESF!E29,[1]ESF!E29-[1]ESF!D29,0)</f>
        <v>0</v>
      </c>
      <c r="E26" s="42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3" t="s">
        <v>30</v>
      </c>
      <c r="C27" s="43"/>
      <c r="D27" s="42">
        <f>IF([1]ESF!D30&lt;[1]ESF!E30,[1]ESF!E30-[1]ESF!D30,0)</f>
        <v>0</v>
      </c>
      <c r="E27" s="42">
        <f>IF(D27&gt;0,0,[1]ESF!D30-[1]ESF!E30)</f>
        <v>0</v>
      </c>
      <c r="F27" s="33"/>
      <c r="G27" s="43" t="s">
        <v>31</v>
      </c>
      <c r="H27" s="43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3" t="s">
        <v>32</v>
      </c>
      <c r="C28" s="43"/>
      <c r="D28" s="42">
        <f>IF([1]ESF!D31&lt;[1]ESF!E31,[1]ESF!E31-[1]ESF!D31,0)</f>
        <v>0</v>
      </c>
      <c r="E28" s="42">
        <v>1647196.38</v>
      </c>
      <c r="F28" s="33"/>
      <c r="G28" s="43" t="s">
        <v>33</v>
      </c>
      <c r="H28" s="43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3" t="s">
        <v>34</v>
      </c>
      <c r="C29" s="43"/>
      <c r="D29" s="42">
        <v>1495340.01</v>
      </c>
      <c r="E29" s="42">
        <v>0</v>
      </c>
      <c r="F29" s="33"/>
      <c r="G29" s="43" t="s">
        <v>35</v>
      </c>
      <c r="H29" s="43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3" t="s">
        <v>36</v>
      </c>
      <c r="C30" s="43"/>
      <c r="D30" s="42">
        <f>IF([1]ESF!D33&lt;[1]ESF!E33,[1]ESF!E33-[1]ESF!D33,0)</f>
        <v>0</v>
      </c>
      <c r="E30" s="42">
        <f>IF(D30&gt;0,0,[1]ESF!D33-[1]ESF!E33)</f>
        <v>0</v>
      </c>
      <c r="F30" s="33"/>
      <c r="G30" s="43" t="s">
        <v>37</v>
      </c>
      <c r="H30" s="43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2">
        <v>0</v>
      </c>
      <c r="E31" s="42">
        <v>1685029.82</v>
      </c>
      <c r="F31" s="33"/>
      <c r="G31" s="44" t="s">
        <v>39</v>
      </c>
      <c r="H31" s="44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3" t="s">
        <v>40</v>
      </c>
      <c r="C32" s="43"/>
      <c r="D32" s="42">
        <f>IF([1]ESF!D35&lt;[1]ESF!E35,[1]ESF!E35-[1]ESF!D35,0)</f>
        <v>0</v>
      </c>
      <c r="E32" s="42">
        <f>IF(D32&gt;0,0,[1]ESF!D35-[1]ESF!E35)</f>
        <v>0</v>
      </c>
      <c r="F32" s="33"/>
      <c r="G32" s="43" t="s">
        <v>41</v>
      </c>
      <c r="H32" s="43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2">
        <f>IF([1]ESF!D36&lt;[1]ESF!E36,[1]ESF!E36-[1]ESF!D36,0)</f>
        <v>0</v>
      </c>
      <c r="E33" s="42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3" t="s">
        <v>43</v>
      </c>
      <c r="C34" s="43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17005688.68</v>
      </c>
      <c r="J34" s="36">
        <f>J36+J42+J50</f>
        <v>208234.87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ht="15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47">
        <f>I38+I39</f>
        <v>6268067.1900000004</v>
      </c>
      <c r="J36" s="48"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3" t="s">
        <v>46</v>
      </c>
      <c r="H38" s="43"/>
      <c r="I38" s="42">
        <v>6268067.1900000004</v>
      </c>
      <c r="J38" s="42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3" t="s">
        <v>47</v>
      </c>
      <c r="H39" s="43"/>
      <c r="I39" s="42">
        <v>0</v>
      </c>
      <c r="J39" s="42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3" t="s">
        <v>48</v>
      </c>
      <c r="H40" s="43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10737621.49</v>
      </c>
      <c r="J42" s="36">
        <f>SUM(J44:J48)</f>
        <v>208234.87</v>
      </c>
      <c r="K42" s="29"/>
      <c r="L42" s="37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2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3" t="s">
        <v>50</v>
      </c>
      <c r="H44" s="43"/>
      <c r="I44" s="42">
        <v>9793807.8000000007</v>
      </c>
      <c r="J44" s="42">
        <v>0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3" t="s">
        <v>51</v>
      </c>
      <c r="H45" s="43"/>
      <c r="I45" s="42">
        <v>943813.69</v>
      </c>
      <c r="J45" s="42">
        <v>0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3" t="s">
        <v>52</v>
      </c>
      <c r="H46" s="43"/>
      <c r="I46" s="42">
        <f>IF([1]ESF!I52&gt;[1]ESF!J52,[1]ESF!I52-[1]ESF!J52,0)</f>
        <v>0</v>
      </c>
      <c r="J46" s="42">
        <v>208234.87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3" t="s">
        <v>53</v>
      </c>
      <c r="H47" s="43"/>
      <c r="I47" s="42">
        <v>0</v>
      </c>
      <c r="J47" s="42">
        <v>0</v>
      </c>
      <c r="K47" s="29"/>
    </row>
    <row r="48" spans="1:12" ht="15" x14ac:dyDescent="0.25">
      <c r="A48" s="38"/>
      <c r="B48" s="15"/>
      <c r="C48" s="15"/>
      <c r="D48" s="15"/>
      <c r="E48" s="15"/>
      <c r="F48" s="33"/>
      <c r="G48" s="43" t="s">
        <v>54</v>
      </c>
      <c r="H48" s="43"/>
      <c r="I48" s="42">
        <f>IF([1]ESF!I54&gt;[1]ESF!J54,[1]ESF!I54-[1]ESF!J54,0)</f>
        <v>0</v>
      </c>
      <c r="J48" s="49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3" t="s">
        <v>56</v>
      </c>
      <c r="H52" s="43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50"/>
      <c r="B53" s="51"/>
      <c r="C53" s="51"/>
      <c r="D53" s="51"/>
      <c r="E53" s="51"/>
      <c r="F53" s="52"/>
      <c r="G53" s="53" t="s">
        <v>57</v>
      </c>
      <c r="H53" s="53"/>
      <c r="I53" s="54">
        <f>IF([1]ESF!I59&gt;[1]ESF!J59,[1]ESF!I59-[1]ESF!J59,0)</f>
        <v>0</v>
      </c>
      <c r="J53" s="54">
        <f>IF(I53&gt;0,0,[1]ESF!J59-[1]ESF!I59)</f>
        <v>0</v>
      </c>
      <c r="K53" s="55"/>
    </row>
    <row r="54" spans="1:11" ht="6" customHeight="1" x14ac:dyDescent="0.2">
      <c r="A54" s="56"/>
      <c r="B54" s="51"/>
      <c r="C54" s="57"/>
      <c r="D54" s="58"/>
      <c r="E54" s="59"/>
      <c r="F54" s="59"/>
      <c r="G54" s="51"/>
      <c r="H54" s="60"/>
      <c r="I54" s="58"/>
      <c r="J54" s="59"/>
      <c r="K54" s="59"/>
    </row>
    <row r="55" spans="1:11" ht="6" customHeight="1" x14ac:dyDescent="0.2">
      <c r="A55" s="15"/>
      <c r="C55" s="61"/>
      <c r="D55" s="62"/>
      <c r="E55" s="63"/>
      <c r="F55" s="63"/>
      <c r="H55" s="64"/>
      <c r="I55" s="62"/>
      <c r="J55" s="63"/>
      <c r="K55" s="63"/>
    </row>
    <row r="56" spans="1:11" ht="6" customHeight="1" x14ac:dyDescent="0.2">
      <c r="B56" s="61"/>
      <c r="C56" s="62"/>
      <c r="D56" s="63"/>
      <c r="E56" s="63"/>
      <c r="G56" s="65"/>
      <c r="H56" s="66"/>
      <c r="I56" s="63"/>
      <c r="J56" s="63"/>
    </row>
    <row r="57" spans="1:11" ht="15" customHeight="1" x14ac:dyDescent="0.2">
      <c r="B57" s="67" t="s">
        <v>58</v>
      </c>
      <c r="C57" s="67"/>
      <c r="D57" s="67"/>
      <c r="E57" s="67"/>
      <c r="F57" s="67"/>
      <c r="G57" s="67"/>
      <c r="H57" s="67"/>
      <c r="I57" s="67"/>
      <c r="J57" s="67"/>
    </row>
    <row r="58" spans="1:11" ht="9.75" customHeight="1" x14ac:dyDescent="0.2">
      <c r="B58" s="61"/>
      <c r="C58" s="62"/>
      <c r="D58" s="63"/>
      <c r="E58" s="63"/>
      <c r="G58" s="65"/>
      <c r="H58" s="66"/>
      <c r="I58" s="63"/>
      <c r="J58" s="63"/>
    </row>
    <row r="59" spans="1:11" ht="50.1" customHeight="1" x14ac:dyDescent="0.2">
      <c r="B59" s="61"/>
      <c r="C59" s="68"/>
      <c r="D59" s="69"/>
      <c r="E59" s="63"/>
      <c r="G59" s="70"/>
      <c r="H59" s="71"/>
      <c r="I59" s="63"/>
      <c r="J59" s="63"/>
    </row>
    <row r="60" spans="1:11" ht="14.1" customHeight="1" x14ac:dyDescent="0.2">
      <c r="B60" s="72"/>
      <c r="C60" s="73" t="s">
        <v>59</v>
      </c>
      <c r="D60" s="73"/>
      <c r="E60" s="63"/>
      <c r="F60" s="63"/>
      <c r="G60" s="74" t="s">
        <v>60</v>
      </c>
      <c r="H60" s="74"/>
      <c r="I60" s="40"/>
      <c r="J60" s="63"/>
    </row>
    <row r="61" spans="1:11" ht="54.75" customHeight="1" x14ac:dyDescent="0.2">
      <c r="B61" s="75"/>
      <c r="C61" s="76" t="s">
        <v>61</v>
      </c>
      <c r="D61" s="76"/>
      <c r="E61" s="77"/>
      <c r="F61" s="77"/>
      <c r="G61" s="76" t="s">
        <v>62</v>
      </c>
      <c r="H61" s="76"/>
      <c r="I61" s="40"/>
      <c r="J61" s="63"/>
    </row>
    <row r="62" spans="1:11" x14ac:dyDescent="0.2">
      <c r="A62" s="78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scale="6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2020-10-13T17:34:06Z</dcterms:created>
  <dcterms:modified xsi:type="dcterms:W3CDTF">2020-10-13T17:34:17Z</dcterms:modified>
</cp:coreProperties>
</file>