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SEGUNDO TRIMESTRE\INFORMACION CONTABLE\"/>
    </mc:Choice>
  </mc:AlternateContent>
  <bookViews>
    <workbookView xWindow="0" yWindow="0" windowWidth="28800" windowHeight="11730"/>
  </bookViews>
  <sheets>
    <sheet name="NOT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 localSheetId="0">#REF!</definedName>
    <definedName name="A_IMPRESIÓN_IM">#REF!</definedName>
    <definedName name="abc">[3]TOTAL!#REF!</definedName>
    <definedName name="Abr" localSheetId="0">#REF!</definedName>
    <definedName name="Abr">#REF!</definedName>
    <definedName name="_xlnm.Extract">[4]EGRESOS!#REF!</definedName>
    <definedName name="_xlnm.Print_Area" localSheetId="0">NOTAS!$A$1:$F$492</definedName>
    <definedName name="B">[4]EGRESOS!#REF!</definedName>
    <definedName name="BASE">#REF!</definedName>
    <definedName name="_xlnm.Database">[5]REPORTO!#REF!</definedName>
    <definedName name="cba">[3]TOTAL!#REF!</definedName>
    <definedName name="dos" localSheetId="0">#REF!</definedName>
    <definedName name="dos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 localSheetId="0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21" i="1"/>
  <c r="B32" i="1"/>
  <c r="C32" i="1"/>
  <c r="D32" i="1"/>
  <c r="B36" i="1"/>
  <c r="B44" i="1" s="1"/>
  <c r="B42" i="1"/>
  <c r="C44" i="1"/>
  <c r="D44" i="1"/>
  <c r="E44" i="1"/>
  <c r="B52" i="1"/>
  <c r="B58" i="1"/>
  <c r="B63" i="1"/>
  <c r="B69" i="1"/>
  <c r="C69" i="1"/>
  <c r="C126" i="1" s="1"/>
  <c r="D70" i="1"/>
  <c r="D69" i="1" s="1"/>
  <c r="D126" i="1" s="1"/>
  <c r="D71" i="1"/>
  <c r="D72" i="1"/>
  <c r="D73" i="1"/>
  <c r="D74" i="1"/>
  <c r="B75" i="1"/>
  <c r="C75" i="1"/>
  <c r="D76" i="1"/>
  <c r="D75" i="1" s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B106" i="1"/>
  <c r="C106" i="1"/>
  <c r="D107" i="1"/>
  <c r="D108" i="1"/>
  <c r="D106" i="1" s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B126" i="1"/>
  <c r="B134" i="1"/>
  <c r="C134" i="1"/>
  <c r="D134" i="1"/>
  <c r="B139" i="1"/>
  <c r="B145" i="1"/>
  <c r="B150" i="1"/>
  <c r="B167" i="1" s="1"/>
  <c r="C167" i="1"/>
  <c r="D167" i="1"/>
  <c r="E167" i="1"/>
  <c r="B173" i="1"/>
  <c r="B180" i="1"/>
  <c r="B186" i="1"/>
  <c r="B194" i="1"/>
  <c r="B201" i="1"/>
  <c r="B222" i="1" s="1"/>
  <c r="B213" i="1"/>
  <c r="B226" i="1"/>
  <c r="B231" i="1" s="1"/>
  <c r="B310" i="1"/>
  <c r="C310" i="1"/>
  <c r="D317" i="1"/>
  <c r="D328" i="1" s="1"/>
  <c r="D318" i="1"/>
  <c r="D319" i="1"/>
  <c r="D324" i="1"/>
  <c r="D325" i="1"/>
  <c r="D326" i="1"/>
  <c r="D327" i="1"/>
  <c r="B328" i="1"/>
  <c r="C328" i="1"/>
  <c r="D332" i="1"/>
  <c r="D361" i="1" s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B361" i="1"/>
  <c r="C361" i="1"/>
  <c r="B394" i="1"/>
  <c r="C394" i="1"/>
  <c r="D394" i="1"/>
  <c r="B401" i="1"/>
  <c r="B403" i="1"/>
  <c r="C403" i="1"/>
  <c r="B412" i="1"/>
  <c r="C412" i="1"/>
  <c r="D422" i="1"/>
  <c r="D429" i="1"/>
  <c r="D435" i="1"/>
  <c r="D442" i="1"/>
  <c r="D462" i="1"/>
  <c r="C469" i="1"/>
  <c r="D471" i="1"/>
  <c r="B479" i="1"/>
  <c r="C479" i="1"/>
  <c r="D479" i="1"/>
</calcChain>
</file>

<file path=xl/sharedStrings.xml><?xml version="1.0" encoding="utf-8"?>
<sst xmlns="http://schemas.openxmlformats.org/spreadsheetml/2006/main" count="483" uniqueCount="406">
  <si>
    <t>Secretario Administrativo de la Universidad Tecnológica del Norte de Guanajuato</t>
  </si>
  <si>
    <t xml:space="preserve">Encargado de Rectoría de la Universidad Tecnológica del Norte de Guanajuato                                                                 </t>
  </si>
  <si>
    <t>MAE. Loth Mariano Pérez Camacho</t>
  </si>
  <si>
    <t>M. en C. Andrés Salvador Casillas Barajas</t>
  </si>
  <si>
    <t>Bajo protesta de decir verdad declaramos que los Estados Financieros y sus Notas son razonablemente correctos y responsabilidad del emisor</t>
  </si>
  <si>
    <t>N/A</t>
  </si>
  <si>
    <t>7000xxxxxx</t>
  </si>
  <si>
    <t>FLUJO</t>
  </si>
  <si>
    <t>SALDO FINAL</t>
  </si>
  <si>
    <t>SALDO INICIAL</t>
  </si>
  <si>
    <t>NOTAS DE MEMORIA.</t>
  </si>
  <si>
    <t>NOTAS DE MEMORIA</t>
  </si>
  <si>
    <t>4. Total de Gasto Contable (4 = 1 + 2 + 3)</t>
  </si>
  <si>
    <t>Otros Gastos Contables No Presupuestales</t>
  </si>
  <si>
    <t>Otros Gastos</t>
  </si>
  <si>
    <t>$XXX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</si>
  <si>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</si>
  <si>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</si>
  <si>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</si>
  <si>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</si>
  <si>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</si>
  <si>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</si>
  <si>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</si>
  <si>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</si>
  <si>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</si>
  <si>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</si>
  <si>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</si>
  <si>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</si>
  <si>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</si>
  <si>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</si>
  <si>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Obra Pública en Bienes de Dominio Público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</si>
  <si>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</si>
  <si>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</si>
  <si>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</si>
  <si>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</si>
  <si>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</si>
  <si>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</si>
  <si>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</si>
  <si>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</si>
  <si>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</si>
  <si>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</si>
  <si>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</si>
  <si>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Correspondiente del 1 de enero al 30 de junio de 2020</t>
  </si>
  <si>
    <t>Conciliación entre los Egresos Presupuestarios y los Gastos Contables</t>
  </si>
  <si>
    <t>4. Ingresos Contables (4 = 1 + 2 + 3)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</si>
  <si>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</si>
  <si>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</si>
  <si>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</si>
  <si>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</si>
  <si>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</si>
  <si>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</si>
  <si>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</si>
  <si>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</si>
  <si>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</si>
  <si>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</si>
  <si>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</si>
  <si>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</si>
  <si>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(Cifras en pesos)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</si>
  <si>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</si>
  <si>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</si>
  <si>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</si>
  <si>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NO APLICA</t>
  </si>
  <si>
    <t>1250xxxxxx</t>
  </si>
  <si>
    <t>1247 Colecciones, Obras de Arte y Objeto</t>
  </si>
  <si>
    <t>1246 Maquinaria, Otros Equipos y Herrami</t>
  </si>
  <si>
    <t>1244 Equipo de Transporte</t>
  </si>
  <si>
    <t>1243 Equipo e Instrumental Médico y de L</t>
  </si>
  <si>
    <t>1242 Mobiliario y Equipo Educacional y R</t>
  </si>
  <si>
    <t>1241 Mobiliario y Equipo de Administraci</t>
  </si>
  <si>
    <t>1240xxxxxx</t>
  </si>
  <si>
    <t>1236 Construcciones en Proceso en Bienes</t>
  </si>
  <si>
    <t>1230xxxxxx</t>
  </si>
  <si>
    <t>1210xxxxxx</t>
  </si>
  <si>
    <t>% SUB</t>
  </si>
  <si>
    <t>EFE-02 ADQ. BIENES MUEBLES E INMUEBLES</t>
  </si>
  <si>
    <t>1112107001  SANTANDER 1800002884</t>
  </si>
  <si>
    <t>1112103046  BANORTE 1112364718 R</t>
  </si>
  <si>
    <t>1112103045  BANORTE 1112363485 F</t>
  </si>
  <si>
    <t>1112103044  BANORTE 1096250779 R</t>
  </si>
  <si>
    <t>1112103043  BANORTE 1096253181 R</t>
  </si>
  <si>
    <t>1112103042  BANORTE 1058962708 G</t>
  </si>
  <si>
    <t>1112103041  BANORTE 1058967002 R</t>
  </si>
  <si>
    <t>1112103033  BANORTE 0268645018 PROMEP FIDE</t>
  </si>
  <si>
    <t>1112103032  BANORTE 0253080286 CONCYTEG</t>
  </si>
  <si>
    <t>1112103031  BANORTE 0215693040 PADES</t>
  </si>
  <si>
    <t>1112103028  BNTE Cta. 0892358209</t>
  </si>
  <si>
    <t>1112103027  BNTE Cta. 818582442</t>
  </si>
  <si>
    <t>1112103025  BNTE Cta. 0681904266</t>
  </si>
  <si>
    <t>1112103011  BNTE Cta. 0102969332</t>
  </si>
  <si>
    <t>1112103010  BNTE Cta. 0620348168 PYME  CIDENG</t>
  </si>
  <si>
    <t>1112103008  BNTE Cta. 548156672</t>
  </si>
  <si>
    <t>1112103007  BNTE Cta. 0183961286 CIDENG</t>
  </si>
  <si>
    <t>1112103006  BNTE Cta. 815002717 BK CREDITO</t>
  </si>
  <si>
    <t>1112103005  BNTE Cta. 815002881</t>
  </si>
  <si>
    <t>1112103004  BNTE Cta. 0102969073</t>
  </si>
  <si>
    <t>1112103003  BNTE Cta. 815010299 ING PROPIOS</t>
  </si>
  <si>
    <t>1112103002  BNTE Cta. 815010582 SUB ESTATAL</t>
  </si>
  <si>
    <t>1112103001  BNTE Cta. 815010574 SUB. FEDERAL</t>
  </si>
  <si>
    <t>1112101004  BMX cta. 31797 SAR</t>
  </si>
  <si>
    <t>1112101003  BMX cta. 32793</t>
  </si>
  <si>
    <t>1112101001  BMX cta. 3882 NOMINA</t>
  </si>
  <si>
    <t>1110xxxxxx</t>
  </si>
  <si>
    <t>EFE-01 FLUJO DE EFECTIVO</t>
  </si>
  <si>
    <t>IV) NOTAS AL ESTADO DE FLUJO DE EFECTIVO</t>
  </si>
  <si>
    <t>3243000002  RESERVA DE CONTIGENCIA</t>
  </si>
  <si>
    <t>3221795002   REM REFRENDO CONVEN</t>
  </si>
  <si>
    <t>3221793001  REM CIERRE EST LIBRE</t>
  </si>
  <si>
    <t>3221792001  REMANENTE CIERRE RECURSOS PROPIOS</t>
  </si>
  <si>
    <t>3220790202  APLICACIÓN DE REMANENTE FEDERAL</t>
  </si>
  <si>
    <t>3220790201  APLICACIÓN DE REMANENTE PROPIO</t>
  </si>
  <si>
    <t>3220690213  APLICACIÓN DE REMANE</t>
  </si>
  <si>
    <t>3220690212  APLICACIÓN DE REMANENTE FEDERAL</t>
  </si>
  <si>
    <t>3220690211  APLICACIÓN DE REMANENTE PROPIO</t>
  </si>
  <si>
    <t>3220690202  APLICACIÓN DE REMANENTE FEDERAL</t>
  </si>
  <si>
    <t>3220690201  APLICACIÓN DE REMANENTE PROPIO</t>
  </si>
  <si>
    <t>3220001001  CAPITALIZACIÓN REMANENTES</t>
  </si>
  <si>
    <t>3220001000  CAPITALIZACIÓN RECURSOS PROPIOS</t>
  </si>
  <si>
    <t>3220000027  RESULTADO DEL EJERCICIO 2019</t>
  </si>
  <si>
    <t>3220000026  RESULTADO DEL EJERCICIO 2018</t>
  </si>
  <si>
    <t>3220000025  RESULTADO DEL EJERCICIO 2017</t>
  </si>
  <si>
    <t>3220000024  RESULTADO DEL EJERCICIO 2016</t>
  </si>
  <si>
    <t>3220000023  RESULTADO DEL EJERCICIO 2015</t>
  </si>
  <si>
    <t>3220000022  RESULTADO DEL EJERCICIO 2014</t>
  </si>
  <si>
    <t>3220000021  RESULTADO EJERCICIO 2013</t>
  </si>
  <si>
    <t>3220000020  RESULTADO EJERCICIO 2012</t>
  </si>
  <si>
    <t>3220000019  RESULTADO EJERCICIO 2011</t>
  </si>
  <si>
    <t>3220000018  RESULTADO EJERCICIO 2010</t>
  </si>
  <si>
    <t>3220000017  RESULTADO EJERCICIO 2009</t>
  </si>
  <si>
    <t>3220000016  RESULTADO EJERCICIO 2008</t>
  </si>
  <si>
    <t>3220000015  RESULTADO EJERCICIO 2007</t>
  </si>
  <si>
    <t>3220000014  RESULTADO EJERCICIO 2006</t>
  </si>
  <si>
    <t>3220000002  RESULTADOS ACUMULADOS</t>
  </si>
  <si>
    <t>3210 Resultado del Ejercicio (Ahorro/Des</t>
  </si>
  <si>
    <t>3210xxxxxx</t>
  </si>
  <si>
    <t>NATURALEZA</t>
  </si>
  <si>
    <t>MODIFICACION</t>
  </si>
  <si>
    <t>VHP-02 PATRIMONIO GENERADO</t>
  </si>
  <si>
    <t>3120000004  DONACIONES DE BIENES</t>
  </si>
  <si>
    <t>3115101001  REASIGNACION DE BIENES MUEBLES</t>
  </si>
  <si>
    <t>3113916000  ESTATALES DE EJERCIC</t>
  </si>
  <si>
    <t>3113915000  ESTATALES DE EJERCIC</t>
  </si>
  <si>
    <t>3113836000  CONVENIO EJE ANT OBRA PUBLICA</t>
  </si>
  <si>
    <t>3113835000  CONVENIO EJE ANT BIENES MUEBLES</t>
  </si>
  <si>
    <t>3113828005  FAFEF DE EJERCIC ANT</t>
  </si>
  <si>
    <t>3111835000  CONVENIO BIENES MUEBLES</t>
  </si>
  <si>
    <t>3110911600  ESTATAL OBRA PÚBLICA</t>
  </si>
  <si>
    <t>3110911500  ESTATAL BIENES MUEBL</t>
  </si>
  <si>
    <t>3110000002  BAJA DE ACTIVO FIJO</t>
  </si>
  <si>
    <t>3110000001  APORTACIONES</t>
  </si>
  <si>
    <t>3110xxxxxx</t>
  </si>
  <si>
    <t>TIPO</t>
  </si>
  <si>
    <t>VHP-01 PATRIMONIO CONTRIBUIDO</t>
  </si>
  <si>
    <t>III) NOTAS AL ESTADO DE VARIACIÓN A LA HACIEDA PÚBLICA</t>
  </si>
  <si>
    <t>5599000006  Diferencia por Redondeo</t>
  </si>
  <si>
    <t>5521002001  PROVISIÓN DE PASIVO A CORTO PLAZO</t>
  </si>
  <si>
    <t>5518000001  BAJA DE ACTIVO FIJO</t>
  </si>
  <si>
    <t>5242442000  BECAS O. AYUDA</t>
  </si>
  <si>
    <t>5139398000  IMPUESTO DE NOMINA</t>
  </si>
  <si>
    <t>5139392000  OTROS IMPUESTOS Y DERECHOS</t>
  </si>
  <si>
    <t>5138385000  GASTOS  DE REPRESENTACION</t>
  </si>
  <si>
    <t>5138383000  CONGRESOS Y CONVENCIONES</t>
  </si>
  <si>
    <t>5138382000  GASTOS DE ORDEN SOCIAL Y CULTURAL</t>
  </si>
  <si>
    <t>5137379000  OT. SER. TRASLADO</t>
  </si>
  <si>
    <t>5137376000  VIÁTICOS EN EL EXTRANJERO</t>
  </si>
  <si>
    <t>5137375000  VIATICOS EN EL PAIS</t>
  </si>
  <si>
    <t>5137372000  PASAJES TERRESTRES</t>
  </si>
  <si>
    <t>5137371000  PASAJES AEREOS</t>
  </si>
  <si>
    <t>5136361100  DIFUSION POR RADIO,</t>
  </si>
  <si>
    <t>5135359000  SERVICIOS DE JARDINE</t>
  </si>
  <si>
    <t>5135358000  SERVICIOS DE LIMPIEZ</t>
  </si>
  <si>
    <t>5135355000  REPAR. Y MTTO. DE EQ</t>
  </si>
  <si>
    <t>5134345000  SEGUROS DE BIENES PATRIMONIALES</t>
  </si>
  <si>
    <t>5134341000  SERVICIOS FINANCIEROS Y BANCARIOS</t>
  </si>
  <si>
    <t>5133339000  SERVICIOS PROFESIONA</t>
  </si>
  <si>
    <t>5133338000  SERVICIOS DE VIGILANCIA</t>
  </si>
  <si>
    <t>5133336000  SERVS. APOYO ADMVO.</t>
  </si>
  <si>
    <t>5133331000  SERVS. LEGALES, DE</t>
  </si>
  <si>
    <t>5132327000  ARRE. ACT. INTANG</t>
  </si>
  <si>
    <t>5132326000  ARRENDA. DE MAQ., O</t>
  </si>
  <si>
    <t>5132325000  ARRENDAMIENTO DE EQU</t>
  </si>
  <si>
    <t>5131318000  SERVICIOS POSTALES Y TELEGRAFICOS</t>
  </si>
  <si>
    <t>5131317000  SERV. ACCESO A INTE</t>
  </si>
  <si>
    <t>5131315000  TELEFONÍA CELULAR</t>
  </si>
  <si>
    <t>5131314000  TELEFONÍA TRADICIONAL</t>
  </si>
  <si>
    <t>5131313000  SERVICIO DE AGUA POTABLE</t>
  </si>
  <si>
    <t>5131311000  SERVICIO DE ENERGÍA ELÉCTRICA</t>
  </si>
  <si>
    <t>5129296000  REF. EQ. TRANSP.</t>
  </si>
  <si>
    <t>5129294000  REFACCIONES Y ACCESO</t>
  </si>
  <si>
    <t>5129292000  REFACCIONES, ACCESO</t>
  </si>
  <si>
    <t>5129291000  HERRAMIENTAS MENORES</t>
  </si>
  <si>
    <t>5127273000  ARTÍCULOS DEPORTIVOS</t>
  </si>
  <si>
    <t>5127272000  PRENDAS DE PROTECCIÓN</t>
  </si>
  <si>
    <t>5126261000  COMBUSTIBLES, LUBRI</t>
  </si>
  <si>
    <t>5125259000  OTROS PRODUCTOS QUÍMICOS</t>
  </si>
  <si>
    <t>5125256000  FIB. SINTET. HULE</t>
  </si>
  <si>
    <t>5125254000  MATERIALES, ACCESOR</t>
  </si>
  <si>
    <t>5125253000  MEDICINAS Y PRODUCTO</t>
  </si>
  <si>
    <t>5125252000  FERTILIZANTES, PESTI</t>
  </si>
  <si>
    <t>5125251000  SUSTANCIAS QUÍMICAS</t>
  </si>
  <si>
    <t>5124249000  OTROS MATERIALES Y A</t>
  </si>
  <si>
    <t>5124248000  MATERIALES COMPLEMENTARIOS</t>
  </si>
  <si>
    <t>5124247000  ARTICULOS METALICOS</t>
  </si>
  <si>
    <t>5124246000  MATERIAL ELECTRICO Y ELECTRONICO</t>
  </si>
  <si>
    <t>5124245000  VIDRIO Y PRODUCTOS DE VIDRIO</t>
  </si>
  <si>
    <t>5124243000  CAL, YESO Y PRODUCTOS DE YESO</t>
  </si>
  <si>
    <t>5124242000  CEMENTO Y PRODUCTOS DE CONCRETO</t>
  </si>
  <si>
    <t>5124241000  PRODUCTOS MINERALES NO METALICOS</t>
  </si>
  <si>
    <t>5122221000  ALIMENTACIÓN DE PERSONAS</t>
  </si>
  <si>
    <t>5121216000  MATERIAL DE LIMPIEZA</t>
  </si>
  <si>
    <t>5121215000  MATERIAL IMPRESO E I</t>
  </si>
  <si>
    <t>5121214000  MAT.,UTILES Y EQUIPO</t>
  </si>
  <si>
    <t>5121211000  MATERIALES Y ÚTILES DE OFICINA</t>
  </si>
  <si>
    <t>5116171000  ESTÍMULOS</t>
  </si>
  <si>
    <t>5115159000  OTRAS PRESTACIONES S</t>
  </si>
  <si>
    <t>5115154000  PRESTACIONES CONTRACTUALES</t>
  </si>
  <si>
    <t>5115153000  SEGURO DE RETIRO (AP</t>
  </si>
  <si>
    <t>5114144000  SEGUROS MÚLTIPLES</t>
  </si>
  <si>
    <t>5114143000  APORT. S. RETIRO.</t>
  </si>
  <si>
    <t>5114142000  APORTACIONES A FONDOS DE VIVIENDA</t>
  </si>
  <si>
    <t>5114141000  APORTACIONES DE SEGURIDAD SOCIAL</t>
  </si>
  <si>
    <t>5114114400  SEGUROS MÚLTIPLES</t>
  </si>
  <si>
    <t>5113132000  PRIMAS DE VACAS., D</t>
  </si>
  <si>
    <t>5113131000  PRIMAS POR AÑOS DE S</t>
  </si>
  <si>
    <t>5112122000  SUELDOS BASE AL PERSONAL EVENTUAL</t>
  </si>
  <si>
    <t>5112121000  HONORARIOS ASIMILABLES A SALARIOS</t>
  </si>
  <si>
    <t>5111113000  SUELDOS BASE AL PERS</t>
  </si>
  <si>
    <t>5000xxxxxx</t>
  </si>
  <si>
    <t>EXPLICACION</t>
  </si>
  <si>
    <t>%GASTO</t>
  </si>
  <si>
    <t>MONTO</t>
  </si>
  <si>
    <t>ERA-03 GASTOS</t>
  </si>
  <si>
    <t>GASTOS Y OTRAS PÉRDIDAS</t>
  </si>
  <si>
    <t>4399 Otros Ingresos y Beneficios Varios</t>
  </si>
  <si>
    <t>4341 Disminución del Exceso en Provis.</t>
  </si>
  <si>
    <t>4311 Int.Ganados de Val.,Créditos, Bonos</t>
  </si>
  <si>
    <t>4300xxxxxx</t>
  </si>
  <si>
    <t>CARACTERISTICAS</t>
  </si>
  <si>
    <t>NOTA</t>
  </si>
  <si>
    <t>ERA-02 OTROS INGRESOS Y BENEFICIOS</t>
  </si>
  <si>
    <t>4221911400  ESTATAL SUBSIDIOS Y AYUDAS</t>
  </si>
  <si>
    <t>4221911300  ESTATAL SERVICIOS GENERALES</t>
  </si>
  <si>
    <t>4221911200  ESTATAL MATERIALES Y SUMINISTROS</t>
  </si>
  <si>
    <t>4221911100  ESTATAL SERVICIOS PERSONALES</t>
  </si>
  <si>
    <t>4213834000  AYUDAS Y SUBSIDIOS</t>
  </si>
  <si>
    <t>4213833000  SERVICIOS GENERALES</t>
  </si>
  <si>
    <t>4213832000  MATERIALES Y SUMINISTROS</t>
  </si>
  <si>
    <t>4213831000  SERVICIOS PERSONALES</t>
  </si>
  <si>
    <t>4200xxxxxx</t>
  </si>
  <si>
    <t>4173730909  SERVICIOS TECNOLOGICOS</t>
  </si>
  <si>
    <t>4173730907  INGRESOS POR SERVICIOS EXTERNOS</t>
  </si>
  <si>
    <t>4173730906  PATROCINIOS</t>
  </si>
  <si>
    <t>4173730701  CUOTAS DE TITULACIÓN</t>
  </si>
  <si>
    <t>4173730602  REEXPEDICION DE CREDENCIAL</t>
  </si>
  <si>
    <t>4173730405  EXAMEN OTROS</t>
  </si>
  <si>
    <t>4173730402  EXAMEN DE ADMISIÓN</t>
  </si>
  <si>
    <t>4173730206  CURSOS OTROS</t>
  </si>
  <si>
    <t>4173730205  CURSOS DE IDIOMAS</t>
  </si>
  <si>
    <t>4173730202  TALLERES REMEDIALES</t>
  </si>
  <si>
    <t>4173730102  RE-INSCRIPCIÓN</t>
  </si>
  <si>
    <t>4100xxxxxx</t>
  </si>
  <si>
    <t>ERA-01 INGRESOS</t>
  </si>
  <si>
    <t>INGRESOS DE GESTIÓN</t>
  </si>
  <si>
    <t>II) NOTAS AL ESTADO DE ACTIVIDADES</t>
  </si>
  <si>
    <t>2199002099  DIFERENCIAS IRRELEVA</t>
  </si>
  <si>
    <t>2199002001  CXP GEG POR SERV. EDUCATIVOS</t>
  </si>
  <si>
    <t>2199xxxxxx</t>
  </si>
  <si>
    <t>ESF-14 OTROS PASIVOS CIRCULANTES</t>
  </si>
  <si>
    <t>2240xxxxx</t>
  </si>
  <si>
    <t>CARACTERÍSTICAS</t>
  </si>
  <si>
    <t>ESF-13 PASIVO DIFERIDO A LARGO PLAZO</t>
  </si>
  <si>
    <t>2161001002  DEPOSITOS EN GARANTÍ</t>
  </si>
  <si>
    <t>2160xxxxx</t>
  </si>
  <si>
    <t>ESF-13 FONDOS Y BIENES DE TERCEROS EN GARANTÍA Y/O ADMINISTRACIÓN A CORTO PLAZO</t>
  </si>
  <si>
    <t>2159xxxxx</t>
  </si>
  <si>
    <t>ESF-13 OTROS PASIVOS DIFERIDOS A CORTO PLAZO</t>
  </si>
  <si>
    <t>2119905010  PROGRAMAS Y FONDOS</t>
  </si>
  <si>
    <t>2119905009  CENEVAL</t>
  </si>
  <si>
    <t>2119905008  TITULACION TSU</t>
  </si>
  <si>
    <t>2119905006  ACREEDORES VARIOS</t>
  </si>
  <si>
    <t>2117918002  CAP 2%</t>
  </si>
  <si>
    <t>2117918001  DIVO 5% AL MILLAR</t>
  </si>
  <si>
    <t>2117904004  SEGUROS INBURSA S.A.</t>
  </si>
  <si>
    <t>2117502102  IMPUESTO NOMINAS A PAGAR</t>
  </si>
  <si>
    <t>2117301007  IVA POR PAGAR</t>
  </si>
  <si>
    <t>2117202002  APORTACIÓN TRABAJADOR ISSEG</t>
  </si>
  <si>
    <t>2117101004  ISR ASIMILADOS POR PAGAR</t>
  </si>
  <si>
    <t>2117101003  ISR SALARIOS POR PAGAR</t>
  </si>
  <si>
    <t>2111401006  SEGUROS GASTOS MÉDICOS MAYORES</t>
  </si>
  <si>
    <t>2111401005  APORTACION PATRONAL SAR</t>
  </si>
  <si>
    <t>2111401004  APORTACION PATRONAL INFONAVIT</t>
  </si>
  <si>
    <t>2111401001  APORTACIÓN PATRONAL ISSEG</t>
  </si>
  <si>
    <t>2110xxxxxx</t>
  </si>
  <si>
    <t>365 DIAS</t>
  </si>
  <si>
    <t>180 DIAS</t>
  </si>
  <si>
    <t>90 DIAS</t>
  </si>
  <si>
    <t>ESF-12 CUENTAS Y DOC. POR PAGAR</t>
  </si>
  <si>
    <t>PASIVO</t>
  </si>
  <si>
    <t>ESF-11 OTROS ACTIVOS</t>
  </si>
  <si>
    <t>1280xxxxxx</t>
  </si>
  <si>
    <t>ESF-10   ESTIMACIONES Y DETERIOROS</t>
  </si>
  <si>
    <t>1260xxxxxx</t>
  </si>
  <si>
    <t>NO APLICAN</t>
  </si>
  <si>
    <t>1270xxxxxx</t>
  </si>
  <si>
    <t xml:space="preserve">1250xxxxxx </t>
  </si>
  <si>
    <t>CRITERIO</t>
  </si>
  <si>
    <t>ESF-09 INTANGIBLES Y DIFERIDOS</t>
  </si>
  <si>
    <t>1263656901  OTROS EQUIPOS 2010</t>
  </si>
  <si>
    <t>1263656701  HERRAMIENTAS Y MÁQUI</t>
  </si>
  <si>
    <t>1263656601  EQUIPOS DE GENERACIÓ</t>
  </si>
  <si>
    <t>1263656501  EQUIPO DE COMUNICACI</t>
  </si>
  <si>
    <t>1263656401  SISTEMAS DE AIRE ACO</t>
  </si>
  <si>
    <t>1263656201  MAQUINARIA Y EQUIPO</t>
  </si>
  <si>
    <t>1263656101  MAQUINARIA Y EQUIPO</t>
  </si>
  <si>
    <t>1263454101  AUTOMÓVILES Y CAMIONES 2010</t>
  </si>
  <si>
    <t>1263353201  INSTRUMENTAL MÉDICO</t>
  </si>
  <si>
    <t>1263353101  EQUIPO MÉDICO Y DE L</t>
  </si>
  <si>
    <t>1263252901  OTRO MOBILIARIO Y EP</t>
  </si>
  <si>
    <t>1263252301  CAMARAS FOTOGRAFICAS</t>
  </si>
  <si>
    <t>1263252201  APARATOS DEPORTIVOS 2010</t>
  </si>
  <si>
    <t>1263252101  EQUIPOS Y APARATOS A</t>
  </si>
  <si>
    <t>1263151901  OTROS MOBILIARIOS Y</t>
  </si>
  <si>
    <t>1263151501  EPO. DE COMPUTO Y DE</t>
  </si>
  <si>
    <t>1263151301  "BIENES ARTÍSTICOS,</t>
  </si>
  <si>
    <t>1263151101  MUEBLES DE OFICINA Y</t>
  </si>
  <si>
    <t>1261258301  DEP. ACUM. DE EDIFIC</t>
  </si>
  <si>
    <t>1247151301  BIENES ARTÍSTICOS,</t>
  </si>
  <si>
    <t>1247151300  BIENES ARTÍSTICOS,</t>
  </si>
  <si>
    <t>1246956901  OTROS EQUIPOS 2010</t>
  </si>
  <si>
    <t>1246956900  OTROS EQUIPOS 2011</t>
  </si>
  <si>
    <t>1246756701  HERRAMIENTAS Y MÁQUI</t>
  </si>
  <si>
    <t>1246756700  HERRAMIENTAS Y MÁQUI</t>
  </si>
  <si>
    <t>1246656601  EQUIPOS DE GENERACIÓ</t>
  </si>
  <si>
    <t>1246656600  EQUIPOS DE GENERACI</t>
  </si>
  <si>
    <t>1246556501  EQUIPO DE COMUNICACI</t>
  </si>
  <si>
    <t>1246556500  EQUIPO DE COMUNICACI</t>
  </si>
  <si>
    <t>1246456400  SISTEMAS DE AIRE ACO</t>
  </si>
  <si>
    <t>1246256201  MAQUINARIA Y EQUIPO</t>
  </si>
  <si>
    <t>1246256200  MAQUINARIA Y EQUIPO</t>
  </si>
  <si>
    <t>1246156100  MAQUINARIA Y EQUIPO</t>
  </si>
  <si>
    <t>1244154101  AUTOMÓVILES Y CAMIONES 2010</t>
  </si>
  <si>
    <t>1244154100  AUTOMÓVILES Y CAMIONES 2011</t>
  </si>
  <si>
    <t>1243253200  INSTRUMENTAL MÉDICO</t>
  </si>
  <si>
    <t>1243153101  EQUIPO MÉDICO Y DE L</t>
  </si>
  <si>
    <t>1243153100  EQUIPO MÉDICO Y DE L</t>
  </si>
  <si>
    <t>1242952901  OTRO MOBILIARIO Y EQ</t>
  </si>
  <si>
    <t>1242952900  OTRO MOBILIARIO Y EQ</t>
  </si>
  <si>
    <t>1242352300  CÁMARAS FOTOGRÁFICAS</t>
  </si>
  <si>
    <t>1242252200  APARATOS DEPORTIVOS 2011</t>
  </si>
  <si>
    <t>1242152100  EQUIPO Y APARATOS AU</t>
  </si>
  <si>
    <t>1241951901  OTROS MOBILIARIOS Y</t>
  </si>
  <si>
    <t>1241951900  OTROS MOBILIARIOS Y</t>
  </si>
  <si>
    <t>1241351501  EQUIPO DE CÓMPUTO Y</t>
  </si>
  <si>
    <t>1241351500  EQUIPO DE CÓMPUTO Y</t>
  </si>
  <si>
    <t>1241151101  MUEBLES OFNA Y ESTA</t>
  </si>
  <si>
    <t>1241151100  MUEBLES DE OFICINA Y</t>
  </si>
  <si>
    <t>1236262200  Edificación no habitacional</t>
  </si>
  <si>
    <t>1236200001  CONS. EN PROC. EN BI</t>
  </si>
  <si>
    <t>1233583001  EDIFICIOS A VALOR HISTORICO</t>
  </si>
  <si>
    <t>1233058300  EDIFICIOS NO HABITACIONALES</t>
  </si>
  <si>
    <t>1231581001  TERRENOS A VALOR HISTORICO</t>
  </si>
  <si>
    <t>ESF-08 BIENES MUEBLES E INMUEBLES</t>
  </si>
  <si>
    <t>* BIENES MUEBLES, INMUEBLES E INTAGIBLES</t>
  </si>
  <si>
    <t>1214xxxxxx</t>
  </si>
  <si>
    <t>EMPRESA/OPDES</t>
  </si>
  <si>
    <t>ESF-07 PARTICIPACIONES Y APORT.  CAPITAL</t>
  </si>
  <si>
    <t>1213xxxxxx</t>
  </si>
  <si>
    <t>OBJETO</t>
  </si>
  <si>
    <t>NOMBRE DE FIDEICOMIS0O</t>
  </si>
  <si>
    <t>ESF-06 FIDEICOMISOS, MANDATOS Y CONTRATOS ANALOGOS</t>
  </si>
  <si>
    <t xml:space="preserve">* INVERSIONES FINANCIERAS. </t>
  </si>
  <si>
    <t>1150xxxxxx</t>
  </si>
  <si>
    <t>1145400001  BIENES MUEBLES EN TRÁNSITO</t>
  </si>
  <si>
    <t xml:space="preserve">1140xxxxxx  </t>
  </si>
  <si>
    <t>METODO</t>
  </si>
  <si>
    <t>ESF-05 INVENTARIO Y ALMACENES</t>
  </si>
  <si>
    <t>* BIENES DISPONIBLES PARA SU TRANSFORMACIÓN O CONSUMO.</t>
  </si>
  <si>
    <t xml:space="preserve">      1125102001  FONDO FIJO</t>
  </si>
  <si>
    <t xml:space="preserve">1125xxxxxx Deudores por Anticipos </t>
  </si>
  <si>
    <t xml:space="preserve">      1123106001  OTROS DEUDORES DIVERSOS</t>
  </si>
  <si>
    <t xml:space="preserve">      1123103301  SUBSIDIO AL EMPLEO</t>
  </si>
  <si>
    <t xml:space="preserve">      1123102004  BECAS CREDITO ALUMNOS</t>
  </si>
  <si>
    <t xml:space="preserve">      1123102001  FUNCIONARIOS Y EMPLEADOS</t>
  </si>
  <si>
    <t xml:space="preserve">      1123101002  GTOS A RESERVA DE CO</t>
  </si>
  <si>
    <t>1123xxxxxx Dedudores Pendientes por Recuperar</t>
  </si>
  <si>
    <t>ESF-03 DEUDORES P/RECUPERAR</t>
  </si>
  <si>
    <t>1124xxxxxx Ingresos por Recuperar CP</t>
  </si>
  <si>
    <t>1122902001  OTRAS CUENTAS POR COBRAR</t>
  </si>
  <si>
    <t>1122602001  CUENTAS POR COBRAR A</t>
  </si>
  <si>
    <t>1122xxxxxx Cuentas por Cobrar a CP</t>
  </si>
  <si>
    <t>2013</t>
  </si>
  <si>
    <t>2012</t>
  </si>
  <si>
    <t>ESF-02 INGRESOS P/RECUPERAR</t>
  </si>
  <si>
    <t>* DERECHOS A RECIBIR EFECTIVO Y EQUIVALENTES Y BIENES O SERVICIOS A RECIBIR</t>
  </si>
  <si>
    <t>1211xxxxxx Inversiones a LP</t>
  </si>
  <si>
    <t>1121xxxxxx Inversiones mayores a 3 meses hasta 12.</t>
  </si>
  <si>
    <t>1114xxxxxx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</si>
  <si>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</si>
  <si>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</si>
  <si>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</si>
  <si>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</si>
  <si>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</si>
  <si>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</si>
  <si>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Universidad Tecnológica del Norte de Guanajuato</t>
  </si>
  <si>
    <t>Ente Público:</t>
  </si>
  <si>
    <t>Al 30 de Junio del 2020</t>
  </si>
  <si>
    <t xml:space="preserve">NOTAS A LOS ESTADOS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</si>
</sst>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 ;\-#,##0.00\ "/>
    <numFmt numFmtId="168" formatCode="#,##0.00_-;#,##0.00\-;&quot; &quo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222222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Soberana Sans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</cellStyleXfs>
  <cellXfs count="192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2" fillId="2" borderId="0" xfId="0" applyFont="1" applyFill="1" applyBorder="1"/>
    <xf numFmtId="49" fontId="4" fillId="3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/>
    <xf numFmtId="165" fontId="4" fillId="2" borderId="4" xfId="0" applyNumberFormat="1" applyFont="1" applyFill="1" applyBorder="1"/>
    <xf numFmtId="49" fontId="4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center" vertical="center"/>
    </xf>
    <xf numFmtId="4" fontId="6" fillId="3" borderId="7" xfId="3" applyNumberFormat="1" applyFont="1" applyFill="1" applyBorder="1" applyAlignment="1">
      <alignment horizontal="center" vertical="center" wrapText="1"/>
    </xf>
    <xf numFmtId="0" fontId="6" fillId="3" borderId="7" xfId="4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2" fillId="2" borderId="0" xfId="0" applyNumberFormat="1" applyFont="1" applyFill="1"/>
    <xf numFmtId="166" fontId="2" fillId="2" borderId="0" xfId="1" applyNumberFormat="1" applyFont="1" applyFill="1" applyBorder="1"/>
    <xf numFmtId="4" fontId="2" fillId="2" borderId="0" xfId="0" applyNumberFormat="1" applyFont="1" applyFill="1" applyBorder="1"/>
    <xf numFmtId="166" fontId="8" fillId="3" borderId="3" xfId="1" applyFont="1" applyFill="1" applyBorder="1" applyAlignment="1">
      <alignment horizontal="center" vertical="center"/>
    </xf>
    <xf numFmtId="0" fontId="9" fillId="2" borderId="0" xfId="0" applyFont="1" applyFill="1"/>
    <xf numFmtId="0" fontId="10" fillId="3" borderId="3" xfId="0" applyFont="1" applyFill="1" applyBorder="1" applyAlignment="1">
      <alignment vertical="center"/>
    </xf>
    <xf numFmtId="43" fontId="2" fillId="2" borderId="0" xfId="0" applyNumberFormat="1" applyFont="1" applyFill="1" applyBorder="1"/>
    <xf numFmtId="0" fontId="2" fillId="2" borderId="0" xfId="0" applyFont="1" applyFill="1" applyBorder="1"/>
    <xf numFmtId="0" fontId="9" fillId="2" borderId="0" xfId="0" applyFont="1" applyFill="1" applyAlignment="1">
      <alignment vertical="center" wrapText="1"/>
    </xf>
    <xf numFmtId="4" fontId="11" fillId="0" borderId="3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4" fontId="2" fillId="2" borderId="0" xfId="0" applyNumberFormat="1" applyFont="1" applyFill="1"/>
    <xf numFmtId="166" fontId="13" fillId="0" borderId="3" xfId="1" applyFont="1" applyBorder="1" applyAlignment="1">
      <alignment horizontal="center" vertical="center"/>
    </xf>
    <xf numFmtId="0" fontId="9" fillId="0" borderId="3" xfId="0" applyFont="1" applyBorder="1"/>
    <xf numFmtId="0" fontId="10" fillId="0" borderId="3" xfId="0" applyFont="1" applyBorder="1" applyAlignment="1">
      <alignment vertical="center"/>
    </xf>
    <xf numFmtId="4" fontId="14" fillId="0" borderId="0" xfId="0" applyNumberFormat="1" applyFont="1"/>
    <xf numFmtId="164" fontId="9" fillId="2" borderId="0" xfId="0" applyNumberFormat="1" applyFont="1" applyFill="1" applyAlignment="1">
      <alignment vertical="center" wrapText="1"/>
    </xf>
    <xf numFmtId="164" fontId="9" fillId="2" borderId="10" xfId="0" applyNumberFormat="1" applyFont="1" applyFill="1" applyBorder="1" applyAlignment="1">
      <alignment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5" fillId="0" borderId="3" xfId="0" applyNumberFormat="1" applyFont="1" applyBorder="1"/>
    <xf numFmtId="0" fontId="10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/>
    <xf numFmtId="0" fontId="9" fillId="0" borderId="0" xfId="0" applyFont="1"/>
    <xf numFmtId="166" fontId="13" fillId="3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4" fontId="12" fillId="0" borderId="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1" fillId="2" borderId="0" xfId="0" applyFont="1" applyFill="1" applyAlignment="1">
      <alignment vertical="center"/>
    </xf>
    <xf numFmtId="166" fontId="11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9" fillId="2" borderId="0" xfId="0" applyFont="1" applyFill="1" applyBorder="1"/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" fontId="15" fillId="0" borderId="3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166" fontId="4" fillId="3" borderId="3" xfId="0" applyNumberFormat="1" applyFont="1" applyFill="1" applyBorder="1" applyAlignment="1">
      <alignment horizontal="center" vertical="center"/>
    </xf>
    <xf numFmtId="43" fontId="4" fillId="3" borderId="3" xfId="0" applyNumberFormat="1" applyFont="1" applyFill="1" applyBorder="1" applyAlignment="1">
      <alignment vertical="center"/>
    </xf>
    <xf numFmtId="164" fontId="16" fillId="2" borderId="0" xfId="0" applyNumberFormat="1" applyFont="1" applyFill="1" applyBorder="1"/>
    <xf numFmtId="164" fontId="16" fillId="2" borderId="5" xfId="0" applyNumberFormat="1" applyFont="1" applyFill="1" applyBorder="1"/>
    <xf numFmtId="164" fontId="16" fillId="2" borderId="4" xfId="0" applyNumberFormat="1" applyFont="1" applyFill="1" applyBorder="1"/>
    <xf numFmtId="164" fontId="16" fillId="2" borderId="14" xfId="0" applyNumberFormat="1" applyFont="1" applyFill="1" applyBorder="1"/>
    <xf numFmtId="164" fontId="6" fillId="2" borderId="13" xfId="0" applyNumberFormat="1" applyFont="1" applyFill="1" applyBorder="1"/>
    <xf numFmtId="49" fontId="4" fillId="2" borderId="14" xfId="0" applyNumberFormat="1" applyFont="1" applyFill="1" applyBorder="1" applyAlignment="1">
      <alignment horizontal="left"/>
    </xf>
    <xf numFmtId="164" fontId="2" fillId="2" borderId="14" xfId="0" applyNumberFormat="1" applyFont="1" applyFill="1" applyBorder="1"/>
    <xf numFmtId="164" fontId="2" fillId="0" borderId="14" xfId="0" applyNumberFormat="1" applyFont="1" applyFill="1" applyBorder="1"/>
    <xf numFmtId="49" fontId="3" fillId="0" borderId="14" xfId="0" applyNumberFormat="1" applyFont="1" applyFill="1" applyBorder="1" applyAlignment="1">
      <alignment horizontal="left"/>
    </xf>
    <xf numFmtId="164" fontId="6" fillId="0" borderId="14" xfId="0" applyNumberFormat="1" applyFont="1" applyFill="1" applyBorder="1"/>
    <xf numFmtId="164" fontId="16" fillId="2" borderId="13" xfId="0" applyNumberFormat="1" applyFont="1" applyFill="1" applyBorder="1"/>
    <xf numFmtId="164" fontId="16" fillId="2" borderId="7" xfId="0" applyNumberFormat="1" applyFont="1" applyFill="1" applyBorder="1"/>
    <xf numFmtId="164" fontId="6" fillId="2" borderId="6" xfId="0" applyNumberFormat="1" applyFont="1" applyFill="1" applyBorder="1"/>
    <xf numFmtId="4" fontId="6" fillId="3" borderId="3" xfId="3" applyNumberFormat="1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left" vertical="center" wrapText="1"/>
    </xf>
    <xf numFmtId="43" fontId="4" fillId="3" borderId="3" xfId="0" applyNumberFormat="1" applyFont="1" applyFill="1" applyBorder="1" applyAlignment="1">
      <alignment horizontal="center" vertical="center"/>
    </xf>
    <xf numFmtId="0" fontId="2" fillId="2" borderId="6" xfId="0" applyFont="1" applyFill="1" applyBorder="1"/>
    <xf numFmtId="165" fontId="2" fillId="0" borderId="14" xfId="0" applyNumberFormat="1" applyFont="1" applyFill="1" applyBorder="1"/>
    <xf numFmtId="164" fontId="2" fillId="0" borderId="7" xfId="0" applyNumberFormat="1" applyFont="1" applyFill="1" applyBorder="1"/>
    <xf numFmtId="49" fontId="3" fillId="0" borderId="7" xfId="0" applyNumberFormat="1" applyFont="1" applyFill="1" applyBorder="1" applyAlignment="1">
      <alignment horizontal="left"/>
    </xf>
    <xf numFmtId="164" fontId="2" fillId="0" borderId="5" xfId="0" applyNumberFormat="1" applyFont="1" applyFill="1" applyBorder="1"/>
    <xf numFmtId="49" fontId="3" fillId="0" borderId="5" xfId="0" applyNumberFormat="1" applyFont="1" applyFill="1" applyBorder="1" applyAlignment="1">
      <alignment horizontal="left"/>
    </xf>
    <xf numFmtId="167" fontId="2" fillId="2" borderId="0" xfId="0" applyNumberFormat="1" applyFont="1" applyFill="1"/>
    <xf numFmtId="49" fontId="4" fillId="2" borderId="11" xfId="0" applyNumberFormat="1" applyFont="1" applyFill="1" applyBorder="1" applyAlignment="1">
      <alignment horizontal="left"/>
    </xf>
    <xf numFmtId="49" fontId="4" fillId="3" borderId="8" xfId="0" applyNumberFormat="1" applyFont="1" applyFill="1" applyBorder="1" applyAlignment="1">
      <alignment vertical="center"/>
    </xf>
    <xf numFmtId="43" fontId="4" fillId="3" borderId="8" xfId="0" applyNumberFormat="1" applyFont="1" applyFill="1" applyBorder="1" applyAlignment="1">
      <alignment vertical="center"/>
    </xf>
    <xf numFmtId="164" fontId="16" fillId="0" borderId="5" xfId="0" applyNumberFormat="1" applyFont="1" applyFill="1" applyBorder="1"/>
    <xf numFmtId="164" fontId="16" fillId="0" borderId="14" xfId="0" applyNumberFormat="1" applyFont="1" applyFill="1" applyBorder="1"/>
    <xf numFmtId="0" fontId="6" fillId="3" borderId="3" xfId="4" applyFont="1" applyFill="1" applyBorder="1" applyAlignment="1">
      <alignment horizontal="center" vertical="center" wrapText="1"/>
    </xf>
    <xf numFmtId="164" fontId="2" fillId="2" borderId="0" xfId="0" applyNumberFormat="1" applyFont="1" applyFill="1"/>
    <xf numFmtId="49" fontId="4" fillId="3" borderId="15" xfId="0" applyNumberFormat="1" applyFont="1" applyFill="1" applyBorder="1" applyAlignment="1">
      <alignment vertical="center"/>
    </xf>
    <xf numFmtId="164" fontId="16" fillId="0" borderId="3" xfId="0" applyNumberFormat="1" applyFont="1" applyFill="1" applyBorder="1"/>
    <xf numFmtId="164" fontId="2" fillId="0" borderId="3" xfId="0" applyNumberFormat="1" applyFont="1" applyFill="1" applyBorder="1"/>
    <xf numFmtId="49" fontId="3" fillId="0" borderId="3" xfId="0" applyNumberFormat="1" applyFont="1" applyFill="1" applyBorder="1" applyAlignment="1">
      <alignment horizontal="left"/>
    </xf>
    <xf numFmtId="164" fontId="16" fillId="2" borderId="6" xfId="0" applyNumberFormat="1" applyFont="1" applyFill="1" applyBorder="1"/>
    <xf numFmtId="0" fontId="6" fillId="3" borderId="7" xfId="4" applyFont="1" applyFill="1" applyBorder="1" applyAlignment="1">
      <alignment horizontal="center" vertical="center" wrapText="1"/>
    </xf>
    <xf numFmtId="4" fontId="4" fillId="3" borderId="3" xfId="2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/>
    <xf numFmtId="164" fontId="2" fillId="2" borderId="5" xfId="0" applyNumberFormat="1" applyFont="1" applyFill="1" applyBorder="1"/>
    <xf numFmtId="49" fontId="4" fillId="0" borderId="7" xfId="0" applyNumberFormat="1" applyFont="1" applyFill="1" applyBorder="1" applyAlignment="1">
      <alignment horizontal="left"/>
    </xf>
    <xf numFmtId="4" fontId="6" fillId="3" borderId="3" xfId="3" applyNumberFormat="1" applyFont="1" applyFill="1" applyBorder="1" applyAlignment="1">
      <alignment horizontal="left" vertical="center" wrapText="1"/>
    </xf>
    <xf numFmtId="43" fontId="2" fillId="2" borderId="0" xfId="0" applyNumberFormat="1" applyFont="1" applyFill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6" fillId="2" borderId="7" xfId="0" applyNumberFormat="1" applyFont="1" applyFill="1" applyBorder="1"/>
    <xf numFmtId="164" fontId="4" fillId="2" borderId="3" xfId="0" applyNumberFormat="1" applyFont="1" applyFill="1" applyBorder="1"/>
    <xf numFmtId="49" fontId="4" fillId="2" borderId="3" xfId="0" applyNumberFormat="1" applyFont="1" applyFill="1" applyBorder="1" applyAlignment="1">
      <alignment horizontal="left"/>
    </xf>
    <xf numFmtId="4" fontId="2" fillId="0" borderId="5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6" fillId="0" borderId="1" xfId="3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wrapText="1"/>
    </xf>
    <xf numFmtId="4" fontId="2" fillId="0" borderId="14" xfId="3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64" fontId="6" fillId="2" borderId="14" xfId="0" applyNumberFormat="1" applyFont="1" applyFill="1" applyBorder="1"/>
    <xf numFmtId="0" fontId="2" fillId="2" borderId="5" xfId="0" applyFont="1" applyFill="1" applyBorder="1"/>
    <xf numFmtId="0" fontId="2" fillId="2" borderId="12" xfId="0" applyFont="1" applyFill="1" applyBorder="1"/>
    <xf numFmtId="0" fontId="6" fillId="2" borderId="1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2" fillId="0" borderId="7" xfId="0" applyNumberFormat="1" applyFont="1" applyBorder="1" applyAlignment="1"/>
    <xf numFmtId="0" fontId="2" fillId="0" borderId="7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3" borderId="16" xfId="0" applyFont="1" applyFill="1" applyBorder="1" applyAlignment="1">
      <alignment horizontal="center" vertical="center" wrapText="1"/>
    </xf>
    <xf numFmtId="164" fontId="17" fillId="2" borderId="7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 vertical="center"/>
    </xf>
    <xf numFmtId="0" fontId="2" fillId="3" borderId="3" xfId="0" applyFont="1" applyFill="1" applyBorder="1"/>
    <xf numFmtId="164" fontId="17" fillId="2" borderId="13" xfId="0" applyNumberFormat="1" applyFont="1" applyFill="1" applyBorder="1" applyAlignment="1">
      <alignment horizontal="center"/>
    </xf>
    <xf numFmtId="164" fontId="17" fillId="2" borderId="10" xfId="0" applyNumberFormat="1" applyFont="1" applyFill="1" applyBorder="1" applyAlignment="1">
      <alignment horizontal="center"/>
    </xf>
    <xf numFmtId="164" fontId="16" fillId="2" borderId="3" xfId="0" applyNumberFormat="1" applyFont="1" applyFill="1" applyBorder="1"/>
    <xf numFmtId="0" fontId="2" fillId="2" borderId="10" xfId="0" applyFont="1" applyFill="1" applyBorder="1"/>
    <xf numFmtId="164" fontId="0" fillId="0" borderId="14" xfId="0" applyNumberFormat="1" applyFill="1" applyBorder="1"/>
    <xf numFmtId="0" fontId="6" fillId="2" borderId="0" xfId="0" applyFont="1" applyFill="1"/>
    <xf numFmtId="0" fontId="18" fillId="2" borderId="0" xfId="0" applyFont="1" applyFill="1" applyBorder="1"/>
    <xf numFmtId="164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/>
    </xf>
    <xf numFmtId="164" fontId="17" fillId="2" borderId="14" xfId="0" applyNumberFormat="1" applyFont="1" applyFill="1" applyBorder="1" applyAlignment="1">
      <alignment horizontal="center"/>
    </xf>
    <xf numFmtId="164" fontId="4" fillId="3" borderId="3" xfId="0" applyNumberFormat="1" applyFont="1" applyFill="1" applyBorder="1"/>
    <xf numFmtId="49" fontId="4" fillId="2" borderId="12" xfId="0" applyNumberFormat="1" applyFont="1" applyFill="1" applyBorder="1" applyAlignment="1">
      <alignment horizontal="left"/>
    </xf>
    <xf numFmtId="164" fontId="17" fillId="2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/>
    <xf numFmtId="49" fontId="4" fillId="2" borderId="0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/>
    <xf numFmtId="0" fontId="19" fillId="2" borderId="0" xfId="0" applyFont="1" applyFill="1" applyBorder="1"/>
    <xf numFmtId="0" fontId="6" fillId="2" borderId="0" xfId="0" applyFont="1" applyFill="1" applyBorder="1"/>
    <xf numFmtId="164" fontId="2" fillId="2" borderId="14" xfId="0" applyNumberFormat="1" applyFont="1" applyFill="1" applyBorder="1" applyAlignment="1">
      <alignment horizontal="center"/>
    </xf>
    <xf numFmtId="0" fontId="16" fillId="0" borderId="0" xfId="0" applyFont="1"/>
    <xf numFmtId="0" fontId="4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2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2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2" borderId="2" xfId="0" applyFont="1" applyFill="1" applyBorder="1"/>
    <xf numFmtId="0" fontId="2" fillId="2" borderId="2" xfId="0" applyFont="1" applyFill="1" applyBorder="1"/>
    <xf numFmtId="0" fontId="4" fillId="2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/>
    <xf numFmtId="0" fontId="21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/>
  </cellXfs>
  <cellStyles count="5">
    <cellStyle name="Millares" xfId="1" builtinId="3"/>
    <cellStyle name="Millares 2" xfId="3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JUN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97"/>
  <sheetViews>
    <sheetView showGridLines="0" tabSelected="1" topLeftCell="A10" zoomScale="148" zoomScaleNormal="148" workbookViewId="0">
      <selection activeCell="G20" sqref="G20"/>
    </sheetView>
  </sheetViews>
  <sheetFormatPr baseColWidth="10" defaultRowHeight="12.75"/>
  <cols>
    <col min="1" max="1" width="55.140625" style="1" bestFit="1" customWidth="1"/>
    <col min="2" max="2" width="16.42578125" style="1" bestFit="1" customWidth="1"/>
    <col min="3" max="3" width="17.140625" style="1" customWidth="1"/>
    <col min="4" max="4" width="19.140625" style="1" customWidth="1"/>
    <col min="5" max="5" width="17.140625" style="1" customWidth="1"/>
    <col min="6" max="6" width="14.85546875" style="1" bestFit="1" customWidth="1"/>
    <col min="7" max="7" width="11.42578125" style="1"/>
    <col min="8" max="8" width="14.28515625" style="1" bestFit="1" customWidth="1"/>
    <col min="9" max="9" width="11.7109375" style="1" bestFit="1" customWidth="1"/>
    <col min="10" max="16384" width="11.42578125" style="1"/>
  </cols>
  <sheetData>
    <row r="1" spans="1:6" ht="4.5" customHeight="1">
      <c r="A1" s="190"/>
      <c r="B1" s="190"/>
      <c r="C1" s="190"/>
      <c r="D1" s="190"/>
      <c r="E1" s="190"/>
      <c r="F1" s="191"/>
    </row>
    <row r="2" spans="1:6">
      <c r="A2" s="190" t="s">
        <v>405</v>
      </c>
      <c r="B2" s="190"/>
      <c r="C2" s="190"/>
      <c r="D2" s="190"/>
      <c r="E2" s="190"/>
      <c r="F2" s="190"/>
    </row>
    <row r="3" spans="1:6" ht="24" customHeight="1">
      <c r="A3" s="190" t="s">
        <v>404</v>
      </c>
      <c r="B3" s="190"/>
      <c r="C3" s="190"/>
      <c r="D3" s="190"/>
      <c r="E3" s="190"/>
      <c r="F3" s="190"/>
    </row>
    <row r="4" spans="1:6">
      <c r="A4" s="189"/>
      <c r="B4" s="175"/>
      <c r="C4" s="176"/>
      <c r="D4" s="176"/>
      <c r="E4" s="176"/>
    </row>
    <row r="5" spans="1:6">
      <c r="A5" s="184" t="s">
        <v>403</v>
      </c>
      <c r="B5" s="188" t="s">
        <v>402</v>
      </c>
      <c r="C5" s="187"/>
      <c r="D5" s="186"/>
      <c r="E5" s="185"/>
    </row>
    <row r="6" spans="1:6">
      <c r="A6" s="184"/>
      <c r="B6" s="182"/>
      <c r="C6" s="181"/>
      <c r="D6" s="10"/>
      <c r="E6" s="180"/>
    </row>
    <row r="7" spans="1:6">
      <c r="A7" s="22" t="s">
        <v>401</v>
      </c>
      <c r="B7" s="22"/>
      <c r="C7" s="22"/>
      <c r="D7" s="22"/>
      <c r="E7" s="22"/>
    </row>
    <row r="8" spans="1:6">
      <c r="A8" s="183"/>
      <c r="B8" s="182"/>
      <c r="C8" s="181"/>
      <c r="D8" s="10"/>
      <c r="E8" s="180"/>
    </row>
    <row r="9" spans="1:6">
      <c r="A9" s="74" t="s">
        <v>400</v>
      </c>
      <c r="B9" s="179"/>
      <c r="C9" s="176"/>
      <c r="D9" s="176"/>
      <c r="E9" s="176"/>
    </row>
    <row r="10" spans="1:6">
      <c r="A10" s="178"/>
      <c r="B10" s="175"/>
      <c r="C10" s="176"/>
      <c r="D10" s="176"/>
      <c r="E10" s="176"/>
    </row>
    <row r="11" spans="1:6">
      <c r="A11" s="177" t="s">
        <v>399</v>
      </c>
      <c r="B11" s="175"/>
      <c r="C11" s="176"/>
      <c r="D11" s="176"/>
      <c r="E11" s="176"/>
    </row>
    <row r="12" spans="1:6" ht="7.5" customHeight="1">
      <c r="B12" s="175"/>
    </row>
    <row r="13" spans="1:6">
      <c r="A13" s="155" t="s">
        <v>398</v>
      </c>
      <c r="B13" s="10"/>
      <c r="C13" s="10"/>
      <c r="D13" s="10"/>
    </row>
    <row r="14" spans="1:6">
      <c r="A14" s="173"/>
      <c r="B14" s="10"/>
      <c r="C14" s="10"/>
      <c r="D14" s="10"/>
    </row>
    <row r="15" spans="1:6" ht="20.25" customHeight="1">
      <c r="A15" s="147" t="s">
        <v>397</v>
      </c>
      <c r="B15" s="11" t="s">
        <v>229</v>
      </c>
      <c r="C15" s="11" t="s">
        <v>150</v>
      </c>
      <c r="D15" s="11" t="s">
        <v>396</v>
      </c>
    </row>
    <row r="16" spans="1:6">
      <c r="A16" s="17" t="s">
        <v>395</v>
      </c>
      <c r="B16" s="88"/>
      <c r="C16" s="88">
        <v>0</v>
      </c>
      <c r="D16" s="88">
        <v>0</v>
      </c>
    </row>
    <row r="17" spans="1:4" ht="6" customHeight="1">
      <c r="A17" s="82"/>
      <c r="B17" s="80"/>
      <c r="C17" s="80">
        <v>0</v>
      </c>
      <c r="D17" s="80">
        <v>0</v>
      </c>
    </row>
    <row r="18" spans="1:4">
      <c r="A18" s="82" t="s">
        <v>394</v>
      </c>
      <c r="B18" s="80"/>
      <c r="C18" s="174" t="s">
        <v>301</v>
      </c>
      <c r="D18" s="80">
        <v>0</v>
      </c>
    </row>
    <row r="19" spans="1:4" ht="4.5" customHeight="1">
      <c r="A19" s="82"/>
      <c r="B19" s="80"/>
      <c r="C19" s="80">
        <v>0</v>
      </c>
      <c r="D19" s="80">
        <v>0</v>
      </c>
    </row>
    <row r="20" spans="1:4">
      <c r="A20" s="14" t="s">
        <v>393</v>
      </c>
      <c r="B20" s="78"/>
      <c r="C20" s="78">
        <v>0</v>
      </c>
      <c r="D20" s="78">
        <v>0</v>
      </c>
    </row>
    <row r="21" spans="1:4">
      <c r="A21" s="173"/>
      <c r="B21" s="11">
        <f>SUM(B16:B20)</f>
        <v>0</v>
      </c>
      <c r="C21" s="11"/>
      <c r="D21" s="11">
        <f>SUM(D16:D20)</f>
        <v>0</v>
      </c>
    </row>
    <row r="22" spans="1:4" ht="7.5" customHeight="1">
      <c r="A22" s="173"/>
      <c r="B22" s="10"/>
      <c r="C22" s="10"/>
      <c r="D22" s="10"/>
    </row>
    <row r="23" spans="1:4">
      <c r="A23" s="173"/>
      <c r="B23" s="10"/>
      <c r="C23" s="10"/>
      <c r="D23" s="10"/>
    </row>
    <row r="24" spans="1:4">
      <c r="A24" s="155" t="s">
        <v>392</v>
      </c>
      <c r="B24" s="172"/>
      <c r="C24" s="10"/>
      <c r="D24" s="10"/>
    </row>
    <row r="25" spans="1:4" ht="6" customHeight="1"/>
    <row r="26" spans="1:4" ht="18.75" customHeight="1">
      <c r="A26" s="147" t="s">
        <v>391</v>
      </c>
      <c r="B26" s="11" t="s">
        <v>229</v>
      </c>
      <c r="C26" s="11" t="s">
        <v>390</v>
      </c>
      <c r="D26" s="11" t="s">
        <v>389</v>
      </c>
    </row>
    <row r="27" spans="1:4">
      <c r="A27" s="82" t="s">
        <v>388</v>
      </c>
      <c r="B27" s="83"/>
      <c r="C27" s="83"/>
      <c r="D27" s="83"/>
    </row>
    <row r="28" spans="1:4">
      <c r="A28" s="85" t="s">
        <v>387</v>
      </c>
      <c r="B28" s="94">
        <v>0</v>
      </c>
      <c r="C28" s="94">
        <v>0</v>
      </c>
      <c r="D28" s="84">
        <v>563206</v>
      </c>
    </row>
    <row r="29" spans="1:4">
      <c r="A29" s="85" t="s">
        <v>386</v>
      </c>
      <c r="B29" s="84">
        <v>0</v>
      </c>
      <c r="C29" s="84">
        <v>0</v>
      </c>
      <c r="D29" s="94">
        <v>0</v>
      </c>
    </row>
    <row r="30" spans="1:4" ht="14.25" customHeight="1">
      <c r="A30" s="82" t="s">
        <v>385</v>
      </c>
      <c r="B30" s="83"/>
      <c r="C30" s="171"/>
      <c r="D30" s="83"/>
    </row>
    <row r="31" spans="1:4" ht="14.25" customHeight="1">
      <c r="A31" s="14"/>
      <c r="B31" s="115"/>
      <c r="C31" s="115"/>
      <c r="D31" s="115"/>
    </row>
    <row r="32" spans="1:4" ht="14.25" customHeight="1">
      <c r="B32" s="75">
        <f>SUM(B27:B31)</f>
        <v>0</v>
      </c>
      <c r="C32" s="75">
        <f>SUM(C27:C31)</f>
        <v>0</v>
      </c>
      <c r="D32" s="75">
        <f>SUM(D27:D31)</f>
        <v>563206</v>
      </c>
    </row>
    <row r="33" spans="1:5" ht="8.25" customHeight="1">
      <c r="B33" s="170"/>
      <c r="C33" s="170"/>
      <c r="D33" s="170"/>
    </row>
    <row r="34" spans="1:5" ht="8.25" customHeight="1"/>
    <row r="35" spans="1:5" ht="23.25" customHeight="1">
      <c r="A35" s="147" t="s">
        <v>384</v>
      </c>
      <c r="B35" s="11" t="s">
        <v>229</v>
      </c>
      <c r="C35" s="11" t="s">
        <v>294</v>
      </c>
      <c r="D35" s="11" t="s">
        <v>293</v>
      </c>
      <c r="E35" s="11" t="s">
        <v>292</v>
      </c>
    </row>
    <row r="36" spans="1:5" ht="12.75" customHeight="1">
      <c r="A36" s="82" t="s">
        <v>383</v>
      </c>
      <c r="B36" s="136">
        <f>SUM(B37:B41)</f>
        <v>4644565.5599999996</v>
      </c>
      <c r="C36" s="83"/>
      <c r="D36" s="83"/>
      <c r="E36" s="83"/>
    </row>
    <row r="37" spans="1:5" ht="12.75" customHeight="1">
      <c r="A37" s="85" t="s">
        <v>382</v>
      </c>
      <c r="B37" s="169">
        <v>15300</v>
      </c>
      <c r="C37" s="83"/>
      <c r="D37" s="83"/>
      <c r="E37" s="83"/>
    </row>
    <row r="38" spans="1:5" ht="12.75" customHeight="1">
      <c r="A38" s="85" t="s">
        <v>381</v>
      </c>
      <c r="B38" s="169">
        <v>0</v>
      </c>
      <c r="C38" s="83"/>
      <c r="D38" s="83"/>
      <c r="E38" s="83"/>
    </row>
    <row r="39" spans="1:5" ht="12.75" customHeight="1">
      <c r="A39" s="85" t="s">
        <v>380</v>
      </c>
      <c r="B39" s="169">
        <v>1604737.33</v>
      </c>
      <c r="C39" s="83"/>
      <c r="D39" s="83"/>
      <c r="E39" s="83"/>
    </row>
    <row r="40" spans="1:5" ht="12.75" customHeight="1">
      <c r="A40" s="85" t="s">
        <v>379</v>
      </c>
      <c r="B40" s="169">
        <v>9969.9699999999993</v>
      </c>
      <c r="C40" s="83"/>
      <c r="D40" s="83"/>
      <c r="E40" s="83"/>
    </row>
    <row r="41" spans="1:5" ht="12.75" customHeight="1">
      <c r="A41" s="85" t="s">
        <v>378</v>
      </c>
      <c r="B41" s="169">
        <v>3014558.26</v>
      </c>
      <c r="C41" s="83"/>
      <c r="D41" s="83"/>
      <c r="E41" s="83"/>
    </row>
    <row r="42" spans="1:5" ht="12.75" customHeight="1">
      <c r="A42" s="82" t="s">
        <v>377</v>
      </c>
      <c r="B42" s="136">
        <f>B43</f>
        <v>48500</v>
      </c>
      <c r="C42" s="83"/>
      <c r="D42" s="83"/>
      <c r="E42" s="83"/>
    </row>
    <row r="43" spans="1:5" ht="12.75" customHeight="1">
      <c r="A43" s="98" t="s">
        <v>376</v>
      </c>
      <c r="B43" s="115">
        <v>48500</v>
      </c>
      <c r="C43" s="115"/>
      <c r="D43" s="115"/>
      <c r="E43" s="115"/>
    </row>
    <row r="44" spans="1:5" ht="14.25" customHeight="1">
      <c r="B44" s="75">
        <f>B36+B42</f>
        <v>4693065.5599999996</v>
      </c>
      <c r="C44" s="11">
        <f>SUM(C35:C43)</f>
        <v>0</v>
      </c>
      <c r="D44" s="11">
        <f>SUM(D35:D43)</f>
        <v>0</v>
      </c>
      <c r="E44" s="11">
        <f>SUM(E35:E43)</f>
        <v>0</v>
      </c>
    </row>
    <row r="45" spans="1:5" ht="14.25" customHeight="1">
      <c r="B45" s="168"/>
      <c r="C45" s="167"/>
      <c r="D45" s="167"/>
      <c r="E45" s="167"/>
    </row>
    <row r="46" spans="1:5" ht="14.25" customHeight="1">
      <c r="A46" s="155" t="s">
        <v>375</v>
      </c>
    </row>
    <row r="47" spans="1:5" ht="14.25" customHeight="1">
      <c r="A47" s="154"/>
    </row>
    <row r="48" spans="1:5" ht="24" customHeight="1">
      <c r="A48" s="147" t="s">
        <v>374</v>
      </c>
      <c r="B48" s="11" t="s">
        <v>229</v>
      </c>
      <c r="C48" s="11" t="s">
        <v>373</v>
      </c>
    </row>
    <row r="49" spans="1:6" ht="12.75" customHeight="1">
      <c r="A49" s="17" t="s">
        <v>372</v>
      </c>
      <c r="B49" s="88"/>
      <c r="C49" s="88">
        <v>0</v>
      </c>
    </row>
    <row r="50" spans="1:6" ht="12.75" customHeight="1">
      <c r="A50" s="85" t="s">
        <v>371</v>
      </c>
      <c r="B50" s="83">
        <v>0</v>
      </c>
      <c r="C50" s="80">
        <v>0</v>
      </c>
    </row>
    <row r="51" spans="1:6" ht="12.75" customHeight="1">
      <c r="A51" s="14" t="s">
        <v>370</v>
      </c>
      <c r="B51" s="80"/>
      <c r="C51" s="80"/>
    </row>
    <row r="52" spans="1:6" ht="14.25" customHeight="1">
      <c r="A52" s="157"/>
      <c r="B52" s="75">
        <f>SUM(B48:B51)</f>
        <v>0</v>
      </c>
      <c r="C52" s="11"/>
    </row>
    <row r="53" spans="1:6" ht="14.25" customHeight="1">
      <c r="A53" s="155" t="s">
        <v>369</v>
      </c>
    </row>
    <row r="54" spans="1:6" ht="14.25" customHeight="1">
      <c r="A54" s="154"/>
    </row>
    <row r="55" spans="1:6" ht="27.75" customHeight="1">
      <c r="A55" s="147" t="s">
        <v>368</v>
      </c>
      <c r="B55" s="11" t="s">
        <v>229</v>
      </c>
      <c r="C55" s="11" t="s">
        <v>150</v>
      </c>
      <c r="D55" s="11" t="s">
        <v>236</v>
      </c>
      <c r="E55" s="166" t="s">
        <v>367</v>
      </c>
      <c r="F55" s="11" t="s">
        <v>366</v>
      </c>
    </row>
    <row r="56" spans="1:6" ht="12.75" customHeight="1">
      <c r="A56" s="165" t="s">
        <v>365</v>
      </c>
      <c r="B56" s="88"/>
      <c r="C56" s="164" t="s">
        <v>61</v>
      </c>
      <c r="D56" s="164"/>
      <c r="E56" s="164"/>
      <c r="F56" s="88">
        <v>0</v>
      </c>
    </row>
    <row r="57" spans="1:6" ht="12.75" customHeight="1">
      <c r="A57" s="163"/>
      <c r="B57" s="78"/>
      <c r="C57" s="78">
        <v>0</v>
      </c>
      <c r="D57" s="78">
        <v>0</v>
      </c>
      <c r="E57" s="78">
        <v>0</v>
      </c>
      <c r="F57" s="78">
        <v>0</v>
      </c>
    </row>
    <row r="58" spans="1:6" ht="15" customHeight="1">
      <c r="A58" s="157"/>
      <c r="B58" s="11">
        <f>SUM(B55:B57)</f>
        <v>0</v>
      </c>
      <c r="C58" s="162">
        <v>0</v>
      </c>
      <c r="D58" s="162">
        <v>0</v>
      </c>
      <c r="E58" s="162">
        <v>0</v>
      </c>
      <c r="F58" s="162">
        <v>0</v>
      </c>
    </row>
    <row r="59" spans="1:6">
      <c r="A59" s="157"/>
      <c r="B59" s="156"/>
      <c r="C59" s="156"/>
      <c r="D59" s="156"/>
      <c r="E59" s="156"/>
      <c r="F59" s="156"/>
    </row>
    <row r="60" spans="1:6" ht="26.25" customHeight="1">
      <c r="A60" s="147" t="s">
        <v>364</v>
      </c>
      <c r="B60" s="11" t="s">
        <v>229</v>
      </c>
      <c r="C60" s="11" t="s">
        <v>150</v>
      </c>
      <c r="D60" s="11" t="s">
        <v>363</v>
      </c>
      <c r="E60" s="156"/>
      <c r="F60" s="156"/>
    </row>
    <row r="61" spans="1:6" ht="12.75" customHeight="1">
      <c r="A61" s="82" t="s">
        <v>362</v>
      </c>
      <c r="B61" s="80"/>
      <c r="C61" s="161" t="s">
        <v>61</v>
      </c>
      <c r="D61" s="80">
        <v>0</v>
      </c>
      <c r="E61" s="156"/>
      <c r="F61" s="156"/>
    </row>
    <row r="62" spans="1:6" ht="12.75" customHeight="1">
      <c r="A62" s="82"/>
      <c r="B62" s="80"/>
      <c r="C62" s="80">
        <v>0</v>
      </c>
      <c r="D62" s="80">
        <v>0</v>
      </c>
      <c r="E62" s="156"/>
      <c r="F62" s="156"/>
    </row>
    <row r="63" spans="1:6" ht="16.5" customHeight="1">
      <c r="A63" s="160"/>
      <c r="B63" s="11">
        <f>SUM(B61:B62)</f>
        <v>0</v>
      </c>
      <c r="C63" s="159"/>
      <c r="D63" s="158"/>
      <c r="E63" s="156"/>
      <c r="F63" s="156"/>
    </row>
    <row r="64" spans="1:6" ht="12.75" customHeight="1">
      <c r="A64" s="157"/>
      <c r="B64" s="156"/>
      <c r="C64" s="156"/>
      <c r="D64" s="156"/>
      <c r="E64" s="156"/>
      <c r="F64" s="156"/>
    </row>
    <row r="65" spans="1:5" ht="8.25" customHeight="1">
      <c r="A65" s="154"/>
    </row>
    <row r="66" spans="1:5">
      <c r="A66" s="155" t="s">
        <v>361</v>
      </c>
    </row>
    <row r="67" spans="1:5">
      <c r="A67" s="154"/>
    </row>
    <row r="68" spans="1:5" ht="24" customHeight="1">
      <c r="A68" s="147" t="s">
        <v>360</v>
      </c>
      <c r="B68" s="11" t="s">
        <v>9</v>
      </c>
      <c r="C68" s="11" t="s">
        <v>8</v>
      </c>
      <c r="D68" s="11" t="s">
        <v>7</v>
      </c>
      <c r="E68" s="11" t="s">
        <v>304</v>
      </c>
    </row>
    <row r="69" spans="1:5" ht="12.75" customHeight="1">
      <c r="A69" s="17" t="s">
        <v>71</v>
      </c>
      <c r="B69" s="136">
        <f>SUM(B70:B74)</f>
        <v>96475716.129999995</v>
      </c>
      <c r="C69" s="136">
        <f>SUM(C70:C74)</f>
        <v>98122912.50999999</v>
      </c>
      <c r="D69" s="136">
        <f>SUM(D70:D74)</f>
        <v>1647196.3799999994</v>
      </c>
      <c r="E69" s="114">
        <v>0</v>
      </c>
    </row>
    <row r="70" spans="1:5" ht="12.75" customHeight="1">
      <c r="A70" s="85" t="s">
        <v>359</v>
      </c>
      <c r="B70" s="84">
        <v>14916639.51</v>
      </c>
      <c r="C70" s="84">
        <v>14916639.51</v>
      </c>
      <c r="D70" s="83">
        <f>C70-B70</f>
        <v>0</v>
      </c>
      <c r="E70" s="83"/>
    </row>
    <row r="71" spans="1:5" ht="12.75" customHeight="1">
      <c r="A71" s="85" t="s">
        <v>358</v>
      </c>
      <c r="B71" s="84">
        <v>127609.65</v>
      </c>
      <c r="C71" s="84">
        <v>127609.65</v>
      </c>
      <c r="D71" s="83">
        <f>C71-B71</f>
        <v>0</v>
      </c>
      <c r="E71" s="83"/>
    </row>
    <row r="72" spans="1:5" ht="12.75" customHeight="1">
      <c r="A72" s="85" t="s">
        <v>357</v>
      </c>
      <c r="B72" s="84">
        <v>59789621.409999996</v>
      </c>
      <c r="C72" s="84">
        <v>59789621.409999996</v>
      </c>
      <c r="D72" s="83">
        <f>C72-B72</f>
        <v>0</v>
      </c>
      <c r="E72" s="83"/>
    </row>
    <row r="73" spans="1:5" ht="12.75" customHeight="1">
      <c r="A73" s="85" t="s">
        <v>356</v>
      </c>
      <c r="B73" s="84">
        <v>18066193.379999999</v>
      </c>
      <c r="C73" s="84">
        <v>18066193.379999999</v>
      </c>
      <c r="D73" s="84">
        <f>C73-B73</f>
        <v>0</v>
      </c>
      <c r="E73" s="83"/>
    </row>
    <row r="74" spans="1:5" ht="12.75" customHeight="1">
      <c r="A74" s="85" t="s">
        <v>355</v>
      </c>
      <c r="B74" s="84">
        <v>3575652.18</v>
      </c>
      <c r="C74" s="84">
        <v>5222848.5599999996</v>
      </c>
      <c r="D74" s="84">
        <f>C74-B74</f>
        <v>1647196.3799999994</v>
      </c>
      <c r="E74" s="83"/>
    </row>
    <row r="75" spans="1:5" ht="12.75" customHeight="1">
      <c r="A75" s="82" t="s">
        <v>69</v>
      </c>
      <c r="B75" s="136">
        <f>SUM(B76:B105)</f>
        <v>93812217.270000011</v>
      </c>
      <c r="C75" s="136">
        <f>SUM(C76:C105)</f>
        <v>92277880.379999995</v>
      </c>
      <c r="D75" s="136">
        <f>SUM(D76:D105)</f>
        <v>-1534336.8899999973</v>
      </c>
      <c r="E75" s="83">
        <v>0</v>
      </c>
    </row>
    <row r="76" spans="1:5" ht="12.75" customHeight="1">
      <c r="A76" s="85" t="s">
        <v>354</v>
      </c>
      <c r="B76" s="84">
        <v>2411655.61</v>
      </c>
      <c r="C76" s="84">
        <v>2457974.87</v>
      </c>
      <c r="D76" s="84">
        <f>C76-B76</f>
        <v>46319.260000000242</v>
      </c>
      <c r="E76" s="153">
        <v>0</v>
      </c>
    </row>
    <row r="77" spans="1:5" ht="12.75" customHeight="1">
      <c r="A77" s="85" t="s">
        <v>353</v>
      </c>
      <c r="B77" s="84">
        <v>5911807.8600000003</v>
      </c>
      <c r="C77" s="84">
        <v>5859824.9800000004</v>
      </c>
      <c r="D77" s="84">
        <f>C77-B77</f>
        <v>-51982.879999999888</v>
      </c>
      <c r="E77" s="153">
        <v>0</v>
      </c>
    </row>
    <row r="78" spans="1:5" ht="12.75" customHeight="1">
      <c r="A78" s="85" t="s">
        <v>352</v>
      </c>
      <c r="B78" s="84">
        <v>14846065.539999999</v>
      </c>
      <c r="C78" s="84">
        <v>14768830.84</v>
      </c>
      <c r="D78" s="84">
        <f>C78-B78</f>
        <v>-77234.699999999255</v>
      </c>
      <c r="E78" s="153">
        <v>0</v>
      </c>
    </row>
    <row r="79" spans="1:5" ht="12.75" customHeight="1">
      <c r="A79" s="85" t="s">
        <v>351</v>
      </c>
      <c r="B79" s="84">
        <v>9326887.25</v>
      </c>
      <c r="C79" s="84">
        <v>8819714.9900000002</v>
      </c>
      <c r="D79" s="84">
        <f>C79-B79</f>
        <v>-507172.25999999978</v>
      </c>
      <c r="E79" s="153">
        <v>0</v>
      </c>
    </row>
    <row r="80" spans="1:5" ht="12.75" customHeight="1">
      <c r="A80" s="85" t="s">
        <v>350</v>
      </c>
      <c r="B80" s="84">
        <v>2225736.35</v>
      </c>
      <c r="C80" s="84">
        <v>2203936.35</v>
      </c>
      <c r="D80" s="84">
        <f>C80-B80</f>
        <v>-21800</v>
      </c>
      <c r="E80" s="153">
        <v>0</v>
      </c>
    </row>
    <row r="81" spans="1:5" ht="12.75" customHeight="1">
      <c r="A81" s="85" t="s">
        <v>349</v>
      </c>
      <c r="B81" s="84">
        <v>1988898.8</v>
      </c>
      <c r="C81" s="84">
        <v>1893561.78</v>
      </c>
      <c r="D81" s="84">
        <f>C81-B81</f>
        <v>-95337.020000000019</v>
      </c>
      <c r="E81" s="153">
        <v>0</v>
      </c>
    </row>
    <row r="82" spans="1:5" ht="12.75" customHeight="1">
      <c r="A82" s="85" t="s">
        <v>348</v>
      </c>
      <c r="B82" s="84">
        <v>1718593.56</v>
      </c>
      <c r="C82" s="84">
        <v>1693994.2</v>
      </c>
      <c r="D82" s="84">
        <f>C82-B82</f>
        <v>-24599.360000000102</v>
      </c>
      <c r="E82" s="153">
        <v>0</v>
      </c>
    </row>
    <row r="83" spans="1:5" ht="12.75" customHeight="1">
      <c r="A83" s="85" t="s">
        <v>347</v>
      </c>
      <c r="B83" s="84">
        <v>90405.34</v>
      </c>
      <c r="C83" s="84">
        <v>90405.34</v>
      </c>
      <c r="D83" s="84">
        <f>C83-B83</f>
        <v>0</v>
      </c>
      <c r="E83" s="153"/>
    </row>
    <row r="84" spans="1:5" ht="12.75" customHeight="1">
      <c r="A84" s="85" t="s">
        <v>346</v>
      </c>
      <c r="B84" s="84">
        <v>482878.08</v>
      </c>
      <c r="C84" s="84">
        <v>482878.08</v>
      </c>
      <c r="D84" s="84">
        <f>C84-B84</f>
        <v>0</v>
      </c>
      <c r="E84" s="153">
        <v>0</v>
      </c>
    </row>
    <row r="85" spans="1:5" ht="12.75" customHeight="1">
      <c r="A85" s="85" t="s">
        <v>345</v>
      </c>
      <c r="B85" s="84">
        <v>147673.48000000001</v>
      </c>
      <c r="C85" s="84">
        <v>147673.48000000001</v>
      </c>
      <c r="D85" s="84">
        <f>C85-B85</f>
        <v>0</v>
      </c>
      <c r="E85" s="153">
        <v>0</v>
      </c>
    </row>
    <row r="86" spans="1:5" ht="12.75" customHeight="1">
      <c r="A86" s="85" t="s">
        <v>344</v>
      </c>
      <c r="B86" s="84">
        <v>16293.36</v>
      </c>
      <c r="C86" s="84">
        <v>16293.36</v>
      </c>
      <c r="D86" s="84">
        <f>C86-B86</f>
        <v>0</v>
      </c>
      <c r="E86" s="153">
        <v>0</v>
      </c>
    </row>
    <row r="87" spans="1:5" ht="12.75" customHeight="1">
      <c r="A87" s="85" t="s">
        <v>343</v>
      </c>
      <c r="B87" s="84">
        <v>489780.06</v>
      </c>
      <c r="C87" s="84">
        <v>489780.06</v>
      </c>
      <c r="D87" s="84">
        <f>C87-B87</f>
        <v>0</v>
      </c>
      <c r="E87" s="153">
        <v>0</v>
      </c>
    </row>
    <row r="88" spans="1:5" ht="12.75" customHeight="1">
      <c r="A88" s="85" t="s">
        <v>342</v>
      </c>
      <c r="B88" s="84">
        <v>756329.82</v>
      </c>
      <c r="C88" s="84">
        <v>756329.82</v>
      </c>
      <c r="D88" s="84">
        <f>C88-B88</f>
        <v>0</v>
      </c>
      <c r="E88" s="153">
        <v>0</v>
      </c>
    </row>
    <row r="89" spans="1:5" ht="12.75" customHeight="1">
      <c r="A89" s="85" t="s">
        <v>341</v>
      </c>
      <c r="B89" s="84">
        <v>34306</v>
      </c>
      <c r="C89" s="84">
        <v>34306</v>
      </c>
      <c r="D89" s="84">
        <f>C89-B89</f>
        <v>0</v>
      </c>
      <c r="E89" s="153">
        <v>0</v>
      </c>
    </row>
    <row r="90" spans="1:5" ht="12.75" customHeight="1">
      <c r="A90" s="85" t="s">
        <v>340</v>
      </c>
      <c r="B90" s="84">
        <v>4495750.18</v>
      </c>
      <c r="C90" s="84">
        <v>4495750.18</v>
      </c>
      <c r="D90" s="84">
        <f>C90-B90</f>
        <v>0</v>
      </c>
      <c r="E90" s="153">
        <v>0</v>
      </c>
    </row>
    <row r="91" spans="1:5" ht="12.75" customHeight="1">
      <c r="A91" s="85" t="s">
        <v>339</v>
      </c>
      <c r="B91" s="84">
        <v>6169247.5300000003</v>
      </c>
      <c r="C91" s="84">
        <v>6169247.5300000003</v>
      </c>
      <c r="D91" s="84">
        <f>C91-B91</f>
        <v>0</v>
      </c>
      <c r="E91" s="153">
        <v>0</v>
      </c>
    </row>
    <row r="92" spans="1:5" ht="12.75" customHeight="1">
      <c r="A92" s="85" t="s">
        <v>338</v>
      </c>
      <c r="B92" s="84">
        <v>91048.7</v>
      </c>
      <c r="C92" s="84">
        <v>91048.7</v>
      </c>
      <c r="D92" s="84">
        <f>C92-B92</f>
        <v>0</v>
      </c>
      <c r="E92" s="153"/>
    </row>
    <row r="93" spans="1:5" ht="12.75" customHeight="1">
      <c r="A93" s="85" t="s">
        <v>337</v>
      </c>
      <c r="B93" s="84">
        <v>6663771.0099999998</v>
      </c>
      <c r="C93" s="84">
        <v>6663771.0099999998</v>
      </c>
      <c r="D93" s="84">
        <f>C93-B93</f>
        <v>0</v>
      </c>
      <c r="E93" s="153">
        <v>0</v>
      </c>
    </row>
    <row r="94" spans="1:5" ht="12.75" customHeight="1">
      <c r="A94" s="85" t="s">
        <v>336</v>
      </c>
      <c r="B94" s="84">
        <v>15111359.439999999</v>
      </c>
      <c r="C94" s="84">
        <v>15111359.439999999</v>
      </c>
      <c r="D94" s="84">
        <f>C94-B94</f>
        <v>0</v>
      </c>
      <c r="E94" s="153">
        <v>0</v>
      </c>
    </row>
    <row r="95" spans="1:5" ht="12.75" customHeight="1">
      <c r="A95" s="85" t="s">
        <v>335</v>
      </c>
      <c r="B95" s="84">
        <v>509001.52</v>
      </c>
      <c r="C95" s="84">
        <v>509001.52</v>
      </c>
      <c r="D95" s="84">
        <f>C95-B95</f>
        <v>0</v>
      </c>
      <c r="E95" s="153">
        <v>0</v>
      </c>
    </row>
    <row r="96" spans="1:5" ht="12.75" customHeight="1">
      <c r="A96" s="85" t="s">
        <v>334</v>
      </c>
      <c r="B96" s="84">
        <v>942357.91</v>
      </c>
      <c r="C96" s="84">
        <v>936454.96</v>
      </c>
      <c r="D96" s="84">
        <f>C96-B96</f>
        <v>-5902.9500000000698</v>
      </c>
      <c r="E96" s="153">
        <v>0</v>
      </c>
    </row>
    <row r="97" spans="1:6" ht="12.75" customHeight="1">
      <c r="A97" s="85" t="s">
        <v>333</v>
      </c>
      <c r="B97" s="84">
        <v>2126208.65</v>
      </c>
      <c r="C97" s="84">
        <v>1284377.99</v>
      </c>
      <c r="D97" s="84">
        <f>C97-B97</f>
        <v>-841830.65999999992</v>
      </c>
      <c r="E97" s="153">
        <v>0</v>
      </c>
    </row>
    <row r="98" spans="1:6" ht="12.75" customHeight="1">
      <c r="A98" s="85" t="s">
        <v>332</v>
      </c>
      <c r="B98" s="84">
        <v>9132018.5299999993</v>
      </c>
      <c r="C98" s="84">
        <v>9148060.8900000006</v>
      </c>
      <c r="D98" s="84">
        <f>C98-B98</f>
        <v>16042.360000001267</v>
      </c>
      <c r="E98" s="153">
        <v>0</v>
      </c>
    </row>
    <row r="99" spans="1:6" ht="12.75" customHeight="1">
      <c r="A99" s="85" t="s">
        <v>331</v>
      </c>
      <c r="B99" s="84">
        <v>5255498.92</v>
      </c>
      <c r="C99" s="84">
        <v>5253471.24</v>
      </c>
      <c r="D99" s="84">
        <f>C99-B99</f>
        <v>-2027.679999999702</v>
      </c>
      <c r="E99" s="153">
        <v>0</v>
      </c>
    </row>
    <row r="100" spans="1:6" ht="12.75" customHeight="1">
      <c r="A100" s="85" t="s">
        <v>330</v>
      </c>
      <c r="B100" s="84">
        <v>2015580.18</v>
      </c>
      <c r="C100" s="84">
        <v>2015580.18</v>
      </c>
      <c r="D100" s="84">
        <f>C100-B100</f>
        <v>0</v>
      </c>
      <c r="E100" s="153">
        <v>0</v>
      </c>
    </row>
    <row r="101" spans="1:6" ht="12.75" customHeight="1">
      <c r="A101" s="85" t="s">
        <v>329</v>
      </c>
      <c r="B101" s="84">
        <v>2823.18</v>
      </c>
      <c r="C101" s="84">
        <v>2823.18</v>
      </c>
      <c r="D101" s="84">
        <f>C101-B101</f>
        <v>0</v>
      </c>
      <c r="E101" s="153">
        <v>0</v>
      </c>
    </row>
    <row r="102" spans="1:6" ht="12.75" customHeight="1">
      <c r="A102" s="85" t="s">
        <v>328</v>
      </c>
      <c r="B102" s="84">
        <v>225035.02</v>
      </c>
      <c r="C102" s="84">
        <v>256224.02</v>
      </c>
      <c r="D102" s="84">
        <f>C102-B102</f>
        <v>31189</v>
      </c>
      <c r="E102" s="153">
        <v>0</v>
      </c>
    </row>
    <row r="103" spans="1:6" ht="12.75" customHeight="1">
      <c r="A103" s="85" t="s">
        <v>327</v>
      </c>
      <c r="B103" s="84">
        <v>40215.5</v>
      </c>
      <c r="C103" s="84">
        <v>40215.5</v>
      </c>
      <c r="D103" s="84">
        <f>C103-B103</f>
        <v>0</v>
      </c>
      <c r="E103" s="153">
        <v>0</v>
      </c>
    </row>
    <row r="104" spans="1:6" ht="12.75" customHeight="1">
      <c r="A104" s="85" t="s">
        <v>326</v>
      </c>
      <c r="B104" s="84">
        <v>570430.89</v>
      </c>
      <c r="C104" s="84">
        <v>570430.89</v>
      </c>
      <c r="D104" s="84">
        <f>C104-B104</f>
        <v>0</v>
      </c>
      <c r="E104" s="153">
        <v>0</v>
      </c>
    </row>
    <row r="105" spans="1:6" ht="12.75" customHeight="1">
      <c r="A105" s="85" t="s">
        <v>325</v>
      </c>
      <c r="B105" s="84">
        <v>14559</v>
      </c>
      <c r="C105" s="84">
        <v>14559</v>
      </c>
      <c r="D105" s="84">
        <f>C105-B105</f>
        <v>0</v>
      </c>
      <c r="E105" s="153">
        <v>0</v>
      </c>
    </row>
    <row r="106" spans="1:6" ht="12.75" customHeight="1">
      <c r="A106" s="82" t="s">
        <v>300</v>
      </c>
      <c r="B106" s="136">
        <f>SUM(B107:B125)</f>
        <v>-75228430.609999999</v>
      </c>
      <c r="C106" s="86">
        <f>SUM(C107:C125)</f>
        <v>-73543400.790000007</v>
      </c>
      <c r="D106" s="136">
        <f>SUM(D107:D125)</f>
        <v>1685029.8200000008</v>
      </c>
      <c r="E106" s="83"/>
      <c r="F106" s="152"/>
    </row>
    <row r="107" spans="1:6" ht="12.75" customHeight="1">
      <c r="A107" s="85" t="s">
        <v>324</v>
      </c>
      <c r="B107" s="84">
        <v>-46258.48</v>
      </c>
      <c r="C107" s="84">
        <v>-46258.48</v>
      </c>
      <c r="D107" s="84">
        <f>C107-B107</f>
        <v>0</v>
      </c>
      <c r="E107" s="83"/>
      <c r="F107" s="152"/>
    </row>
    <row r="108" spans="1:6" ht="12.75" customHeight="1">
      <c r="A108" s="85" t="s">
        <v>323</v>
      </c>
      <c r="B108" s="84">
        <v>-6979552.4000000004</v>
      </c>
      <c r="C108" s="84">
        <v>-6925742.0899999999</v>
      </c>
      <c r="D108" s="84">
        <f>C108-B108</f>
        <v>53810.310000000522</v>
      </c>
      <c r="E108" s="83">
        <v>0</v>
      </c>
    </row>
    <row r="109" spans="1:6" ht="12.75" customHeight="1">
      <c r="A109" s="85" t="s">
        <v>322</v>
      </c>
      <c r="B109" s="84">
        <v>-14559</v>
      </c>
      <c r="C109" s="84">
        <v>-14559</v>
      </c>
      <c r="D109" s="84">
        <f>C109-B109</f>
        <v>0</v>
      </c>
      <c r="E109" s="83">
        <v>0</v>
      </c>
    </row>
    <row r="110" spans="1:6" ht="12.75" customHeight="1">
      <c r="A110" s="85" t="s">
        <v>321</v>
      </c>
      <c r="B110" s="84">
        <v>-20710051.550000001</v>
      </c>
      <c r="C110" s="84">
        <v>-20046233.09</v>
      </c>
      <c r="D110" s="84">
        <f>C110-B110</f>
        <v>663818.46000000089</v>
      </c>
      <c r="E110" s="83"/>
    </row>
    <row r="111" spans="1:6" ht="12.75" customHeight="1">
      <c r="A111" s="85" t="s">
        <v>320</v>
      </c>
      <c r="B111" s="84">
        <v>-2962309.77</v>
      </c>
      <c r="C111" s="84">
        <v>-2856275.66</v>
      </c>
      <c r="D111" s="84">
        <f>C111-B111</f>
        <v>106034.10999999987</v>
      </c>
      <c r="E111" s="83"/>
    </row>
    <row r="112" spans="1:6" ht="12.75" customHeight="1">
      <c r="A112" s="85" t="s">
        <v>319</v>
      </c>
      <c r="B112" s="84">
        <v>-627526.61</v>
      </c>
      <c r="C112" s="84">
        <v>-613047.15</v>
      </c>
      <c r="D112" s="84">
        <f>C112-B112</f>
        <v>14479.459999999963</v>
      </c>
      <c r="E112" s="83"/>
    </row>
    <row r="113" spans="1:6" ht="12.75" customHeight="1">
      <c r="A113" s="85" t="s">
        <v>318</v>
      </c>
      <c r="B113" s="84">
        <v>-7533.78</v>
      </c>
      <c r="C113" s="84">
        <v>-7533.78</v>
      </c>
      <c r="D113" s="84">
        <f>C113-B113</f>
        <v>0</v>
      </c>
      <c r="E113" s="83"/>
    </row>
    <row r="114" spans="1:6" ht="12.75" customHeight="1">
      <c r="A114" s="85" t="s">
        <v>317</v>
      </c>
      <c r="B114" s="84">
        <v>-178205.44</v>
      </c>
      <c r="C114" s="84">
        <v>-178205.44</v>
      </c>
      <c r="D114" s="84">
        <f>C114-B114</f>
        <v>0</v>
      </c>
      <c r="E114" s="83"/>
    </row>
    <row r="115" spans="1:6" ht="12.75" customHeight="1">
      <c r="A115" s="85" t="s">
        <v>316</v>
      </c>
      <c r="B115" s="84">
        <v>-75999.39</v>
      </c>
      <c r="C115" s="84">
        <v>-75999.39</v>
      </c>
      <c r="D115" s="84">
        <f>C115-B115</f>
        <v>0</v>
      </c>
      <c r="E115" s="83"/>
    </row>
    <row r="116" spans="1:6" ht="12.75" customHeight="1">
      <c r="A116" s="85" t="s">
        <v>315</v>
      </c>
      <c r="B116" s="84">
        <v>-994044.07</v>
      </c>
      <c r="C116" s="84">
        <v>-994044.07</v>
      </c>
      <c r="D116" s="84">
        <f>C116-B116</f>
        <v>0</v>
      </c>
      <c r="E116" s="83"/>
    </row>
    <row r="117" spans="1:6" ht="12.75" customHeight="1">
      <c r="A117" s="85" t="s">
        <v>314</v>
      </c>
      <c r="B117" s="84">
        <v>-15313.09</v>
      </c>
      <c r="C117" s="84">
        <v>-15313.09</v>
      </c>
      <c r="D117" s="84">
        <f>C117-B117</f>
        <v>0</v>
      </c>
      <c r="E117" s="83"/>
    </row>
    <row r="118" spans="1:6" ht="12.75" customHeight="1">
      <c r="A118" s="85" t="s">
        <v>313</v>
      </c>
      <c r="B118" s="84">
        <v>-10548529.42</v>
      </c>
      <c r="C118" s="84">
        <v>-10548529.42</v>
      </c>
      <c r="D118" s="84">
        <f>C118-B118</f>
        <v>0</v>
      </c>
      <c r="E118" s="83"/>
    </row>
    <row r="119" spans="1:6" ht="12.75" customHeight="1">
      <c r="A119" s="85" t="s">
        <v>312</v>
      </c>
      <c r="B119" s="84">
        <v>-10920.73</v>
      </c>
      <c r="C119" s="84">
        <v>-10920.73</v>
      </c>
      <c r="D119" s="84">
        <f>C119-B119</f>
        <v>0</v>
      </c>
      <c r="E119" s="83"/>
    </row>
    <row r="120" spans="1:6" ht="12.75" customHeight="1">
      <c r="A120" s="85" t="s">
        <v>311</v>
      </c>
      <c r="B120" s="84">
        <v>-20482868.57</v>
      </c>
      <c r="C120" s="84">
        <v>-20482868.57</v>
      </c>
      <c r="D120" s="84">
        <f>C120-B120</f>
        <v>0</v>
      </c>
      <c r="E120" s="83"/>
      <c r="F120" s="106"/>
    </row>
    <row r="121" spans="1:6" ht="12.75" customHeight="1">
      <c r="A121" s="85" t="s">
        <v>310</v>
      </c>
      <c r="B121" s="84">
        <v>-134089.98000000001</v>
      </c>
      <c r="C121" s="84">
        <v>-134089.98000000001</v>
      </c>
      <c r="D121" s="84">
        <f>C121-B121</f>
        <v>0</v>
      </c>
      <c r="E121" s="83"/>
    </row>
    <row r="122" spans="1:6" ht="12.75" customHeight="1">
      <c r="A122" s="85" t="s">
        <v>309</v>
      </c>
      <c r="B122" s="84">
        <v>-2658099.3199999998</v>
      </c>
      <c r="C122" s="84">
        <v>-1813239.52</v>
      </c>
      <c r="D122" s="84">
        <f>C122-B122</f>
        <v>844859.79999999981</v>
      </c>
      <c r="E122" s="83"/>
    </row>
    <row r="123" spans="1:6" ht="12.75" customHeight="1">
      <c r="A123" s="85" t="s">
        <v>308</v>
      </c>
      <c r="B123" s="84">
        <v>-7605472.7599999998</v>
      </c>
      <c r="C123" s="84">
        <v>-7603445.0800000001</v>
      </c>
      <c r="D123" s="84">
        <f>C123-B123</f>
        <v>2027.679999999702</v>
      </c>
      <c r="E123" s="83"/>
    </row>
    <row r="124" spans="1:6" ht="12.75" customHeight="1">
      <c r="A124" s="85" t="s">
        <v>307</v>
      </c>
      <c r="B124" s="84">
        <v>-1001551.38</v>
      </c>
      <c r="C124" s="84">
        <v>-1001551.38</v>
      </c>
      <c r="D124" s="84">
        <f>C124-B124</f>
        <v>0</v>
      </c>
      <c r="E124" s="83"/>
    </row>
    <row r="125" spans="1:6" ht="12.75" customHeight="1">
      <c r="A125" s="98" t="s">
        <v>306</v>
      </c>
      <c r="B125" s="84">
        <v>-175544.87</v>
      </c>
      <c r="C125" s="84">
        <v>-175544.87</v>
      </c>
      <c r="D125" s="84">
        <f>C125-B125</f>
        <v>0</v>
      </c>
      <c r="E125" s="115">
        <v>0</v>
      </c>
    </row>
    <row r="126" spans="1:6" ht="18" customHeight="1">
      <c r="B126" s="92">
        <f>B69+B75+B106</f>
        <v>115059502.79000001</v>
      </c>
      <c r="C126" s="92">
        <f>C69+C75+C106</f>
        <v>116857392.09999998</v>
      </c>
      <c r="D126" s="92">
        <f>D69+D75+D106</f>
        <v>1797889.3100000028</v>
      </c>
      <c r="E126" s="148"/>
    </row>
    <row r="128" spans="1:6" ht="21.75" customHeight="1">
      <c r="A128" s="147" t="s">
        <v>305</v>
      </c>
      <c r="B128" s="11" t="s">
        <v>9</v>
      </c>
      <c r="C128" s="11" t="s">
        <v>8</v>
      </c>
      <c r="D128" s="11" t="s">
        <v>7</v>
      </c>
      <c r="E128" s="11" t="s">
        <v>304</v>
      </c>
    </row>
    <row r="129" spans="1:5">
      <c r="A129" s="123" t="s">
        <v>303</v>
      </c>
      <c r="B129" s="151"/>
      <c r="C129" s="151"/>
      <c r="D129" s="151"/>
      <c r="E129" s="151"/>
    </row>
    <row r="130" spans="1:5" ht="4.5" customHeight="1">
      <c r="A130" s="17"/>
      <c r="B130" s="88"/>
      <c r="C130" s="88"/>
      <c r="D130" s="88"/>
      <c r="E130" s="88"/>
    </row>
    <row r="131" spans="1:5">
      <c r="A131" s="82" t="s">
        <v>302</v>
      </c>
      <c r="B131" s="80"/>
      <c r="C131" s="150" t="s">
        <v>301</v>
      </c>
      <c r="D131" s="149"/>
      <c r="E131" s="80"/>
    </row>
    <row r="132" spans="1:5" ht="2.25" customHeight="1">
      <c r="A132" s="82"/>
      <c r="B132" s="80"/>
      <c r="C132" s="80"/>
      <c r="D132" s="80"/>
      <c r="E132" s="80"/>
    </row>
    <row r="133" spans="1:5">
      <c r="A133" s="14" t="s">
        <v>300</v>
      </c>
      <c r="B133" s="80"/>
      <c r="C133" s="80"/>
      <c r="D133" s="80"/>
      <c r="E133" s="80"/>
    </row>
    <row r="134" spans="1:5" ht="16.5" customHeight="1">
      <c r="B134" s="11">
        <f>SUM(B133:B133)</f>
        <v>0</v>
      </c>
      <c r="C134" s="11">
        <f>SUM(C133:C133)</f>
        <v>0</v>
      </c>
      <c r="D134" s="11">
        <f>SUM(D133:D133)</f>
        <v>0</v>
      </c>
      <c r="E134" s="148"/>
    </row>
    <row r="136" spans="1:5" ht="27" customHeight="1">
      <c r="A136" s="147" t="s">
        <v>299</v>
      </c>
      <c r="B136" s="11" t="s">
        <v>229</v>
      </c>
    </row>
    <row r="137" spans="1:5">
      <c r="A137" s="17" t="s">
        <v>298</v>
      </c>
      <c r="B137" s="146" t="s">
        <v>61</v>
      </c>
    </row>
    <row r="138" spans="1:5" ht="4.5" customHeight="1">
      <c r="A138" s="14"/>
      <c r="B138" s="78"/>
    </row>
    <row r="139" spans="1:5" ht="15" customHeight="1">
      <c r="B139" s="11">
        <f>SUM(B138:B138)</f>
        <v>0</v>
      </c>
    </row>
    <row r="141" spans="1:5" ht="22.5" customHeight="1">
      <c r="A141" s="20" t="s">
        <v>297</v>
      </c>
      <c r="B141" s="19" t="s">
        <v>229</v>
      </c>
      <c r="C141" s="145" t="s">
        <v>268</v>
      </c>
    </row>
    <row r="142" spans="1:5" ht="5.25" customHeight="1">
      <c r="A142" s="144"/>
      <c r="B142" s="143"/>
      <c r="C142" s="142"/>
    </row>
    <row r="143" spans="1:5">
      <c r="A143" s="141" t="s">
        <v>61</v>
      </c>
      <c r="B143" s="140"/>
      <c r="C143" s="139"/>
    </row>
    <row r="144" spans="1:5" ht="6" customHeight="1">
      <c r="A144" s="138"/>
      <c r="B144" s="137"/>
      <c r="C144" s="137"/>
    </row>
    <row r="145" spans="1:5" ht="14.25" customHeight="1">
      <c r="B145" s="11">
        <f>SUM(B144:B144)</f>
        <v>0</v>
      </c>
      <c r="C145" s="11"/>
    </row>
    <row r="147" spans="1:5">
      <c r="A147" s="74" t="s">
        <v>296</v>
      </c>
    </row>
    <row r="148" spans="1:5" ht="4.5" customHeight="1"/>
    <row r="149" spans="1:5" ht="20.25" customHeight="1">
      <c r="A149" s="20" t="s">
        <v>295</v>
      </c>
      <c r="B149" s="11" t="s">
        <v>229</v>
      </c>
      <c r="C149" s="11" t="s">
        <v>294</v>
      </c>
      <c r="D149" s="11" t="s">
        <v>293</v>
      </c>
      <c r="E149" s="11" t="s">
        <v>292</v>
      </c>
    </row>
    <row r="150" spans="1:5">
      <c r="A150" s="17" t="s">
        <v>291</v>
      </c>
      <c r="B150" s="136">
        <f>SUM(B151:B166)</f>
        <v>8634992.5500000007</v>
      </c>
      <c r="C150" s="114"/>
      <c r="D150" s="114"/>
      <c r="E150" s="114"/>
    </row>
    <row r="151" spans="1:5">
      <c r="A151" s="85" t="s">
        <v>290</v>
      </c>
      <c r="B151" s="84">
        <v>243563.05</v>
      </c>
      <c r="C151" s="83"/>
      <c r="D151" s="83"/>
      <c r="E151" s="83"/>
    </row>
    <row r="152" spans="1:5">
      <c r="A152" s="85" t="s">
        <v>289</v>
      </c>
      <c r="B152" s="84">
        <v>308082.94</v>
      </c>
      <c r="C152" s="83"/>
      <c r="D152" s="83"/>
      <c r="E152" s="83"/>
    </row>
    <row r="153" spans="1:5">
      <c r="A153" s="85" t="s">
        <v>288</v>
      </c>
      <c r="B153" s="84">
        <v>5406412.7199999997</v>
      </c>
      <c r="C153" s="83"/>
      <c r="D153" s="83"/>
      <c r="E153" s="83"/>
    </row>
    <row r="154" spans="1:5">
      <c r="A154" s="85" t="s">
        <v>287</v>
      </c>
      <c r="B154" s="84">
        <v>376046.26</v>
      </c>
      <c r="C154" s="83"/>
      <c r="D154" s="83"/>
      <c r="E154" s="83"/>
    </row>
    <row r="155" spans="1:5">
      <c r="A155" s="85" t="s">
        <v>286</v>
      </c>
      <c r="B155" s="84">
        <v>479951.58</v>
      </c>
      <c r="C155" s="83"/>
      <c r="D155" s="83"/>
      <c r="E155" s="83"/>
    </row>
    <row r="156" spans="1:5">
      <c r="A156" s="85" t="s">
        <v>285</v>
      </c>
      <c r="B156" s="84">
        <v>39405.839999999997</v>
      </c>
      <c r="C156" s="83"/>
      <c r="D156" s="83"/>
      <c r="E156" s="83"/>
    </row>
    <row r="157" spans="1:5">
      <c r="A157" s="85" t="s">
        <v>284</v>
      </c>
      <c r="B157" s="84">
        <v>169965.56</v>
      </c>
      <c r="C157" s="83"/>
      <c r="D157" s="83"/>
      <c r="E157" s="83"/>
    </row>
    <row r="158" spans="1:5">
      <c r="A158" s="85" t="s">
        <v>283</v>
      </c>
      <c r="B158" s="84">
        <v>5058.54</v>
      </c>
      <c r="C158" s="83"/>
      <c r="D158" s="83"/>
      <c r="E158" s="83"/>
    </row>
    <row r="159" spans="1:5">
      <c r="A159" s="85" t="s">
        <v>282</v>
      </c>
      <c r="B159" s="84">
        <v>103287.45</v>
      </c>
      <c r="C159" s="83"/>
      <c r="D159" s="83"/>
      <c r="E159" s="83"/>
    </row>
    <row r="160" spans="1:5">
      <c r="A160" s="85" t="s">
        <v>281</v>
      </c>
      <c r="B160" s="84">
        <v>89582.73</v>
      </c>
      <c r="C160" s="83"/>
      <c r="D160" s="83"/>
      <c r="E160" s="83"/>
    </row>
    <row r="161" spans="1:5">
      <c r="A161" s="85" t="s">
        <v>280</v>
      </c>
      <c r="B161" s="84">
        <v>198439.24</v>
      </c>
      <c r="C161" s="83"/>
      <c r="D161" s="83"/>
      <c r="E161" s="83"/>
    </row>
    <row r="162" spans="1:5">
      <c r="A162" s="85" t="s">
        <v>279</v>
      </c>
      <c r="B162" s="84">
        <v>65534.44</v>
      </c>
      <c r="C162" s="83"/>
      <c r="D162" s="83"/>
      <c r="E162" s="83"/>
    </row>
    <row r="163" spans="1:5">
      <c r="A163" s="85" t="s">
        <v>278</v>
      </c>
      <c r="B163" s="84">
        <v>255652.31</v>
      </c>
      <c r="C163" s="83"/>
      <c r="D163" s="83"/>
      <c r="E163" s="83"/>
    </row>
    <row r="164" spans="1:5">
      <c r="A164" s="85" t="s">
        <v>277</v>
      </c>
      <c r="B164" s="84">
        <v>192450.55</v>
      </c>
      <c r="C164" s="83"/>
      <c r="D164" s="83"/>
      <c r="E164" s="83"/>
    </row>
    <row r="165" spans="1:5">
      <c r="A165" s="85" t="s">
        <v>276</v>
      </c>
      <c r="B165" s="84">
        <v>23425.78</v>
      </c>
      <c r="C165" s="83"/>
      <c r="D165" s="83"/>
      <c r="E165" s="83"/>
    </row>
    <row r="166" spans="1:5">
      <c r="A166" s="85" t="s">
        <v>275</v>
      </c>
      <c r="B166" s="84">
        <v>678133.56</v>
      </c>
      <c r="C166" s="83"/>
      <c r="D166" s="83"/>
      <c r="E166" s="83"/>
    </row>
    <row r="167" spans="1:5" ht="16.5" customHeight="1">
      <c r="A167" s="93"/>
      <c r="B167" s="92">
        <f>B150</f>
        <v>8634992.5500000007</v>
      </c>
      <c r="C167" s="75">
        <f>SUM(C150:C166)</f>
        <v>0</v>
      </c>
      <c r="D167" s="75">
        <f>SUM(D150:D166)</f>
        <v>0</v>
      </c>
      <c r="E167" s="75">
        <f>SUM(E150:E166)</f>
        <v>0</v>
      </c>
    </row>
    <row r="169" spans="1:5" ht="20.25" customHeight="1">
      <c r="A169" s="20" t="s">
        <v>274</v>
      </c>
      <c r="B169" s="19" t="s">
        <v>229</v>
      </c>
      <c r="C169" s="11" t="s">
        <v>134</v>
      </c>
      <c r="D169" s="11" t="s">
        <v>268</v>
      </c>
    </row>
    <row r="170" spans="1:5">
      <c r="A170" s="100" t="s">
        <v>273</v>
      </c>
      <c r="B170" s="130"/>
      <c r="C170" s="129" t="s">
        <v>61</v>
      </c>
      <c r="D170" s="128"/>
    </row>
    <row r="171" spans="1:5" ht="5.25" customHeight="1">
      <c r="A171" s="135"/>
      <c r="B171" s="134"/>
      <c r="C171" s="132"/>
      <c r="D171" s="131"/>
    </row>
    <row r="172" spans="1:5" ht="9.75" customHeight="1">
      <c r="A172" s="127"/>
      <c r="B172" s="126"/>
      <c r="C172" s="125"/>
      <c r="D172" s="124"/>
    </row>
    <row r="173" spans="1:5" ht="16.5" customHeight="1">
      <c r="B173" s="11">
        <f>SUM(B171:B172)</f>
        <v>0</v>
      </c>
      <c r="C173" s="120"/>
      <c r="D173" s="119"/>
    </row>
    <row r="176" spans="1:5" ht="27.75" customHeight="1">
      <c r="A176" s="20" t="s">
        <v>272</v>
      </c>
      <c r="B176" s="19" t="s">
        <v>229</v>
      </c>
      <c r="C176" s="11" t="s">
        <v>134</v>
      </c>
      <c r="D176" s="11" t="s">
        <v>268</v>
      </c>
    </row>
    <row r="177" spans="1:4">
      <c r="A177" s="100" t="s">
        <v>271</v>
      </c>
      <c r="B177" s="130"/>
      <c r="C177" s="133"/>
      <c r="D177" s="128"/>
    </row>
    <row r="178" spans="1:4">
      <c r="A178" s="85" t="s">
        <v>270</v>
      </c>
      <c r="B178" s="84">
        <v>25600</v>
      </c>
      <c r="C178" s="132"/>
      <c r="D178" s="131"/>
    </row>
    <row r="179" spans="1:4" ht="6.75" customHeight="1">
      <c r="A179" s="127"/>
      <c r="B179" s="126"/>
      <c r="C179" s="125"/>
      <c r="D179" s="124"/>
    </row>
    <row r="180" spans="1:4" ht="15" customHeight="1">
      <c r="B180" s="75">
        <f>SUM(B178:B179)</f>
        <v>25600</v>
      </c>
      <c r="C180" s="120"/>
      <c r="D180" s="119"/>
    </row>
    <row r="183" spans="1:4" ht="24" customHeight="1">
      <c r="A183" s="20" t="s">
        <v>269</v>
      </c>
      <c r="B183" s="19" t="s">
        <v>229</v>
      </c>
      <c r="C183" s="11" t="s">
        <v>134</v>
      </c>
      <c r="D183" s="11" t="s">
        <v>268</v>
      </c>
    </row>
    <row r="184" spans="1:4">
      <c r="A184" s="100" t="s">
        <v>267</v>
      </c>
      <c r="B184" s="130"/>
      <c r="C184" s="129" t="s">
        <v>61</v>
      </c>
      <c r="D184" s="128"/>
    </row>
    <row r="185" spans="1:4" ht="6.75" customHeight="1">
      <c r="A185" s="127"/>
      <c r="B185" s="126"/>
      <c r="C185" s="125"/>
      <c r="D185" s="124"/>
    </row>
    <row r="186" spans="1:4" ht="16.5" customHeight="1">
      <c r="B186" s="11">
        <f>SUM(B185:B185)</f>
        <v>0</v>
      </c>
      <c r="C186" s="120"/>
      <c r="D186" s="119"/>
    </row>
    <row r="189" spans="1:4" ht="24" customHeight="1">
      <c r="A189" s="20" t="s">
        <v>266</v>
      </c>
      <c r="B189" s="19" t="s">
        <v>229</v>
      </c>
      <c r="C189" s="18" t="s">
        <v>134</v>
      </c>
      <c r="D189" s="18" t="s">
        <v>236</v>
      </c>
    </row>
    <row r="190" spans="1:4">
      <c r="A190" s="100" t="s">
        <v>265</v>
      </c>
      <c r="B190" s="88"/>
      <c r="C190" s="88">
        <v>0</v>
      </c>
      <c r="D190" s="88">
        <v>0</v>
      </c>
    </row>
    <row r="191" spans="1:4">
      <c r="A191" s="85" t="s">
        <v>264</v>
      </c>
      <c r="B191" s="84">
        <v>0</v>
      </c>
      <c r="C191" s="80"/>
      <c r="D191" s="80"/>
    </row>
    <row r="192" spans="1:4">
      <c r="A192" s="98" t="s">
        <v>263</v>
      </c>
      <c r="B192" s="97">
        <v>0</v>
      </c>
      <c r="C192" s="78">
        <v>0</v>
      </c>
      <c r="D192" s="78">
        <v>0</v>
      </c>
    </row>
    <row r="193" spans="1:4" ht="7.5" customHeight="1">
      <c r="A193" s="123"/>
      <c r="B193" s="122"/>
      <c r="C193" s="122">
        <v>0</v>
      </c>
      <c r="D193" s="122">
        <v>0</v>
      </c>
    </row>
    <row r="194" spans="1:4" ht="18.75" customHeight="1">
      <c r="B194" s="75">
        <f>SUM(B191:B193)</f>
        <v>0</v>
      </c>
      <c r="C194" s="120"/>
      <c r="D194" s="119"/>
    </row>
    <row r="196" spans="1:4">
      <c r="A196" s="74" t="s">
        <v>262</v>
      </c>
    </row>
    <row r="197" spans="1:4" ht="7.5" customHeight="1">
      <c r="A197" s="74"/>
    </row>
    <row r="198" spans="1:4">
      <c r="A198" s="74" t="s">
        <v>261</v>
      </c>
    </row>
    <row r="199" spans="1:4" ht="7.5" customHeight="1"/>
    <row r="200" spans="1:4" ht="24" customHeight="1">
      <c r="A200" s="91" t="s">
        <v>260</v>
      </c>
      <c r="B200" s="90" t="s">
        <v>229</v>
      </c>
      <c r="C200" s="11" t="s">
        <v>237</v>
      </c>
      <c r="D200" s="11" t="s">
        <v>236</v>
      </c>
    </row>
    <row r="201" spans="1:4">
      <c r="A201" s="17" t="s">
        <v>259</v>
      </c>
      <c r="B201" s="121">
        <f>SUM(B202:B212)</f>
        <v>1872568.2400000002</v>
      </c>
      <c r="C201" s="114"/>
      <c r="D201" s="114"/>
    </row>
    <row r="202" spans="1:4" ht="12.75" customHeight="1">
      <c r="A202" s="85" t="s">
        <v>258</v>
      </c>
      <c r="B202" s="84">
        <v>538631</v>
      </c>
      <c r="C202" s="83"/>
      <c r="D202" s="83"/>
    </row>
    <row r="203" spans="1:4" ht="12.75" customHeight="1">
      <c r="A203" s="85" t="s">
        <v>257</v>
      </c>
      <c r="B203" s="84">
        <v>120380</v>
      </c>
      <c r="C203" s="83"/>
      <c r="D203" s="83"/>
    </row>
    <row r="204" spans="1:4" ht="12.75" customHeight="1">
      <c r="A204" s="85" t="s">
        <v>256</v>
      </c>
      <c r="B204" s="84">
        <v>311356.77</v>
      </c>
      <c r="C204" s="83"/>
      <c r="D204" s="83"/>
    </row>
    <row r="205" spans="1:4" ht="12.75" customHeight="1">
      <c r="A205" s="85" t="s">
        <v>255</v>
      </c>
      <c r="B205" s="84">
        <v>36632.74</v>
      </c>
      <c r="C205" s="83"/>
      <c r="D205" s="83"/>
    </row>
    <row r="206" spans="1:4" ht="12.75" customHeight="1">
      <c r="A206" s="85" t="s">
        <v>254</v>
      </c>
      <c r="B206" s="84">
        <v>251748</v>
      </c>
      <c r="C206" s="83"/>
      <c r="D206" s="83"/>
    </row>
    <row r="207" spans="1:4" ht="12.75" customHeight="1">
      <c r="A207" s="85" t="s">
        <v>253</v>
      </c>
      <c r="B207" s="84">
        <v>27494</v>
      </c>
      <c r="C207" s="83"/>
      <c r="D207" s="83"/>
    </row>
    <row r="208" spans="1:4" ht="12.75" customHeight="1">
      <c r="A208" s="85" t="s">
        <v>252</v>
      </c>
      <c r="B208" s="84">
        <v>4204</v>
      </c>
      <c r="C208" s="83"/>
      <c r="D208" s="83"/>
    </row>
    <row r="209" spans="1:4" ht="12.75" customHeight="1">
      <c r="A209" s="85" t="s">
        <v>251</v>
      </c>
      <c r="B209" s="84">
        <v>169920</v>
      </c>
      <c r="C209" s="83"/>
      <c r="D209" s="83"/>
    </row>
    <row r="210" spans="1:4" ht="12.75" customHeight="1">
      <c r="A210" s="85" t="s">
        <v>250</v>
      </c>
      <c r="B210" s="84">
        <v>0</v>
      </c>
      <c r="C210" s="83"/>
      <c r="D210" s="83"/>
    </row>
    <row r="211" spans="1:4" ht="12.75" customHeight="1">
      <c r="A211" s="85" t="s">
        <v>249</v>
      </c>
      <c r="B211" s="84">
        <v>182230.35</v>
      </c>
      <c r="C211" s="83"/>
      <c r="D211" s="83"/>
    </row>
    <row r="212" spans="1:4" ht="12.75" customHeight="1">
      <c r="A212" s="85" t="s">
        <v>248</v>
      </c>
      <c r="B212" s="84">
        <v>229971.38</v>
      </c>
      <c r="C212" s="83"/>
      <c r="D212" s="83"/>
    </row>
    <row r="213" spans="1:4" ht="12.75" customHeight="1">
      <c r="A213" s="82" t="s">
        <v>247</v>
      </c>
      <c r="B213" s="86">
        <f>SUM(B214:B221)</f>
        <v>49679822.320000008</v>
      </c>
      <c r="C213" s="83"/>
      <c r="D213" s="83"/>
    </row>
    <row r="214" spans="1:4" ht="12.75" customHeight="1">
      <c r="A214" s="85" t="s">
        <v>246</v>
      </c>
      <c r="B214" s="84">
        <v>17848479.449999999</v>
      </c>
      <c r="C214" s="83"/>
      <c r="D214" s="83"/>
    </row>
    <row r="215" spans="1:4" ht="12.75" customHeight="1">
      <c r="A215" s="85" t="s">
        <v>245</v>
      </c>
      <c r="B215" s="84">
        <v>574623.54</v>
      </c>
      <c r="C215" s="83"/>
      <c r="D215" s="83"/>
    </row>
    <row r="216" spans="1:4" ht="12.75" customHeight="1">
      <c r="A216" s="85" t="s">
        <v>244</v>
      </c>
      <c r="B216" s="84">
        <v>2610347.0099999998</v>
      </c>
      <c r="C216" s="83"/>
      <c r="D216" s="83"/>
    </row>
    <row r="217" spans="1:4" ht="12.75" customHeight="1">
      <c r="A217" s="85" t="s">
        <v>243</v>
      </c>
      <c r="B217" s="84">
        <v>0</v>
      </c>
      <c r="C217" s="83"/>
      <c r="D217" s="83"/>
    </row>
    <row r="218" spans="1:4" ht="12.75" customHeight="1">
      <c r="A218" s="85" t="s">
        <v>242</v>
      </c>
      <c r="B218" s="84">
        <v>22945155.890000001</v>
      </c>
      <c r="C218" s="83"/>
      <c r="D218" s="83"/>
    </row>
    <row r="219" spans="1:4" ht="12.75" customHeight="1">
      <c r="A219" s="85" t="s">
        <v>241</v>
      </c>
      <c r="B219" s="84">
        <v>924665.52</v>
      </c>
      <c r="C219" s="83"/>
      <c r="D219" s="83"/>
    </row>
    <row r="220" spans="1:4" ht="12.75" customHeight="1">
      <c r="A220" s="85" t="s">
        <v>240</v>
      </c>
      <c r="B220" s="84">
        <v>4576550.91</v>
      </c>
      <c r="C220" s="83"/>
      <c r="D220" s="83"/>
    </row>
    <row r="221" spans="1:4" ht="12.75" customHeight="1">
      <c r="A221" s="85" t="s">
        <v>239</v>
      </c>
      <c r="B221" s="84">
        <v>200000</v>
      </c>
      <c r="C221" s="83"/>
      <c r="D221" s="83"/>
    </row>
    <row r="222" spans="1:4" ht="15.75" customHeight="1">
      <c r="A222" s="93"/>
      <c r="B222" s="75">
        <f>B201+B213</f>
        <v>51552390.56000001</v>
      </c>
      <c r="C222" s="120"/>
      <c r="D222" s="119"/>
    </row>
    <row r="225" spans="1:4" ht="24.75" customHeight="1">
      <c r="A225" s="91" t="s">
        <v>238</v>
      </c>
      <c r="B225" s="90" t="s">
        <v>229</v>
      </c>
      <c r="C225" s="11" t="s">
        <v>237</v>
      </c>
      <c r="D225" s="11" t="s">
        <v>236</v>
      </c>
    </row>
    <row r="226" spans="1:4" ht="12.75" customHeight="1">
      <c r="A226" s="17" t="s">
        <v>235</v>
      </c>
      <c r="B226" s="121">
        <f>SUM(B227:B229)</f>
        <v>523406.92</v>
      </c>
      <c r="C226" s="114"/>
      <c r="D226" s="114"/>
    </row>
    <row r="227" spans="1:4" ht="12.75" customHeight="1">
      <c r="A227" s="85" t="s">
        <v>234</v>
      </c>
      <c r="B227" s="84">
        <v>0</v>
      </c>
      <c r="C227" s="83"/>
      <c r="D227" s="83"/>
    </row>
    <row r="228" spans="1:4" ht="12.75" customHeight="1">
      <c r="A228" s="85" t="s">
        <v>233</v>
      </c>
      <c r="B228" s="84">
        <v>208234.87</v>
      </c>
      <c r="C228" s="83"/>
      <c r="D228" s="83"/>
    </row>
    <row r="229" spans="1:4" ht="12.75" customHeight="1">
      <c r="A229" s="85" t="s">
        <v>232</v>
      </c>
      <c r="B229" s="84">
        <v>315172.05</v>
      </c>
      <c r="C229" s="83"/>
      <c r="D229" s="83"/>
    </row>
    <row r="230" spans="1:4" ht="12.75" customHeight="1">
      <c r="A230" s="14"/>
      <c r="B230" s="115"/>
      <c r="C230" s="115"/>
      <c r="D230" s="115"/>
    </row>
    <row r="231" spans="1:4" ht="16.5" customHeight="1">
      <c r="B231" s="75">
        <f>B226</f>
        <v>523406.92</v>
      </c>
      <c r="C231" s="120"/>
      <c r="D231" s="119"/>
    </row>
    <row r="232" spans="1:4">
      <c r="B232" s="118"/>
    </row>
    <row r="233" spans="1:4">
      <c r="A233" s="74" t="s">
        <v>231</v>
      </c>
    </row>
    <row r="235" spans="1:4" ht="26.25" customHeight="1">
      <c r="A235" s="117" t="s">
        <v>230</v>
      </c>
      <c r="B235" s="90" t="s">
        <v>229</v>
      </c>
      <c r="C235" s="11" t="s">
        <v>228</v>
      </c>
      <c r="D235" s="11" t="s">
        <v>227</v>
      </c>
    </row>
    <row r="236" spans="1:4">
      <c r="A236" s="116" t="s">
        <v>226</v>
      </c>
      <c r="B236" s="95"/>
      <c r="C236" s="114"/>
      <c r="D236" s="114">
        <v>0</v>
      </c>
    </row>
    <row r="237" spans="1:4" ht="12.75" customHeight="1">
      <c r="A237" s="85" t="s">
        <v>225</v>
      </c>
      <c r="B237" s="84">
        <v>6762924.6299999999</v>
      </c>
      <c r="C237" s="84">
        <v>15.107699999999999</v>
      </c>
      <c r="D237" s="83"/>
    </row>
    <row r="238" spans="1:4" ht="12.75" customHeight="1">
      <c r="A238" s="85" t="s">
        <v>224</v>
      </c>
      <c r="B238" s="84">
        <v>1377891.64</v>
      </c>
      <c r="C238" s="84">
        <v>3.0781000000000001</v>
      </c>
      <c r="D238" s="83"/>
    </row>
    <row r="239" spans="1:4" ht="12.75" customHeight="1">
      <c r="A239" s="85" t="s">
        <v>223</v>
      </c>
      <c r="B239" s="84">
        <v>11847248.949999999</v>
      </c>
      <c r="C239" s="84">
        <v>26.465599999999998</v>
      </c>
      <c r="D239" s="83"/>
    </row>
    <row r="240" spans="1:4" ht="12.75" customHeight="1">
      <c r="A240" s="85" t="s">
        <v>222</v>
      </c>
      <c r="B240" s="84">
        <v>387806.05</v>
      </c>
      <c r="C240" s="84">
        <v>0.86629999999999996</v>
      </c>
      <c r="D240" s="83"/>
    </row>
    <row r="241" spans="1:4" ht="12.75" customHeight="1">
      <c r="A241" s="85" t="s">
        <v>221</v>
      </c>
      <c r="B241" s="84">
        <v>1841541.67</v>
      </c>
      <c r="C241" s="84">
        <v>4.1138000000000003</v>
      </c>
      <c r="D241" s="83"/>
    </row>
    <row r="242" spans="1:4" ht="12.75" customHeight="1">
      <c r="A242" s="85" t="s">
        <v>220</v>
      </c>
      <c r="B242" s="84">
        <v>383313.06</v>
      </c>
      <c r="C242" s="84">
        <v>0.85629999999999995</v>
      </c>
      <c r="D242" s="83"/>
    </row>
    <row r="243" spans="1:4" ht="12.75" customHeight="1">
      <c r="A243" s="85" t="s">
        <v>219</v>
      </c>
      <c r="B243" s="84">
        <v>5414834.3600000003</v>
      </c>
      <c r="C243" s="84">
        <v>12.0962</v>
      </c>
      <c r="D243" s="83"/>
    </row>
    <row r="244" spans="1:4" ht="12.75" customHeight="1">
      <c r="A244" s="85" t="s">
        <v>218</v>
      </c>
      <c r="B244" s="84">
        <v>703637.61</v>
      </c>
      <c r="C244" s="84">
        <v>1.5719000000000001</v>
      </c>
      <c r="D244" s="83"/>
    </row>
    <row r="245" spans="1:4" ht="12.75" customHeight="1">
      <c r="A245" s="85" t="s">
        <v>217</v>
      </c>
      <c r="B245" s="84">
        <v>282597.40999999997</v>
      </c>
      <c r="C245" s="84">
        <v>0.63129999999999997</v>
      </c>
      <c r="D245" s="83"/>
    </row>
    <row r="246" spans="1:4" ht="12.75" customHeight="1">
      <c r="A246" s="85" t="s">
        <v>216</v>
      </c>
      <c r="B246" s="84">
        <v>1006549.18</v>
      </c>
      <c r="C246" s="84">
        <v>2.2484999999999999</v>
      </c>
      <c r="D246" s="83"/>
    </row>
    <row r="247" spans="1:4" ht="12.75" customHeight="1">
      <c r="A247" s="85" t="s">
        <v>215</v>
      </c>
      <c r="B247" s="84">
        <v>157292.07999999999</v>
      </c>
      <c r="C247" s="84">
        <v>0.35139999999999999</v>
      </c>
      <c r="D247" s="83"/>
    </row>
    <row r="248" spans="1:4" ht="12.75" customHeight="1">
      <c r="A248" s="85" t="s">
        <v>214</v>
      </c>
      <c r="B248" s="84">
        <v>907304.21</v>
      </c>
      <c r="C248" s="84">
        <v>2.0268000000000002</v>
      </c>
      <c r="D248" s="83"/>
    </row>
    <row r="249" spans="1:4" ht="12.75" customHeight="1">
      <c r="A249" s="85" t="s">
        <v>213</v>
      </c>
      <c r="B249" s="84">
        <v>6071508.9699999997</v>
      </c>
      <c r="C249" s="84">
        <v>13.5632</v>
      </c>
      <c r="D249" s="83"/>
    </row>
    <row r="250" spans="1:4" ht="12.75" customHeight="1">
      <c r="A250" s="85" t="s">
        <v>212</v>
      </c>
      <c r="B250" s="84">
        <v>715674.77</v>
      </c>
      <c r="C250" s="84">
        <v>1.5987</v>
      </c>
      <c r="D250" s="83"/>
    </row>
    <row r="251" spans="1:4" ht="12.75" customHeight="1">
      <c r="A251" s="85" t="s">
        <v>211</v>
      </c>
      <c r="B251" s="84">
        <v>8512.67</v>
      </c>
      <c r="C251" s="84">
        <v>1.9E-2</v>
      </c>
      <c r="D251" s="83"/>
    </row>
    <row r="252" spans="1:4" ht="12.75" customHeight="1">
      <c r="A252" s="85" t="s">
        <v>210</v>
      </c>
      <c r="B252" s="84">
        <v>45494.04</v>
      </c>
      <c r="C252" s="84">
        <v>0.1016</v>
      </c>
      <c r="D252" s="83"/>
    </row>
    <row r="253" spans="1:4" ht="12.75" customHeight="1">
      <c r="A253" s="85" t="s">
        <v>209</v>
      </c>
      <c r="B253" s="84">
        <v>52789</v>
      </c>
      <c r="C253" s="84">
        <v>0.1179</v>
      </c>
      <c r="D253" s="83"/>
    </row>
    <row r="254" spans="1:4" ht="12.75" customHeight="1">
      <c r="A254" s="85" t="s">
        <v>208</v>
      </c>
      <c r="B254" s="84">
        <v>16638.580000000002</v>
      </c>
      <c r="C254" s="84">
        <v>3.7199999999999997E-2</v>
      </c>
      <c r="D254" s="83"/>
    </row>
    <row r="255" spans="1:4" ht="12.75" customHeight="1">
      <c r="A255" s="85" t="s">
        <v>207</v>
      </c>
      <c r="B255" s="84">
        <v>48277.26</v>
      </c>
      <c r="C255" s="84">
        <v>0.10780000000000001</v>
      </c>
      <c r="D255" s="83"/>
    </row>
    <row r="256" spans="1:4" ht="12.75" customHeight="1">
      <c r="A256" s="85" t="s">
        <v>206</v>
      </c>
      <c r="B256" s="84">
        <v>11368</v>
      </c>
      <c r="C256" s="84">
        <v>2.5399999999999999E-2</v>
      </c>
      <c r="D256" s="83"/>
    </row>
    <row r="257" spans="1:4" ht="12.75" customHeight="1">
      <c r="A257" s="85" t="s">
        <v>205</v>
      </c>
      <c r="B257" s="84">
        <v>1506</v>
      </c>
      <c r="C257" s="84">
        <v>3.3999999999999998E-3</v>
      </c>
      <c r="D257" s="83"/>
    </row>
    <row r="258" spans="1:4" ht="12.75" customHeight="1">
      <c r="A258" s="98" t="s">
        <v>204</v>
      </c>
      <c r="B258" s="97">
        <v>4055.52</v>
      </c>
      <c r="C258" s="97">
        <v>9.1000000000000004E-3</v>
      </c>
      <c r="D258" s="115"/>
    </row>
    <row r="259" spans="1:4" ht="12.75" customHeight="1">
      <c r="A259" s="96" t="s">
        <v>203</v>
      </c>
      <c r="B259" s="95">
        <v>13999.99</v>
      </c>
      <c r="C259" s="95">
        <v>3.1300000000000001E-2</v>
      </c>
      <c r="D259" s="114"/>
    </row>
    <row r="260" spans="1:4" ht="12.75" customHeight="1">
      <c r="A260" s="85" t="s">
        <v>202</v>
      </c>
      <c r="B260" s="84">
        <v>33200.65</v>
      </c>
      <c r="C260" s="84">
        <v>7.4200000000000002E-2</v>
      </c>
      <c r="D260" s="83"/>
    </row>
    <row r="261" spans="1:4" ht="12.75" customHeight="1">
      <c r="A261" s="85" t="s">
        <v>201</v>
      </c>
      <c r="B261" s="84">
        <v>3691.18</v>
      </c>
      <c r="C261" s="84">
        <v>8.2000000000000007E-3</v>
      </c>
      <c r="D261" s="83"/>
    </row>
    <row r="262" spans="1:4" ht="12.75" customHeight="1">
      <c r="A262" s="85" t="s">
        <v>200</v>
      </c>
      <c r="B262" s="84">
        <v>4044.66</v>
      </c>
      <c r="C262" s="84">
        <v>8.9999999999999993E-3</v>
      </c>
      <c r="D262" s="83"/>
    </row>
    <row r="263" spans="1:4" ht="12.75" customHeight="1">
      <c r="A263" s="85" t="s">
        <v>199</v>
      </c>
      <c r="B263" s="84">
        <v>14638.75</v>
      </c>
      <c r="C263" s="84">
        <v>3.27E-2</v>
      </c>
      <c r="D263" s="83"/>
    </row>
    <row r="264" spans="1:4" ht="12.75" customHeight="1">
      <c r="A264" s="85" t="s">
        <v>198</v>
      </c>
      <c r="B264" s="84">
        <v>2318.8200000000002</v>
      </c>
      <c r="C264" s="84">
        <v>5.1999999999999998E-3</v>
      </c>
      <c r="D264" s="83"/>
    </row>
    <row r="265" spans="1:4" ht="12.75" customHeight="1">
      <c r="A265" s="85" t="s">
        <v>197</v>
      </c>
      <c r="B265" s="84">
        <v>2916</v>
      </c>
      <c r="C265" s="84">
        <v>6.4999999999999997E-3</v>
      </c>
      <c r="D265" s="83"/>
    </row>
    <row r="266" spans="1:4" ht="12.75" customHeight="1">
      <c r="A266" s="85" t="s">
        <v>196</v>
      </c>
      <c r="B266" s="84">
        <v>1102</v>
      </c>
      <c r="C266" s="84">
        <v>2.5000000000000001E-3</v>
      </c>
      <c r="D266" s="83"/>
    </row>
    <row r="267" spans="1:4" ht="12.75" customHeight="1">
      <c r="A267" s="85" t="s">
        <v>195</v>
      </c>
      <c r="B267" s="84">
        <v>1260</v>
      </c>
      <c r="C267" s="84">
        <v>2.8E-3</v>
      </c>
      <c r="D267" s="83"/>
    </row>
    <row r="268" spans="1:4" ht="12.75" customHeight="1">
      <c r="A268" s="85" t="s">
        <v>194</v>
      </c>
      <c r="B268" s="84">
        <v>8791.35</v>
      </c>
      <c r="C268" s="84">
        <v>1.9599999999999999E-2</v>
      </c>
      <c r="D268" s="83"/>
    </row>
    <row r="269" spans="1:4" ht="12.75" customHeight="1">
      <c r="A269" s="85" t="s">
        <v>193</v>
      </c>
      <c r="B269" s="84">
        <v>2379.1799999999998</v>
      </c>
      <c r="C269" s="84">
        <v>5.3E-3</v>
      </c>
      <c r="D269" s="83"/>
    </row>
    <row r="270" spans="1:4" ht="12.75" customHeight="1">
      <c r="A270" s="85" t="s">
        <v>192</v>
      </c>
      <c r="B270" s="84">
        <v>260458.01</v>
      </c>
      <c r="C270" s="84">
        <v>0.58179999999999998</v>
      </c>
      <c r="D270" s="83"/>
    </row>
    <row r="271" spans="1:4" ht="12.75" customHeight="1">
      <c r="A271" s="85" t="s">
        <v>191</v>
      </c>
      <c r="B271" s="84">
        <v>2579</v>
      </c>
      <c r="C271" s="84">
        <v>5.7999999999999996E-3</v>
      </c>
      <c r="D271" s="83"/>
    </row>
    <row r="272" spans="1:4" ht="12.75" customHeight="1">
      <c r="A272" s="85" t="s">
        <v>190</v>
      </c>
      <c r="B272" s="84">
        <v>4176</v>
      </c>
      <c r="C272" s="84">
        <v>9.2999999999999992E-3</v>
      </c>
      <c r="D272" s="83"/>
    </row>
    <row r="273" spans="1:4" ht="12.75" customHeight="1">
      <c r="A273" s="85" t="s">
        <v>189</v>
      </c>
      <c r="B273" s="84">
        <v>12423.56</v>
      </c>
      <c r="C273" s="84">
        <v>2.7799999999999998E-2</v>
      </c>
      <c r="D273" s="83"/>
    </row>
    <row r="274" spans="1:4" ht="12.75" customHeight="1">
      <c r="A274" s="85" t="s">
        <v>188</v>
      </c>
      <c r="B274" s="84">
        <v>37367.4</v>
      </c>
      <c r="C274" s="84">
        <v>8.3500000000000005E-2</v>
      </c>
      <c r="D274" s="83"/>
    </row>
    <row r="275" spans="1:4" ht="12.75" customHeight="1">
      <c r="A275" s="85" t="s">
        <v>187</v>
      </c>
      <c r="B275" s="84">
        <v>8370</v>
      </c>
      <c r="C275" s="84">
        <v>1.8700000000000001E-2</v>
      </c>
      <c r="D275" s="83"/>
    </row>
    <row r="276" spans="1:4" ht="12.75" customHeight="1">
      <c r="A276" s="85" t="s">
        <v>186</v>
      </c>
      <c r="B276" s="84">
        <v>4952.21</v>
      </c>
      <c r="C276" s="84">
        <v>1.11E-2</v>
      </c>
      <c r="D276" s="83"/>
    </row>
    <row r="277" spans="1:4" ht="12.75" customHeight="1">
      <c r="A277" s="85" t="s">
        <v>185</v>
      </c>
      <c r="B277" s="84">
        <v>674893</v>
      </c>
      <c r="C277" s="84">
        <v>1.5076000000000001</v>
      </c>
      <c r="D277" s="83"/>
    </row>
    <row r="278" spans="1:4" ht="12.75" customHeight="1">
      <c r="A278" s="85" t="s">
        <v>184</v>
      </c>
      <c r="B278" s="84">
        <v>1569.7</v>
      </c>
      <c r="C278" s="84">
        <v>3.5000000000000001E-3</v>
      </c>
      <c r="D278" s="83"/>
    </row>
    <row r="279" spans="1:4" ht="12.75" customHeight="1">
      <c r="A279" s="85" t="s">
        <v>183</v>
      </c>
      <c r="B279" s="84">
        <v>101059.26</v>
      </c>
      <c r="C279" s="84">
        <v>0.2258</v>
      </c>
      <c r="D279" s="83"/>
    </row>
    <row r="280" spans="1:4" ht="12.75" customHeight="1">
      <c r="A280" s="85" t="s">
        <v>182</v>
      </c>
      <c r="B280" s="84">
        <v>500</v>
      </c>
      <c r="C280" s="84">
        <v>1.1000000000000001E-3</v>
      </c>
      <c r="D280" s="83"/>
    </row>
    <row r="281" spans="1:4" ht="12.75" customHeight="1">
      <c r="A281" s="85" t="s">
        <v>181</v>
      </c>
      <c r="B281" s="84">
        <v>695343.46</v>
      </c>
      <c r="C281" s="84">
        <v>1.5532999999999999</v>
      </c>
      <c r="D281" s="83"/>
    </row>
    <row r="282" spans="1:4" ht="12.75" customHeight="1">
      <c r="A282" s="85" t="s">
        <v>180</v>
      </c>
      <c r="B282" s="84">
        <v>1489.56</v>
      </c>
      <c r="C282" s="84">
        <v>3.3E-3</v>
      </c>
      <c r="D282" s="83"/>
    </row>
    <row r="283" spans="1:4" ht="12.75" customHeight="1">
      <c r="A283" s="85" t="s">
        <v>179</v>
      </c>
      <c r="B283" s="84">
        <v>9800</v>
      </c>
      <c r="C283" s="84">
        <v>2.1899999999999999E-2</v>
      </c>
      <c r="D283" s="83"/>
    </row>
    <row r="284" spans="1:4" ht="12.75" customHeight="1">
      <c r="A284" s="85" t="s">
        <v>178</v>
      </c>
      <c r="B284" s="84">
        <v>1300</v>
      </c>
      <c r="C284" s="84">
        <v>2.8999999999999998E-3</v>
      </c>
      <c r="D284" s="83"/>
    </row>
    <row r="285" spans="1:4" ht="12.75" customHeight="1">
      <c r="A285" s="85" t="s">
        <v>177</v>
      </c>
      <c r="B285" s="84">
        <v>13577</v>
      </c>
      <c r="C285" s="84">
        <v>3.0300000000000001E-2</v>
      </c>
      <c r="D285" s="83"/>
    </row>
    <row r="286" spans="1:4" ht="12.75" customHeight="1">
      <c r="A286" s="85" t="s">
        <v>176</v>
      </c>
      <c r="B286" s="84">
        <v>250940</v>
      </c>
      <c r="C286" s="84">
        <v>0.56059999999999999</v>
      </c>
      <c r="D286" s="83"/>
    </row>
    <row r="287" spans="1:4" ht="12.75" customHeight="1">
      <c r="A287" s="85" t="s">
        <v>175</v>
      </c>
      <c r="B287" s="84">
        <v>54204.07</v>
      </c>
      <c r="C287" s="84">
        <v>0.1211</v>
      </c>
      <c r="D287" s="83"/>
    </row>
    <row r="288" spans="1:4" ht="12.75" customHeight="1">
      <c r="A288" s="85" t="s">
        <v>174</v>
      </c>
      <c r="B288" s="84">
        <v>974465.97</v>
      </c>
      <c r="C288" s="84">
        <v>2.1768999999999998</v>
      </c>
      <c r="D288" s="83"/>
    </row>
    <row r="289" spans="1:4" ht="12.75" customHeight="1">
      <c r="A289" s="85" t="s">
        <v>173</v>
      </c>
      <c r="B289" s="84">
        <v>61199.99</v>
      </c>
      <c r="C289" s="84">
        <v>0.13669999999999999</v>
      </c>
      <c r="D289" s="83"/>
    </row>
    <row r="290" spans="1:4" ht="12.75" customHeight="1">
      <c r="A290" s="85" t="s">
        <v>172</v>
      </c>
      <c r="B290" s="84">
        <v>2418.2199999999998</v>
      </c>
      <c r="C290" s="84">
        <v>5.4000000000000003E-3</v>
      </c>
      <c r="D290" s="83"/>
    </row>
    <row r="291" spans="1:4" ht="12.75" customHeight="1">
      <c r="A291" s="85" t="s">
        <v>171</v>
      </c>
      <c r="B291" s="84">
        <v>557146.66</v>
      </c>
      <c r="C291" s="84">
        <v>1.2445999999999999</v>
      </c>
      <c r="D291" s="83"/>
    </row>
    <row r="292" spans="1:4" ht="12.75" customHeight="1">
      <c r="A292" s="85" t="s">
        <v>170</v>
      </c>
      <c r="B292" s="84">
        <v>138240.49</v>
      </c>
      <c r="C292" s="84">
        <v>0.30880000000000002</v>
      </c>
      <c r="D292" s="83"/>
    </row>
    <row r="293" spans="1:4" ht="12.75" customHeight="1">
      <c r="A293" s="85" t="s">
        <v>169</v>
      </c>
      <c r="B293" s="84">
        <v>777269.57</v>
      </c>
      <c r="C293" s="84">
        <v>1.7363</v>
      </c>
      <c r="D293" s="83"/>
    </row>
    <row r="294" spans="1:4" ht="12.75" customHeight="1">
      <c r="A294" s="85" t="s">
        <v>168</v>
      </c>
      <c r="B294" s="84">
        <v>429520.63</v>
      </c>
      <c r="C294" s="84">
        <v>0.95950000000000002</v>
      </c>
      <c r="D294" s="83"/>
    </row>
    <row r="295" spans="1:4" ht="12.75" customHeight="1">
      <c r="A295" s="85" t="s">
        <v>167</v>
      </c>
      <c r="B295" s="84">
        <v>45472</v>
      </c>
      <c r="C295" s="84">
        <v>0.1016</v>
      </c>
      <c r="D295" s="83"/>
    </row>
    <row r="296" spans="1:4" ht="12.75" customHeight="1">
      <c r="A296" s="85" t="s">
        <v>166</v>
      </c>
      <c r="B296" s="84">
        <v>15828</v>
      </c>
      <c r="C296" s="84">
        <v>3.5400000000000001E-2</v>
      </c>
      <c r="D296" s="83"/>
    </row>
    <row r="297" spans="1:4" ht="12.75" customHeight="1">
      <c r="A297" s="85" t="s">
        <v>165</v>
      </c>
      <c r="B297" s="84">
        <v>4463</v>
      </c>
      <c r="C297" s="84">
        <v>0.01</v>
      </c>
      <c r="D297" s="83"/>
    </row>
    <row r="298" spans="1:4" ht="12.75" customHeight="1">
      <c r="A298" s="85" t="s">
        <v>164</v>
      </c>
      <c r="B298" s="84">
        <v>82098.539999999994</v>
      </c>
      <c r="C298" s="84">
        <v>0.18340000000000001</v>
      </c>
      <c r="D298" s="83"/>
    </row>
    <row r="299" spans="1:4" ht="12.75" customHeight="1">
      <c r="A299" s="85" t="s">
        <v>163</v>
      </c>
      <c r="B299" s="84">
        <v>5250</v>
      </c>
      <c r="C299" s="84">
        <v>1.17E-2</v>
      </c>
      <c r="D299" s="83"/>
    </row>
    <row r="300" spans="1:4" ht="12.75" customHeight="1">
      <c r="A300" s="85" t="s">
        <v>162</v>
      </c>
      <c r="B300" s="84">
        <v>11652.8</v>
      </c>
      <c r="C300" s="84">
        <v>2.5999999999999999E-2</v>
      </c>
      <c r="D300" s="83"/>
    </row>
    <row r="301" spans="1:4" ht="12.75" customHeight="1">
      <c r="A301" s="85" t="s">
        <v>161</v>
      </c>
      <c r="B301" s="84">
        <v>25238.720000000001</v>
      </c>
      <c r="C301" s="84">
        <v>5.6399999999999999E-2</v>
      </c>
      <c r="D301" s="83"/>
    </row>
    <row r="302" spans="1:4" ht="12.75" customHeight="1">
      <c r="A302" s="85" t="s">
        <v>160</v>
      </c>
      <c r="B302" s="84">
        <v>2950</v>
      </c>
      <c r="C302" s="84">
        <v>6.6E-3</v>
      </c>
      <c r="D302" s="83"/>
    </row>
    <row r="303" spans="1:4" ht="12.75" customHeight="1">
      <c r="A303" s="85" t="s">
        <v>159</v>
      </c>
      <c r="B303" s="84">
        <v>13596.42</v>
      </c>
      <c r="C303" s="84">
        <v>3.04E-2</v>
      </c>
      <c r="D303" s="83"/>
    </row>
    <row r="304" spans="1:4" ht="12.75" customHeight="1">
      <c r="A304" s="85" t="s">
        <v>158</v>
      </c>
      <c r="B304" s="84">
        <v>44029.13</v>
      </c>
      <c r="C304" s="84">
        <v>9.8400000000000001E-2</v>
      </c>
      <c r="D304" s="83"/>
    </row>
    <row r="305" spans="1:6" ht="12.75" customHeight="1">
      <c r="A305" s="85" t="s">
        <v>157</v>
      </c>
      <c r="B305" s="84">
        <v>628519.91</v>
      </c>
      <c r="C305" s="84">
        <v>1.4040999999999999</v>
      </c>
      <c r="D305" s="83"/>
    </row>
    <row r="306" spans="1:6" ht="12.75" customHeight="1">
      <c r="A306" s="85" t="s">
        <v>156</v>
      </c>
      <c r="B306" s="84">
        <v>376002.38</v>
      </c>
      <c r="C306" s="84">
        <v>0.84</v>
      </c>
      <c r="D306" s="83"/>
    </row>
    <row r="307" spans="1:6" ht="12.75" customHeight="1">
      <c r="A307" s="85" t="s">
        <v>155</v>
      </c>
      <c r="B307" s="84">
        <v>28288.21</v>
      </c>
      <c r="C307" s="84">
        <v>6.3200000000000006E-2</v>
      </c>
      <c r="D307" s="83"/>
    </row>
    <row r="308" spans="1:6" ht="12.75" customHeight="1">
      <c r="A308" s="85" t="s">
        <v>154</v>
      </c>
      <c r="B308" s="84">
        <v>268958.18</v>
      </c>
      <c r="C308" s="84">
        <v>0.6008</v>
      </c>
      <c r="D308" s="83"/>
    </row>
    <row r="309" spans="1:6" ht="12.75" customHeight="1">
      <c r="A309" s="85" t="s">
        <v>153</v>
      </c>
      <c r="B309" s="84">
        <v>0.41</v>
      </c>
      <c r="C309" s="84">
        <v>0</v>
      </c>
      <c r="D309" s="83"/>
    </row>
    <row r="310" spans="1:6" ht="15.75" customHeight="1">
      <c r="A310" s="93"/>
      <c r="B310" s="75">
        <f>SUM(B237:B309)</f>
        <v>44764719.699999996</v>
      </c>
      <c r="C310" s="113">
        <f>SUM(C237:C309)</f>
        <v>100.0001</v>
      </c>
      <c r="D310" s="11"/>
    </row>
    <row r="311" spans="1:6" ht="9" customHeight="1"/>
    <row r="312" spans="1:6">
      <c r="A312" s="74" t="s">
        <v>152</v>
      </c>
    </row>
    <row r="314" spans="1:6" ht="28.5" customHeight="1">
      <c r="A314" s="20" t="s">
        <v>151</v>
      </c>
      <c r="B314" s="19" t="s">
        <v>9</v>
      </c>
      <c r="C314" s="18" t="s">
        <v>8</v>
      </c>
      <c r="D314" s="18" t="s">
        <v>135</v>
      </c>
      <c r="E314" s="112" t="s">
        <v>150</v>
      </c>
      <c r="F314" s="19" t="s">
        <v>134</v>
      </c>
    </row>
    <row r="315" spans="1:6" ht="14.1" customHeight="1">
      <c r="A315" s="100" t="s">
        <v>149</v>
      </c>
      <c r="B315" s="88"/>
      <c r="C315" s="88"/>
      <c r="D315" s="88">
        <v>0</v>
      </c>
      <c r="E315" s="88">
        <v>0</v>
      </c>
      <c r="F315" s="111">
        <v>0</v>
      </c>
    </row>
    <row r="316" spans="1:6" ht="14.1" customHeight="1">
      <c r="A316" s="85" t="s">
        <v>148</v>
      </c>
      <c r="B316" s="84">
        <v>16926050.260000002</v>
      </c>
      <c r="C316" s="84">
        <v>16926050.260000002</v>
      </c>
      <c r="D316" s="84">
        <v>0</v>
      </c>
      <c r="E316" s="104">
        <v>0</v>
      </c>
      <c r="F316" s="104">
        <v>0</v>
      </c>
    </row>
    <row r="317" spans="1:6" ht="14.1" customHeight="1">
      <c r="A317" s="85" t="s">
        <v>147</v>
      </c>
      <c r="B317" s="84">
        <v>-398279.2</v>
      </c>
      <c r="C317" s="84">
        <v>-398279.2</v>
      </c>
      <c r="D317" s="84">
        <f>-(B317-C317)</f>
        <v>0</v>
      </c>
      <c r="E317" s="104">
        <v>0</v>
      </c>
      <c r="F317" s="104">
        <v>0</v>
      </c>
    </row>
    <row r="318" spans="1:6" ht="14.1" customHeight="1">
      <c r="A318" s="85" t="s">
        <v>146</v>
      </c>
      <c r="B318" s="84">
        <v>596552.37</v>
      </c>
      <c r="C318" s="84">
        <v>0</v>
      </c>
      <c r="D318" s="84">
        <f>C318-B318</f>
        <v>-596552.37</v>
      </c>
      <c r="E318" s="104"/>
      <c r="F318" s="104"/>
    </row>
    <row r="319" spans="1:6" ht="14.1" customHeight="1">
      <c r="A319" s="85" t="s">
        <v>145</v>
      </c>
      <c r="B319" s="84">
        <v>840976.61</v>
      </c>
      <c r="C319" s="84">
        <v>806219.77</v>
      </c>
      <c r="D319" s="84">
        <f>C319-B319</f>
        <v>-34756.839999999967</v>
      </c>
      <c r="E319" s="104"/>
      <c r="F319" s="104"/>
    </row>
    <row r="320" spans="1:6" ht="14.1" customHeight="1">
      <c r="A320" s="85" t="s">
        <v>144</v>
      </c>
      <c r="B320" s="84">
        <v>0</v>
      </c>
      <c r="C320" s="84">
        <v>2655924.48</v>
      </c>
      <c r="D320" s="84">
        <v>2655924.48</v>
      </c>
      <c r="E320" s="104">
        <v>0</v>
      </c>
      <c r="F320" s="104">
        <v>0</v>
      </c>
    </row>
    <row r="321" spans="1:8" ht="14.1" customHeight="1">
      <c r="A321" s="85" t="s">
        <v>143</v>
      </c>
      <c r="B321" s="84">
        <v>1053350.1100000001</v>
      </c>
      <c r="C321" s="84">
        <v>1053350.1100000001</v>
      </c>
      <c r="D321" s="84">
        <v>0</v>
      </c>
      <c r="E321" s="104">
        <v>0</v>
      </c>
      <c r="F321" s="104">
        <v>0</v>
      </c>
    </row>
    <row r="322" spans="1:8" ht="14.1" customHeight="1">
      <c r="A322" s="85" t="s">
        <v>142</v>
      </c>
      <c r="B322" s="84">
        <v>20997646.82</v>
      </c>
      <c r="C322" s="84">
        <v>20997646.82</v>
      </c>
      <c r="D322" s="84">
        <v>0</v>
      </c>
      <c r="E322" s="104">
        <v>0</v>
      </c>
      <c r="F322" s="104">
        <v>0</v>
      </c>
    </row>
    <row r="323" spans="1:8" ht="14.1" customHeight="1">
      <c r="A323" s="85" t="s">
        <v>141</v>
      </c>
      <c r="B323" s="84">
        <v>33598859.079999998</v>
      </c>
      <c r="C323" s="84">
        <v>33598859.079999998</v>
      </c>
      <c r="D323" s="84">
        <v>0</v>
      </c>
      <c r="E323" s="104">
        <v>0</v>
      </c>
      <c r="F323" s="104">
        <v>0</v>
      </c>
    </row>
    <row r="324" spans="1:8" ht="14.1" customHeight="1">
      <c r="A324" s="85" t="s">
        <v>140</v>
      </c>
      <c r="B324" s="84">
        <v>25365166.510000002</v>
      </c>
      <c r="C324" s="84">
        <v>25961718.879999999</v>
      </c>
      <c r="D324" s="84">
        <f>C324-B324</f>
        <v>596552.36999999732</v>
      </c>
      <c r="E324" s="104">
        <v>0</v>
      </c>
      <c r="F324" s="104">
        <v>0</v>
      </c>
    </row>
    <row r="325" spans="1:8" ht="14.1" customHeight="1">
      <c r="A325" s="85" t="s">
        <v>139</v>
      </c>
      <c r="B325" s="84">
        <v>9570000</v>
      </c>
      <c r="C325" s="84">
        <v>10410976.609999999</v>
      </c>
      <c r="D325" s="84">
        <f>C325-B325</f>
        <v>840976.6099999994</v>
      </c>
      <c r="E325" s="104">
        <v>0</v>
      </c>
      <c r="F325" s="104">
        <v>0</v>
      </c>
    </row>
    <row r="326" spans="1:8" ht="14.1" customHeight="1">
      <c r="A326" s="98" t="s">
        <v>138</v>
      </c>
      <c r="B326" s="97">
        <v>3068773.17</v>
      </c>
      <c r="C326" s="97">
        <v>3068773.17</v>
      </c>
      <c r="D326" s="97">
        <f>C326-B326</f>
        <v>0</v>
      </c>
      <c r="E326" s="103"/>
      <c r="F326" s="103"/>
    </row>
    <row r="327" spans="1:8" ht="13.5" customHeight="1">
      <c r="A327" s="110" t="s">
        <v>137</v>
      </c>
      <c r="B327" s="109">
        <v>52953948.969999999</v>
      </c>
      <c r="C327" s="109">
        <v>52953948.969999999</v>
      </c>
      <c r="D327" s="109">
        <f>C327-B327</f>
        <v>0</v>
      </c>
      <c r="E327" s="108">
        <v>0</v>
      </c>
      <c r="F327" s="108">
        <v>0</v>
      </c>
    </row>
    <row r="328" spans="1:8" ht="19.5" customHeight="1">
      <c r="A328" s="93"/>
      <c r="B328" s="75">
        <f>SUM(B316:B327)</f>
        <v>164573044.69999999</v>
      </c>
      <c r="C328" s="75">
        <f>SUM(C316:C327)</f>
        <v>168035188.94999999</v>
      </c>
      <c r="D328" s="75">
        <f>SUM(D316:D327)</f>
        <v>3462144.2499999967</v>
      </c>
      <c r="E328" s="107"/>
      <c r="F328" s="101"/>
      <c r="H328" s="106"/>
    </row>
    <row r="330" spans="1:8" ht="27" customHeight="1">
      <c r="A330" s="91" t="s">
        <v>136</v>
      </c>
      <c r="B330" s="90" t="s">
        <v>9</v>
      </c>
      <c r="C330" s="11" t="s">
        <v>8</v>
      </c>
      <c r="D330" s="11" t="s">
        <v>135</v>
      </c>
      <c r="E330" s="105" t="s">
        <v>134</v>
      </c>
    </row>
    <row r="331" spans="1:8" ht="14.1" customHeight="1">
      <c r="A331" s="100" t="s">
        <v>133</v>
      </c>
      <c r="B331" s="88"/>
      <c r="C331" s="84"/>
      <c r="D331" s="88"/>
      <c r="E331" s="88"/>
    </row>
    <row r="332" spans="1:8" ht="14.1" customHeight="1">
      <c r="A332" s="85" t="s">
        <v>132</v>
      </c>
      <c r="B332" s="84">
        <v>1224975.3999999999</v>
      </c>
      <c r="C332" s="84">
        <v>7311077.7800000003</v>
      </c>
      <c r="D332" s="84">
        <f>C332-B332</f>
        <v>6086102.3800000008</v>
      </c>
      <c r="E332" s="104">
        <v>0</v>
      </c>
    </row>
    <row r="333" spans="1:8" ht="14.1" customHeight="1">
      <c r="A333" s="85" t="s">
        <v>131</v>
      </c>
      <c r="B333" s="84">
        <v>9676508.0399999991</v>
      </c>
      <c r="C333" s="84">
        <v>9676508.0399999991</v>
      </c>
      <c r="D333" s="84">
        <f>C333-B333</f>
        <v>0</v>
      </c>
      <c r="E333" s="104">
        <v>0</v>
      </c>
    </row>
    <row r="334" spans="1:8" ht="14.1" customHeight="1">
      <c r="A334" s="85" t="s">
        <v>130</v>
      </c>
      <c r="B334" s="84">
        <v>-2917150.1</v>
      </c>
      <c r="C334" s="84">
        <v>-2917150.1</v>
      </c>
      <c r="D334" s="84">
        <f>C334-B334</f>
        <v>0</v>
      </c>
      <c r="E334" s="104">
        <v>0</v>
      </c>
    </row>
    <row r="335" spans="1:8" ht="14.1" customHeight="1">
      <c r="A335" s="85" t="s">
        <v>129</v>
      </c>
      <c r="B335" s="84">
        <v>-2194315.7400000002</v>
      </c>
      <c r="C335" s="84">
        <v>-2194315.7400000002</v>
      </c>
      <c r="D335" s="84">
        <f>C335-B335</f>
        <v>0</v>
      </c>
      <c r="E335" s="104">
        <v>0</v>
      </c>
    </row>
    <row r="336" spans="1:8" ht="14.1" customHeight="1">
      <c r="A336" s="85" t="s">
        <v>128</v>
      </c>
      <c r="B336" s="84">
        <v>-2057568.62</v>
      </c>
      <c r="C336" s="84">
        <v>-2057568.62</v>
      </c>
      <c r="D336" s="84">
        <f>C336-B336</f>
        <v>0</v>
      </c>
      <c r="E336" s="104">
        <v>0</v>
      </c>
    </row>
    <row r="337" spans="1:5" ht="14.1" customHeight="1">
      <c r="A337" s="85" t="s">
        <v>127</v>
      </c>
      <c r="B337" s="84">
        <v>-3926931.38</v>
      </c>
      <c r="C337" s="84">
        <v>-3926931.38</v>
      </c>
      <c r="D337" s="84">
        <f>C337-B337</f>
        <v>0</v>
      </c>
      <c r="E337" s="104">
        <v>0</v>
      </c>
    </row>
    <row r="338" spans="1:5" ht="14.1" customHeight="1">
      <c r="A338" s="85" t="s">
        <v>126</v>
      </c>
      <c r="B338" s="84">
        <v>-19386802.93</v>
      </c>
      <c r="C338" s="84">
        <v>-19386802.93</v>
      </c>
      <c r="D338" s="84">
        <f>C338-B338</f>
        <v>0</v>
      </c>
      <c r="E338" s="104">
        <v>0</v>
      </c>
    </row>
    <row r="339" spans="1:5" ht="14.1" customHeight="1">
      <c r="A339" s="85" t="s">
        <v>125</v>
      </c>
      <c r="B339" s="84">
        <v>-26322462.670000002</v>
      </c>
      <c r="C339" s="84">
        <v>-26322462.670000002</v>
      </c>
      <c r="D339" s="84">
        <f>C339-B339</f>
        <v>0</v>
      </c>
      <c r="E339" s="104">
        <v>0</v>
      </c>
    </row>
    <row r="340" spans="1:5" ht="14.1" customHeight="1">
      <c r="A340" s="85" t="s">
        <v>124</v>
      </c>
      <c r="B340" s="84">
        <v>-12699781.65</v>
      </c>
      <c r="C340" s="84">
        <v>-12699781.65</v>
      </c>
      <c r="D340" s="84">
        <f>C340-B340</f>
        <v>0</v>
      </c>
      <c r="E340" s="104">
        <v>0</v>
      </c>
    </row>
    <row r="341" spans="1:5" ht="14.1" customHeight="1">
      <c r="A341" s="85" t="s">
        <v>123</v>
      </c>
      <c r="B341" s="84">
        <v>-19293928.800000001</v>
      </c>
      <c r="C341" s="84">
        <v>-19293928.800000001</v>
      </c>
      <c r="D341" s="84">
        <f>C341-B341</f>
        <v>0</v>
      </c>
      <c r="E341" s="104">
        <v>0</v>
      </c>
    </row>
    <row r="342" spans="1:5" ht="14.1" customHeight="1">
      <c r="A342" s="85" t="s">
        <v>122</v>
      </c>
      <c r="B342" s="84">
        <v>-20755261.420000002</v>
      </c>
      <c r="C342" s="84">
        <v>-20755261.420000002</v>
      </c>
      <c r="D342" s="84">
        <f>C342-B342</f>
        <v>0</v>
      </c>
      <c r="E342" s="104">
        <v>0</v>
      </c>
    </row>
    <row r="343" spans="1:5" ht="14.1" customHeight="1">
      <c r="A343" s="85" t="s">
        <v>121</v>
      </c>
      <c r="B343" s="84">
        <v>-20685889.780000001</v>
      </c>
      <c r="C343" s="84">
        <v>-20685889.780000001</v>
      </c>
      <c r="D343" s="84">
        <f>C343-B343</f>
        <v>0</v>
      </c>
      <c r="E343" s="104">
        <v>0</v>
      </c>
    </row>
    <row r="344" spans="1:5" ht="14.1" customHeight="1">
      <c r="A344" s="85" t="s">
        <v>120</v>
      </c>
      <c r="B344" s="84">
        <v>-28437096.379999999</v>
      </c>
      <c r="C344" s="84">
        <v>-28437096.379999999</v>
      </c>
      <c r="D344" s="84">
        <f>C344-B344</f>
        <v>0</v>
      </c>
      <c r="E344" s="104">
        <v>0</v>
      </c>
    </row>
    <row r="345" spans="1:5" ht="14.1" customHeight="1">
      <c r="A345" s="85" t="s">
        <v>119</v>
      </c>
      <c r="B345" s="84">
        <v>-8137343.9400000004</v>
      </c>
      <c r="C345" s="84">
        <v>-8137343.9400000004</v>
      </c>
      <c r="D345" s="84">
        <f>C345-B345</f>
        <v>0</v>
      </c>
      <c r="E345" s="104"/>
    </row>
    <row r="346" spans="1:5" ht="14.1" customHeight="1">
      <c r="A346" s="85" t="s">
        <v>118</v>
      </c>
      <c r="B346" s="84">
        <v>-5563558.5599999996</v>
      </c>
      <c r="C346" s="84">
        <v>-5563558.5599999996</v>
      </c>
      <c r="D346" s="84">
        <f>C346-B346</f>
        <v>0</v>
      </c>
      <c r="E346" s="104"/>
    </row>
    <row r="347" spans="1:5" ht="14.1" customHeight="1">
      <c r="A347" s="85" t="s">
        <v>117</v>
      </c>
      <c r="B347" s="84"/>
      <c r="C347" s="84">
        <v>-7904911.4800000004</v>
      </c>
      <c r="D347" s="84">
        <f>C347-B347</f>
        <v>-7904911.4800000004</v>
      </c>
      <c r="E347" s="104"/>
    </row>
    <row r="348" spans="1:5" ht="14.1" customHeight="1">
      <c r="A348" s="85" t="s">
        <v>116</v>
      </c>
      <c r="B348" s="84">
        <v>7360749.4500000002</v>
      </c>
      <c r="C348" s="84">
        <v>7534788.3600000003</v>
      </c>
      <c r="D348" s="84">
        <f>C348-B348</f>
        <v>174038.91000000015</v>
      </c>
      <c r="E348" s="104">
        <v>0</v>
      </c>
    </row>
    <row r="349" spans="1:5" ht="14.1" customHeight="1">
      <c r="A349" s="85" t="s">
        <v>115</v>
      </c>
      <c r="B349" s="84">
        <v>30397158.059999999</v>
      </c>
      <c r="C349" s="84">
        <v>30632192.57</v>
      </c>
      <c r="D349" s="84">
        <f>C349-B349</f>
        <v>235034.51000000164</v>
      </c>
      <c r="E349" s="104">
        <v>0</v>
      </c>
    </row>
    <row r="350" spans="1:5" ht="14.1" customHeight="1">
      <c r="A350" s="85" t="s">
        <v>114</v>
      </c>
      <c r="B350" s="84">
        <v>61132529.549999997</v>
      </c>
      <c r="C350" s="84">
        <v>61132529.549999997</v>
      </c>
      <c r="D350" s="84">
        <f>C350-B350</f>
        <v>0</v>
      </c>
      <c r="E350" s="104">
        <v>0</v>
      </c>
    </row>
    <row r="351" spans="1:5" ht="14.1" customHeight="1">
      <c r="A351" s="85" t="s">
        <v>113</v>
      </c>
      <c r="B351" s="84">
        <v>34197453.350000001</v>
      </c>
      <c r="C351" s="84">
        <v>34197453.350000001</v>
      </c>
      <c r="D351" s="84">
        <f>C351-B351</f>
        <v>0</v>
      </c>
      <c r="E351" s="104">
        <v>0</v>
      </c>
    </row>
    <row r="352" spans="1:5" ht="14.1" customHeight="1">
      <c r="A352" s="85" t="s">
        <v>112</v>
      </c>
      <c r="B352" s="84">
        <v>331918.46999999997</v>
      </c>
      <c r="C352" s="84">
        <v>331918.46999999997</v>
      </c>
      <c r="D352" s="84">
        <f>C352-B352</f>
        <v>0</v>
      </c>
      <c r="E352" s="104"/>
    </row>
    <row r="353" spans="1:5" ht="14.1" customHeight="1">
      <c r="A353" s="85" t="s">
        <v>111</v>
      </c>
      <c r="B353" s="84">
        <v>783848.5</v>
      </c>
      <c r="C353" s="84">
        <v>783848.5</v>
      </c>
      <c r="D353" s="84">
        <f>C353-B353</f>
        <v>0</v>
      </c>
      <c r="E353" s="104"/>
    </row>
    <row r="354" spans="1:5" ht="14.1" customHeight="1">
      <c r="A354" s="85" t="s">
        <v>110</v>
      </c>
      <c r="B354" s="84">
        <v>69492</v>
      </c>
      <c r="C354" s="84">
        <v>69492</v>
      </c>
      <c r="D354" s="84">
        <f>C354-B354</f>
        <v>0</v>
      </c>
      <c r="E354" s="104"/>
    </row>
    <row r="355" spans="1:5" ht="14.1" customHeight="1">
      <c r="A355" s="85" t="s">
        <v>109</v>
      </c>
      <c r="B355" s="84">
        <v>469079.05</v>
      </c>
      <c r="C355" s="84">
        <v>677313.92</v>
      </c>
      <c r="D355" s="84">
        <f>C355-B355</f>
        <v>208234.87000000005</v>
      </c>
      <c r="E355" s="104"/>
    </row>
    <row r="356" spans="1:5" ht="14.1" customHeight="1">
      <c r="A356" s="85" t="s">
        <v>108</v>
      </c>
      <c r="B356" s="84">
        <v>109397.07</v>
      </c>
      <c r="C356" s="84">
        <v>109397.07</v>
      </c>
      <c r="D356" s="84">
        <f>C356-B356</f>
        <v>0</v>
      </c>
      <c r="E356" s="104"/>
    </row>
    <row r="357" spans="1:5" ht="14.1" customHeight="1">
      <c r="A357" s="85" t="s">
        <v>107</v>
      </c>
      <c r="B357" s="84"/>
      <c r="C357" s="84">
        <v>3165419.03</v>
      </c>
      <c r="D357" s="84">
        <f>C357-B357</f>
        <v>3165419.03</v>
      </c>
      <c r="E357" s="104"/>
    </row>
    <row r="358" spans="1:5" ht="14.1" customHeight="1">
      <c r="A358" s="85" t="s">
        <v>106</v>
      </c>
      <c r="B358" s="84"/>
      <c r="C358" s="84">
        <v>4975997.8499999996</v>
      </c>
      <c r="D358" s="84">
        <f>C358-B358</f>
        <v>4975997.8499999996</v>
      </c>
      <c r="E358" s="104"/>
    </row>
    <row r="359" spans="1:5" ht="14.1" customHeight="1">
      <c r="A359" s="85" t="s">
        <v>105</v>
      </c>
      <c r="B359" s="84"/>
      <c r="C359" s="84">
        <v>90000</v>
      </c>
      <c r="D359" s="84">
        <f>C359-B359</f>
        <v>90000</v>
      </c>
      <c r="E359" s="104"/>
    </row>
    <row r="360" spans="1:5" ht="14.1" customHeight="1">
      <c r="A360" s="98" t="s">
        <v>104</v>
      </c>
      <c r="B360" s="84">
        <v>268958.18</v>
      </c>
      <c r="C360" s="84">
        <v>60723.31</v>
      </c>
      <c r="D360" s="84">
        <f>C360-B360</f>
        <v>-208234.87</v>
      </c>
      <c r="E360" s="103">
        <v>0</v>
      </c>
    </row>
    <row r="361" spans="1:5" ht="20.25" customHeight="1">
      <c r="A361" s="93"/>
      <c r="B361" s="102">
        <f>SUM(B332:B360)</f>
        <v>-26356024.850000013</v>
      </c>
      <c r="C361" s="102">
        <f>SUM(C332:C360)</f>
        <v>-19534343.649999987</v>
      </c>
      <c r="D361" s="102">
        <f>SUM(D332:D360)</f>
        <v>6821681.200000002</v>
      </c>
      <c r="E361" s="101"/>
    </row>
    <row r="363" spans="1:5" ht="6.75" customHeight="1"/>
    <row r="364" spans="1:5">
      <c r="A364" s="74" t="s">
        <v>103</v>
      </c>
    </row>
    <row r="366" spans="1:5" ht="30.75" customHeight="1">
      <c r="A366" s="91" t="s">
        <v>102</v>
      </c>
      <c r="B366" s="90" t="s">
        <v>9</v>
      </c>
      <c r="C366" s="11" t="s">
        <v>8</v>
      </c>
      <c r="D366" s="11" t="s">
        <v>7</v>
      </c>
    </row>
    <row r="367" spans="1:5" ht="14.1" customHeight="1">
      <c r="A367" s="100" t="s">
        <v>101</v>
      </c>
      <c r="B367" s="88"/>
      <c r="C367" s="88"/>
      <c r="D367" s="88"/>
    </row>
    <row r="368" spans="1:5" ht="14.1" customHeight="1">
      <c r="A368" s="85" t="s">
        <v>100</v>
      </c>
      <c r="B368" s="84">
        <v>126781.82</v>
      </c>
      <c r="C368" s="84">
        <v>99082.31</v>
      </c>
      <c r="D368" s="84">
        <v>-27699.51</v>
      </c>
    </row>
    <row r="369" spans="1:5" ht="14.1" customHeight="1">
      <c r="A369" s="85" t="s">
        <v>99</v>
      </c>
      <c r="B369" s="84">
        <v>5137354.1100000003</v>
      </c>
      <c r="C369" s="84">
        <v>5446726.7400000002</v>
      </c>
      <c r="D369" s="84">
        <v>309372.63</v>
      </c>
    </row>
    <row r="370" spans="1:5" ht="14.1" customHeight="1">
      <c r="A370" s="85" t="s">
        <v>98</v>
      </c>
      <c r="B370" s="84">
        <v>392485.76</v>
      </c>
      <c r="C370" s="84">
        <v>392485.76</v>
      </c>
      <c r="D370" s="84">
        <v>0</v>
      </c>
    </row>
    <row r="371" spans="1:5" ht="14.1" customHeight="1">
      <c r="A371" s="85" t="s">
        <v>97</v>
      </c>
      <c r="B371" s="84">
        <v>17704.330000000002</v>
      </c>
      <c r="C371" s="84">
        <v>17704.330000000002</v>
      </c>
      <c r="D371" s="84">
        <v>0</v>
      </c>
    </row>
    <row r="372" spans="1:5" ht="14.1" customHeight="1">
      <c r="A372" s="85" t="s">
        <v>96</v>
      </c>
      <c r="B372" s="84">
        <v>330907.46999999997</v>
      </c>
      <c r="C372" s="84">
        <v>441584.58</v>
      </c>
      <c r="D372" s="84">
        <v>110677.11</v>
      </c>
    </row>
    <row r="373" spans="1:5" ht="14.1" customHeight="1">
      <c r="A373" s="85" t="s">
        <v>95</v>
      </c>
      <c r="B373" s="84">
        <v>951473.57</v>
      </c>
      <c r="C373" s="84">
        <v>591638.04</v>
      </c>
      <c r="D373" s="84">
        <v>-359835.53</v>
      </c>
      <c r="E373" s="99"/>
    </row>
    <row r="374" spans="1:5" ht="14.1" customHeight="1">
      <c r="A374" s="85" t="s">
        <v>94</v>
      </c>
      <c r="B374" s="84">
        <v>2286783.0699999998</v>
      </c>
      <c r="C374" s="84">
        <v>1459742.65</v>
      </c>
      <c r="D374" s="84">
        <v>-827040.42</v>
      </c>
    </row>
    <row r="375" spans="1:5" ht="14.1" customHeight="1">
      <c r="A375" s="85" t="s">
        <v>93</v>
      </c>
      <c r="B375" s="84">
        <v>339161.59999999998</v>
      </c>
      <c r="C375" s="84">
        <v>342237.6</v>
      </c>
      <c r="D375" s="84">
        <v>3076</v>
      </c>
    </row>
    <row r="376" spans="1:5" ht="14.1" customHeight="1">
      <c r="A376" s="85" t="s">
        <v>92</v>
      </c>
      <c r="B376" s="84">
        <v>2368511.17</v>
      </c>
      <c r="C376" s="84">
        <v>1893515.25</v>
      </c>
      <c r="D376" s="84">
        <v>-474995.92</v>
      </c>
    </row>
    <row r="377" spans="1:5" ht="14.1" customHeight="1">
      <c r="A377" s="85" t="s">
        <v>91</v>
      </c>
      <c r="B377" s="84">
        <v>482729.84</v>
      </c>
      <c r="C377" s="84">
        <v>482729.84</v>
      </c>
      <c r="D377" s="84">
        <v>0</v>
      </c>
    </row>
    <row r="378" spans="1:5" ht="14.1" customHeight="1">
      <c r="A378" s="85" t="s">
        <v>90</v>
      </c>
      <c r="B378" s="84">
        <v>147322.04999999999</v>
      </c>
      <c r="C378" s="84">
        <v>147322.04999999999</v>
      </c>
      <c r="D378" s="84">
        <v>0</v>
      </c>
    </row>
    <row r="379" spans="1:5" ht="14.1" customHeight="1">
      <c r="A379" s="85" t="s">
        <v>89</v>
      </c>
      <c r="B379" s="84">
        <v>10031</v>
      </c>
      <c r="C379" s="84">
        <v>10031</v>
      </c>
      <c r="D379" s="84">
        <v>0</v>
      </c>
    </row>
    <row r="380" spans="1:5" ht="14.1" customHeight="1">
      <c r="A380" s="85" t="s">
        <v>88</v>
      </c>
      <c r="B380" s="84">
        <v>55951.25</v>
      </c>
      <c r="C380" s="84">
        <v>56013.51</v>
      </c>
      <c r="D380" s="84">
        <v>62.26</v>
      </c>
    </row>
    <row r="381" spans="1:5" ht="14.1" customHeight="1">
      <c r="A381" s="85" t="s">
        <v>87</v>
      </c>
      <c r="B381" s="84">
        <v>113129.2</v>
      </c>
      <c r="C381" s="84">
        <v>113255.08</v>
      </c>
      <c r="D381" s="84">
        <v>125.88</v>
      </c>
    </row>
    <row r="382" spans="1:5" ht="14.1" customHeight="1">
      <c r="A382" s="85" t="s">
        <v>86</v>
      </c>
      <c r="B382" s="84">
        <v>313033.62</v>
      </c>
      <c r="C382" s="84">
        <v>226377.78</v>
      </c>
      <c r="D382" s="84">
        <v>-86655.84</v>
      </c>
    </row>
    <row r="383" spans="1:5" ht="14.1" customHeight="1">
      <c r="A383" s="85" t="s">
        <v>85</v>
      </c>
      <c r="B383" s="84">
        <v>13595.38</v>
      </c>
      <c r="C383" s="84">
        <v>13604.3</v>
      </c>
      <c r="D383" s="84">
        <v>8.92</v>
      </c>
    </row>
    <row r="384" spans="1:5" ht="14.1" customHeight="1">
      <c r="A384" s="85" t="s">
        <v>84</v>
      </c>
      <c r="B384" s="84">
        <v>234137.78</v>
      </c>
      <c r="C384" s="84">
        <v>234398.32</v>
      </c>
      <c r="D384" s="84">
        <v>260.54000000000002</v>
      </c>
    </row>
    <row r="385" spans="1:4" ht="14.1" customHeight="1">
      <c r="A385" s="85" t="s">
        <v>83</v>
      </c>
      <c r="B385" s="84">
        <v>10562.73</v>
      </c>
      <c r="C385" s="84">
        <v>10569.66</v>
      </c>
      <c r="D385" s="84">
        <v>6.93</v>
      </c>
    </row>
    <row r="386" spans="1:4" ht="14.1" customHeight="1">
      <c r="A386" s="85" t="s">
        <v>82</v>
      </c>
      <c r="B386" s="84">
        <v>6748267.1699999999</v>
      </c>
      <c r="C386" s="84">
        <v>6859389.3899999997</v>
      </c>
      <c r="D386" s="84">
        <v>111122.22</v>
      </c>
    </row>
    <row r="387" spans="1:4" ht="14.1" customHeight="1">
      <c r="A387" s="98" t="s">
        <v>81</v>
      </c>
      <c r="B387" s="97">
        <v>1488280.03</v>
      </c>
      <c r="C387" s="97">
        <v>3077811.2</v>
      </c>
      <c r="D387" s="97">
        <v>1589531.17</v>
      </c>
    </row>
    <row r="388" spans="1:4" ht="14.1" customHeight="1">
      <c r="A388" s="96" t="s">
        <v>80</v>
      </c>
      <c r="B388" s="95">
        <v>2446184.7400000002</v>
      </c>
      <c r="C388" s="95">
        <v>0</v>
      </c>
      <c r="D388" s="95">
        <v>-2446184.7400000002</v>
      </c>
    </row>
    <row r="389" spans="1:4" ht="14.1" customHeight="1">
      <c r="A389" s="85" t="s">
        <v>79</v>
      </c>
      <c r="B389" s="94">
        <v>0</v>
      </c>
      <c r="C389" s="84">
        <v>1491317.28</v>
      </c>
      <c r="D389" s="84">
        <v>1491317.28</v>
      </c>
    </row>
    <row r="390" spans="1:4" ht="14.1" customHeight="1">
      <c r="A390" s="85" t="s">
        <v>78</v>
      </c>
      <c r="B390" s="94">
        <v>0</v>
      </c>
      <c r="C390" s="84">
        <v>6944201.3600000003</v>
      </c>
      <c r="D390" s="84">
        <v>6944201.3600000003</v>
      </c>
    </row>
    <row r="391" spans="1:4" ht="14.1" customHeight="1">
      <c r="A391" s="85" t="s">
        <v>77</v>
      </c>
      <c r="B391" s="94">
        <v>0</v>
      </c>
      <c r="C391" s="84">
        <v>20000</v>
      </c>
      <c r="D391" s="84">
        <v>20000</v>
      </c>
    </row>
    <row r="392" spans="1:4" ht="14.1" customHeight="1">
      <c r="A392" s="85" t="s">
        <v>76</v>
      </c>
      <c r="B392" s="94">
        <v>0</v>
      </c>
      <c r="C392" s="84">
        <v>20000</v>
      </c>
      <c r="D392" s="84">
        <v>20000</v>
      </c>
    </row>
    <row r="393" spans="1:4" ht="12.75" customHeight="1">
      <c r="A393" s="85" t="s">
        <v>75</v>
      </c>
      <c r="B393" s="84">
        <v>4724561.63</v>
      </c>
      <c r="C393" s="84">
        <v>4652310.76</v>
      </c>
      <c r="D393" s="84">
        <v>-72250.87</v>
      </c>
    </row>
    <row r="394" spans="1:4" ht="21.75" customHeight="1">
      <c r="A394" s="93"/>
      <c r="B394" s="75">
        <f>SUM(B368:B393)</f>
        <v>28738949.320000004</v>
      </c>
      <c r="C394" s="75">
        <f>SUM(C368:C393)</f>
        <v>35044048.789999999</v>
      </c>
      <c r="D394" s="92">
        <f>SUM(D368:D393)</f>
        <v>6305099.4699999997</v>
      </c>
    </row>
    <row r="395" spans="1:4" ht="6.75" customHeight="1"/>
    <row r="396" spans="1:4" ht="6.75" customHeight="1"/>
    <row r="397" spans="1:4" ht="6.75" customHeight="1"/>
    <row r="398" spans="1:4" ht="24" customHeight="1">
      <c r="A398" s="91" t="s">
        <v>74</v>
      </c>
      <c r="B398" s="90" t="s">
        <v>7</v>
      </c>
      <c r="C398" s="11" t="s">
        <v>73</v>
      </c>
      <c r="D398" s="10"/>
    </row>
    <row r="399" spans="1:4" ht="13.5" customHeight="1">
      <c r="A399" s="17" t="s">
        <v>72</v>
      </c>
      <c r="B399" s="89" t="s">
        <v>61</v>
      </c>
      <c r="C399" s="88"/>
      <c r="D399" s="77"/>
    </row>
    <row r="400" spans="1:4" ht="7.5" customHeight="1">
      <c r="A400" s="82"/>
      <c r="B400" s="87"/>
      <c r="C400" s="80"/>
      <c r="D400" s="77"/>
    </row>
    <row r="401" spans="1:6" ht="13.5" customHeight="1">
      <c r="A401" s="82" t="s">
        <v>71</v>
      </c>
      <c r="B401" s="86">
        <f>B402</f>
        <v>1647196.38</v>
      </c>
      <c r="C401" s="80"/>
      <c r="D401" s="77"/>
    </row>
    <row r="402" spans="1:6" ht="13.5" customHeight="1">
      <c r="A402" s="85" t="s">
        <v>70</v>
      </c>
      <c r="B402" s="84">
        <v>1647196.38</v>
      </c>
      <c r="C402" s="80"/>
      <c r="D402" s="77"/>
    </row>
    <row r="403" spans="1:6" ht="13.5" customHeight="1">
      <c r="A403" s="82" t="s">
        <v>69</v>
      </c>
      <c r="B403" s="86">
        <f>SUM(B404:B409)</f>
        <v>-1534336.8900000001</v>
      </c>
      <c r="C403" s="86">
        <f>SUM(C404:C409)</f>
        <v>0</v>
      </c>
      <c r="D403" s="77"/>
    </row>
    <row r="404" spans="1:6" ht="13.5" customHeight="1">
      <c r="A404" s="85" t="s">
        <v>68</v>
      </c>
      <c r="B404" s="84">
        <v>-707207.6</v>
      </c>
      <c r="C404" s="83">
        <v>0</v>
      </c>
      <c r="D404" s="77"/>
    </row>
    <row r="405" spans="1:6" ht="13.5" customHeight="1">
      <c r="A405" s="85" t="s">
        <v>67</v>
      </c>
      <c r="B405" s="84">
        <v>-24599.360000000001</v>
      </c>
      <c r="C405" s="83">
        <v>0</v>
      </c>
      <c r="D405" s="77"/>
    </row>
    <row r="406" spans="1:6" ht="13.5" customHeight="1">
      <c r="A406" s="85" t="s">
        <v>66</v>
      </c>
      <c r="B406" s="84">
        <v>0</v>
      </c>
      <c r="C406" s="83">
        <v>0</v>
      </c>
      <c r="D406" s="77"/>
    </row>
    <row r="407" spans="1:6" ht="13.5" customHeight="1">
      <c r="A407" s="85" t="s">
        <v>65</v>
      </c>
      <c r="B407" s="84">
        <v>0</v>
      </c>
      <c r="C407" s="83">
        <v>0</v>
      </c>
      <c r="D407" s="77"/>
    </row>
    <row r="408" spans="1:6" ht="13.5" customHeight="1">
      <c r="A408" s="85" t="s">
        <v>64</v>
      </c>
      <c r="B408" s="84">
        <v>-802529.93</v>
      </c>
      <c r="C408" s="83">
        <v>0</v>
      </c>
      <c r="D408" s="77"/>
    </row>
    <row r="409" spans="1:6" ht="13.5" customHeight="1">
      <c r="A409" s="85" t="s">
        <v>63</v>
      </c>
      <c r="B409" s="84">
        <v>0</v>
      </c>
      <c r="C409" s="83">
        <v>0</v>
      </c>
      <c r="D409" s="77"/>
    </row>
    <row r="410" spans="1:6" ht="13.5" customHeight="1">
      <c r="A410" s="82" t="s">
        <v>62</v>
      </c>
      <c r="B410" s="81" t="s">
        <v>61</v>
      </c>
      <c r="C410" s="80"/>
      <c r="D410" s="77"/>
      <c r="E410" s="10"/>
      <c r="F410" s="10"/>
    </row>
    <row r="411" spans="1:6" ht="11.25" customHeight="1">
      <c r="A411" s="14"/>
      <c r="B411" s="79"/>
      <c r="C411" s="78"/>
      <c r="D411" s="77"/>
      <c r="E411" s="10"/>
      <c r="F411" s="10"/>
    </row>
    <row r="412" spans="1:6" ht="18" customHeight="1">
      <c r="B412" s="76">
        <f>B403+B401</f>
        <v>112859.48999999976</v>
      </c>
      <c r="C412" s="75">
        <f>C403</f>
        <v>0</v>
      </c>
      <c r="D412" s="10"/>
      <c r="E412" s="10"/>
      <c r="F412" s="10"/>
    </row>
    <row r="413" spans="1:6">
      <c r="E413" s="10"/>
      <c r="F413" s="10"/>
    </row>
    <row r="414" spans="1:6">
      <c r="A414" s="74" t="s">
        <v>60</v>
      </c>
      <c r="E414" s="10"/>
      <c r="F414" s="10"/>
    </row>
    <row r="415" spans="1:6" ht="12" customHeight="1">
      <c r="A415" s="74" t="s">
        <v>59</v>
      </c>
      <c r="E415" s="10"/>
      <c r="F415" s="10"/>
    </row>
    <row r="416" spans="1:6">
      <c r="A416" s="2"/>
      <c r="B416" s="2"/>
      <c r="C416" s="2"/>
      <c r="D416" s="2"/>
      <c r="E416" s="10"/>
      <c r="F416" s="10"/>
    </row>
    <row r="417" spans="1:6">
      <c r="A417" s="57" t="s">
        <v>58</v>
      </c>
      <c r="B417" s="56"/>
      <c r="C417" s="56"/>
      <c r="D417" s="55"/>
      <c r="E417" s="10"/>
      <c r="F417" s="10"/>
    </row>
    <row r="418" spans="1:6">
      <c r="A418" s="54" t="s">
        <v>42</v>
      </c>
      <c r="B418" s="53"/>
      <c r="C418" s="53"/>
      <c r="D418" s="52"/>
      <c r="E418" s="10"/>
      <c r="F418" s="25"/>
    </row>
    <row r="419" spans="1:6">
      <c r="A419" s="51" t="s">
        <v>57</v>
      </c>
      <c r="B419" s="50"/>
      <c r="C419" s="50"/>
      <c r="D419" s="49"/>
      <c r="E419" s="10"/>
      <c r="F419" s="25"/>
    </row>
    <row r="420" spans="1:6">
      <c r="A420" s="48" t="s">
        <v>56</v>
      </c>
      <c r="B420" s="47"/>
      <c r="C420" s="27"/>
      <c r="D420" s="73">
        <v>55329704.450000003</v>
      </c>
      <c r="E420" s="10"/>
      <c r="F420" s="25"/>
    </row>
    <row r="421" spans="1:6">
      <c r="A421" s="30"/>
      <c r="B421" s="30"/>
      <c r="C421" s="70"/>
      <c r="D421" s="27"/>
      <c r="E421" s="10"/>
      <c r="F421" s="25"/>
    </row>
    <row r="422" spans="1:6">
      <c r="A422" s="69" t="s">
        <v>55</v>
      </c>
      <c r="B422" s="69"/>
      <c r="C422" s="39"/>
      <c r="D422" s="68">
        <f>SUM(C422:C427)</f>
        <v>208237.28</v>
      </c>
      <c r="E422" s="10"/>
      <c r="F422" s="10"/>
    </row>
    <row r="423" spans="1:6">
      <c r="A423" s="35" t="s">
        <v>54</v>
      </c>
      <c r="B423" s="35"/>
      <c r="C423" s="36" t="s">
        <v>15</v>
      </c>
      <c r="D423" s="67"/>
      <c r="E423" s="10"/>
      <c r="F423" s="10"/>
    </row>
    <row r="424" spans="1:6">
      <c r="A424" s="35" t="s">
        <v>53</v>
      </c>
      <c r="B424" s="35"/>
      <c r="C424" s="36" t="s">
        <v>15</v>
      </c>
      <c r="D424" s="67"/>
      <c r="E424" s="10"/>
      <c r="F424" s="10"/>
    </row>
    <row r="425" spans="1:6">
      <c r="A425" s="35" t="s">
        <v>52</v>
      </c>
      <c r="B425" s="35"/>
      <c r="C425" s="64">
        <v>208234.87</v>
      </c>
      <c r="D425" s="67"/>
      <c r="E425" s="10"/>
      <c r="F425" s="10"/>
    </row>
    <row r="426" spans="1:6">
      <c r="A426" s="35" t="s">
        <v>51</v>
      </c>
      <c r="B426" s="35"/>
      <c r="C426" s="64">
        <v>2.41</v>
      </c>
      <c r="D426" s="67"/>
      <c r="E426" s="10"/>
      <c r="F426" s="10"/>
    </row>
    <row r="427" spans="1:6">
      <c r="A427" s="72" t="s">
        <v>50</v>
      </c>
      <c r="B427" s="71"/>
      <c r="C427" s="32" t="s">
        <v>15</v>
      </c>
      <c r="D427" s="67"/>
      <c r="E427" s="25"/>
      <c r="F427" s="10"/>
    </row>
    <row r="428" spans="1:6">
      <c r="A428" s="30"/>
      <c r="B428" s="30"/>
      <c r="C428" s="70"/>
      <c r="D428" s="27"/>
      <c r="E428" s="10"/>
      <c r="F428" s="10"/>
    </row>
    <row r="429" spans="1:6">
      <c r="A429" s="69" t="s">
        <v>49</v>
      </c>
      <c r="B429" s="69"/>
      <c r="C429" s="39"/>
      <c r="D429" s="68">
        <f>SUM(C429:C433)</f>
        <v>3462144.25</v>
      </c>
      <c r="E429" s="10"/>
      <c r="F429" s="10"/>
    </row>
    <row r="430" spans="1:6">
      <c r="A430" s="35" t="s">
        <v>48</v>
      </c>
      <c r="B430" s="35"/>
      <c r="C430" s="36" t="s">
        <v>15</v>
      </c>
      <c r="D430" s="67"/>
      <c r="E430" s="10"/>
      <c r="F430" s="10"/>
    </row>
    <row r="431" spans="1:6">
      <c r="A431" s="35" t="s">
        <v>47</v>
      </c>
      <c r="B431" s="35"/>
      <c r="C431" s="36" t="s">
        <v>15</v>
      </c>
      <c r="D431" s="67"/>
      <c r="E431" s="10"/>
      <c r="F431" s="29"/>
    </row>
    <row r="432" spans="1:6">
      <c r="A432" s="35" t="s">
        <v>46</v>
      </c>
      <c r="B432" s="35"/>
      <c r="C432" s="36" t="s">
        <v>15</v>
      </c>
      <c r="D432" s="67"/>
      <c r="E432" s="10"/>
      <c r="F432" s="10"/>
    </row>
    <row r="433" spans="1:6">
      <c r="A433" s="66" t="s">
        <v>45</v>
      </c>
      <c r="B433" s="65"/>
      <c r="C433" s="64">
        <v>3462144.25</v>
      </c>
      <c r="D433" s="63"/>
      <c r="E433" s="58"/>
      <c r="F433" s="10"/>
    </row>
    <row r="434" spans="1:6" ht="5.25" customHeight="1">
      <c r="A434" s="30"/>
      <c r="B434" s="30"/>
      <c r="C434" s="27"/>
      <c r="D434" s="27"/>
      <c r="E434" s="62"/>
      <c r="F434" s="10"/>
    </row>
    <row r="435" spans="1:6">
      <c r="A435" s="61" t="s">
        <v>44</v>
      </c>
      <c r="B435" s="61"/>
      <c r="C435" s="27"/>
      <c r="D435" s="60">
        <f>D420+D422-D429</f>
        <v>52075797.480000004</v>
      </c>
      <c r="E435" s="58"/>
      <c r="F435" s="25"/>
    </row>
    <row r="436" spans="1:6" ht="7.5" customHeight="1">
      <c r="A436" s="2"/>
      <c r="B436" s="2"/>
      <c r="C436" s="59"/>
      <c r="D436" s="59"/>
      <c r="E436" s="58"/>
      <c r="F436" s="10"/>
    </row>
    <row r="437" spans="1:6">
      <c r="A437" s="57" t="s">
        <v>43</v>
      </c>
      <c r="B437" s="56"/>
      <c r="C437" s="56"/>
      <c r="D437" s="55"/>
      <c r="E437" s="10"/>
      <c r="F437" s="10"/>
    </row>
    <row r="438" spans="1:6">
      <c r="A438" s="54" t="s">
        <v>42</v>
      </c>
      <c r="B438" s="53"/>
      <c r="C438" s="53"/>
      <c r="D438" s="52"/>
      <c r="E438" s="10"/>
      <c r="F438" s="10"/>
    </row>
    <row r="439" spans="1:6" ht="6.75" customHeight="1">
      <c r="A439" s="51"/>
      <c r="B439" s="50"/>
      <c r="C439" s="50"/>
      <c r="D439" s="49"/>
      <c r="E439" s="10"/>
      <c r="F439" s="10"/>
    </row>
    <row r="440" spans="1:6">
      <c r="A440" s="48" t="s">
        <v>41</v>
      </c>
      <c r="B440" s="47"/>
      <c r="C440" s="27"/>
      <c r="D440" s="46">
        <v>45910337.359999999</v>
      </c>
      <c r="E440" s="10"/>
      <c r="F440" s="10"/>
    </row>
    <row r="441" spans="1:6">
      <c r="A441" s="30"/>
      <c r="B441" s="30"/>
      <c r="C441" s="27"/>
      <c r="D441" s="27"/>
      <c r="E441" s="10"/>
      <c r="F441" s="10"/>
    </row>
    <row r="442" spans="1:6">
      <c r="A442" s="40" t="s">
        <v>40</v>
      </c>
      <c r="B442" s="40"/>
      <c r="C442" s="39"/>
      <c r="D442" s="38">
        <f>SUM(C442:C460)</f>
        <v>1826177.52</v>
      </c>
      <c r="E442" s="10"/>
      <c r="F442" s="10"/>
    </row>
    <row r="443" spans="1:6">
      <c r="A443" s="35" t="s">
        <v>39</v>
      </c>
      <c r="B443" s="35"/>
      <c r="C443" s="32">
        <v>131749.78</v>
      </c>
      <c r="D443" s="45"/>
      <c r="E443" s="10"/>
      <c r="F443" s="10"/>
    </row>
    <row r="444" spans="1:6">
      <c r="A444" s="35" t="s">
        <v>38</v>
      </c>
      <c r="B444" s="35"/>
      <c r="C444" s="32">
        <v>0</v>
      </c>
      <c r="D444" s="44"/>
      <c r="E444" s="25"/>
      <c r="F444" s="10"/>
    </row>
    <row r="445" spans="1:6">
      <c r="A445" s="35" t="s">
        <v>37</v>
      </c>
      <c r="B445" s="35"/>
      <c r="C445" s="32">
        <v>0</v>
      </c>
      <c r="D445" s="44"/>
      <c r="E445" s="25"/>
      <c r="F445" s="10"/>
    </row>
    <row r="446" spans="1:6">
      <c r="A446" s="35" t="s">
        <v>36</v>
      </c>
      <c r="B446" s="35"/>
      <c r="C446" s="32">
        <v>0</v>
      </c>
      <c r="D446" s="44"/>
      <c r="E446" s="25"/>
      <c r="F446" s="10"/>
    </row>
    <row r="447" spans="1:6">
      <c r="A447" s="35" t="s">
        <v>35</v>
      </c>
      <c r="B447" s="35"/>
      <c r="C447" s="32">
        <v>0</v>
      </c>
      <c r="D447" s="44"/>
      <c r="E447" s="25"/>
      <c r="F447" s="25"/>
    </row>
    <row r="448" spans="1:6">
      <c r="A448" s="35" t="s">
        <v>34</v>
      </c>
      <c r="B448" s="35"/>
      <c r="C448" s="32">
        <v>47231.360000000001</v>
      </c>
      <c r="D448" s="44"/>
      <c r="E448" s="25"/>
      <c r="F448" s="25"/>
    </row>
    <row r="449" spans="1:9">
      <c r="A449" s="35" t="s">
        <v>33</v>
      </c>
      <c r="B449" s="35"/>
      <c r="C449" s="32">
        <v>0</v>
      </c>
      <c r="D449" s="43"/>
      <c r="E449" s="25"/>
      <c r="F449" s="25"/>
    </row>
    <row r="450" spans="1:9">
      <c r="A450" s="35" t="s">
        <v>32</v>
      </c>
      <c r="B450" s="35"/>
      <c r="C450" s="32">
        <v>0</v>
      </c>
      <c r="D450" s="42"/>
      <c r="E450" s="25"/>
      <c r="F450" s="25"/>
    </row>
    <row r="451" spans="1:9">
      <c r="A451" s="35" t="s">
        <v>31</v>
      </c>
      <c r="B451" s="35"/>
      <c r="C451" s="32">
        <v>0</v>
      </c>
      <c r="D451" s="31"/>
      <c r="E451" s="25"/>
      <c r="F451" s="25"/>
    </row>
    <row r="452" spans="1:9">
      <c r="A452" s="35" t="s">
        <v>30</v>
      </c>
      <c r="B452" s="35"/>
      <c r="C452" s="32">
        <v>1647196.38</v>
      </c>
      <c r="D452" s="31"/>
      <c r="E452" s="25"/>
      <c r="F452" s="25"/>
    </row>
    <row r="453" spans="1:9">
      <c r="A453" s="35" t="s">
        <v>29</v>
      </c>
      <c r="B453" s="35"/>
      <c r="C453" s="32">
        <v>0</v>
      </c>
      <c r="D453" s="31"/>
      <c r="E453" s="25"/>
      <c r="F453" s="25"/>
    </row>
    <row r="454" spans="1:9">
      <c r="A454" s="35" t="s">
        <v>28</v>
      </c>
      <c r="B454" s="35"/>
      <c r="C454" s="36" t="s">
        <v>15</v>
      </c>
      <c r="D454" s="31"/>
      <c r="E454" s="25"/>
      <c r="F454" s="25"/>
      <c r="G454" s="37"/>
    </row>
    <row r="455" spans="1:9">
      <c r="A455" s="35" t="s">
        <v>27</v>
      </c>
      <c r="B455" s="35"/>
      <c r="C455" s="36" t="s">
        <v>15</v>
      </c>
      <c r="D455" s="31"/>
      <c r="E455" s="25"/>
      <c r="F455" s="25"/>
      <c r="G455" s="37"/>
    </row>
    <row r="456" spans="1:9">
      <c r="A456" s="35" t="s">
        <v>26</v>
      </c>
      <c r="B456" s="35"/>
      <c r="C456" s="36" t="s">
        <v>15</v>
      </c>
      <c r="D456" s="31"/>
      <c r="E456" s="25"/>
      <c r="F456" s="41"/>
    </row>
    <row r="457" spans="1:9">
      <c r="A457" s="35" t="s">
        <v>25</v>
      </c>
      <c r="B457" s="35"/>
      <c r="C457" s="36" t="s">
        <v>15</v>
      </c>
      <c r="D457" s="31"/>
      <c r="E457" s="25"/>
      <c r="F457" s="25"/>
      <c r="I457" s="37"/>
    </row>
    <row r="458" spans="1:9">
      <c r="A458" s="35" t="s">
        <v>24</v>
      </c>
      <c r="B458" s="35"/>
      <c r="C458" s="36" t="s">
        <v>15</v>
      </c>
      <c r="D458" s="31"/>
      <c r="E458" s="25"/>
      <c r="F458" s="25"/>
      <c r="I458" s="37"/>
    </row>
    <row r="459" spans="1:9" ht="12.75" customHeight="1">
      <c r="A459" s="35" t="s">
        <v>23</v>
      </c>
      <c r="B459" s="35"/>
      <c r="C459" s="36" t="s">
        <v>15</v>
      </c>
      <c r="D459" s="31"/>
      <c r="E459" s="25"/>
      <c r="F459" s="25"/>
      <c r="I459" s="37"/>
    </row>
    <row r="460" spans="1:9">
      <c r="A460" s="34" t="s">
        <v>22</v>
      </c>
      <c r="B460" s="33"/>
      <c r="C460" s="32">
        <v>0</v>
      </c>
      <c r="D460" s="31"/>
      <c r="E460" s="25"/>
      <c r="F460" s="25"/>
      <c r="I460" s="37"/>
    </row>
    <row r="461" spans="1:9" ht="3.75" customHeight="1">
      <c r="A461" s="30"/>
      <c r="B461" s="30"/>
      <c r="C461" s="27"/>
      <c r="D461" s="27"/>
      <c r="E461" s="10"/>
      <c r="F461" s="25"/>
      <c r="I461" s="37"/>
    </row>
    <row r="462" spans="1:9">
      <c r="A462" s="40" t="s">
        <v>21</v>
      </c>
      <c r="B462" s="40"/>
      <c r="C462" s="39"/>
      <c r="D462" s="38">
        <f>SUM(C462:C469)</f>
        <v>680559.86</v>
      </c>
      <c r="E462" s="10"/>
      <c r="F462" s="25"/>
      <c r="I462" s="37"/>
    </row>
    <row r="463" spans="1:9">
      <c r="A463" s="35" t="s">
        <v>20</v>
      </c>
      <c r="B463" s="35"/>
      <c r="C463" s="32">
        <v>28288.21</v>
      </c>
      <c r="D463" s="31"/>
      <c r="E463" s="10"/>
      <c r="F463" s="10"/>
      <c r="I463" s="37"/>
    </row>
    <row r="464" spans="1:9">
      <c r="A464" s="35" t="s">
        <v>19</v>
      </c>
      <c r="B464" s="35"/>
      <c r="C464" s="32">
        <v>268958.18</v>
      </c>
      <c r="D464" s="31"/>
      <c r="E464" s="10"/>
      <c r="F464" s="10"/>
    </row>
    <row r="465" spans="1:6">
      <c r="A465" s="35" t="s">
        <v>18</v>
      </c>
      <c r="B465" s="35"/>
      <c r="C465" s="36" t="s">
        <v>15</v>
      </c>
      <c r="D465" s="31"/>
      <c r="E465" s="10"/>
      <c r="F465" s="10"/>
    </row>
    <row r="466" spans="1:6">
      <c r="A466" s="35" t="s">
        <v>17</v>
      </c>
      <c r="B466" s="35"/>
      <c r="C466" s="36" t="s">
        <v>15</v>
      </c>
      <c r="D466" s="31"/>
      <c r="E466" s="10"/>
      <c r="F466" s="10"/>
    </row>
    <row r="467" spans="1:6">
      <c r="A467" s="35" t="s">
        <v>16</v>
      </c>
      <c r="B467" s="35"/>
      <c r="C467" s="36" t="s">
        <v>15</v>
      </c>
      <c r="D467" s="31"/>
      <c r="E467" s="10"/>
      <c r="F467" s="10"/>
    </row>
    <row r="468" spans="1:6">
      <c r="A468" s="35" t="s">
        <v>14</v>
      </c>
      <c r="B468" s="35"/>
      <c r="C468" s="32">
        <v>0</v>
      </c>
      <c r="D468" s="31"/>
      <c r="E468" s="10"/>
      <c r="F468" s="10"/>
    </row>
    <row r="469" spans="1:6">
      <c r="A469" s="34" t="s">
        <v>13</v>
      </c>
      <c r="B469" s="33"/>
      <c r="C469" s="32">
        <f>508662.12-62674.4-62674.25</f>
        <v>383313.47</v>
      </c>
      <c r="D469" s="31"/>
      <c r="E469" s="10"/>
      <c r="F469" s="10"/>
    </row>
    <row r="470" spans="1:6">
      <c r="A470" s="30"/>
      <c r="B470" s="30"/>
      <c r="C470" s="27"/>
      <c r="D470" s="27"/>
      <c r="E470" s="29"/>
      <c r="F470" s="10"/>
    </row>
    <row r="471" spans="1:6">
      <c r="A471" s="28" t="s">
        <v>12</v>
      </c>
      <c r="C471" s="27"/>
      <c r="D471" s="26">
        <f>D440-D442+D462</f>
        <v>44764719.699999996</v>
      </c>
      <c r="E471" s="25"/>
      <c r="F471" s="25"/>
    </row>
    <row r="472" spans="1:6" ht="9" customHeight="1">
      <c r="E472" s="24"/>
      <c r="F472" s="10"/>
    </row>
    <row r="473" spans="1:6" ht="5.25" customHeight="1">
      <c r="D473" s="23"/>
      <c r="E473" s="10"/>
      <c r="F473" s="10"/>
    </row>
    <row r="474" spans="1:6">
      <c r="A474" s="22" t="s">
        <v>11</v>
      </c>
      <c r="B474" s="22"/>
      <c r="C474" s="22"/>
      <c r="D474" s="22"/>
      <c r="E474" s="22"/>
      <c r="F474" s="10"/>
    </row>
    <row r="475" spans="1:6" ht="7.5" customHeight="1">
      <c r="A475" s="21"/>
      <c r="B475" s="21"/>
      <c r="C475" s="21"/>
      <c r="D475" s="21"/>
      <c r="E475" s="21"/>
      <c r="F475" s="10"/>
    </row>
    <row r="476" spans="1:6" ht="21" customHeight="1">
      <c r="A476" s="20" t="s">
        <v>10</v>
      </c>
      <c r="B476" s="19" t="s">
        <v>9</v>
      </c>
      <c r="C476" s="18" t="s">
        <v>8</v>
      </c>
      <c r="D476" s="18" t="s">
        <v>7</v>
      </c>
      <c r="E476" s="10"/>
      <c r="F476" s="10"/>
    </row>
    <row r="477" spans="1:6">
      <c r="A477" s="17" t="s">
        <v>6</v>
      </c>
      <c r="B477" s="16" t="s">
        <v>5</v>
      </c>
      <c r="C477" s="15" t="s">
        <v>5</v>
      </c>
      <c r="D477" s="15" t="s">
        <v>5</v>
      </c>
      <c r="E477" s="10"/>
      <c r="F477" s="10"/>
    </row>
    <row r="478" spans="1:6" ht="7.5" customHeight="1">
      <c r="A478" s="14"/>
      <c r="B478" s="13">
        <v>0</v>
      </c>
      <c r="C478" s="12">
        <v>0</v>
      </c>
      <c r="D478" s="12">
        <v>0</v>
      </c>
      <c r="E478" s="10"/>
      <c r="F478" s="10"/>
    </row>
    <row r="479" spans="1:6" ht="21" customHeight="1">
      <c r="B479" s="11">
        <f>SUM(B478:B478)</f>
        <v>0</v>
      </c>
      <c r="C479" s="11">
        <f>SUM(C478:C478)</f>
        <v>0</v>
      </c>
      <c r="D479" s="11">
        <f>SUM(D478:D478)</f>
        <v>0</v>
      </c>
      <c r="E479" s="10"/>
      <c r="F479" s="10"/>
    </row>
    <row r="480" spans="1:6" ht="6.75" customHeight="1">
      <c r="E480" s="10"/>
      <c r="F480" s="10"/>
    </row>
    <row r="481" spans="1:6">
      <c r="A481" s="1" t="s">
        <v>4</v>
      </c>
      <c r="B481" s="2"/>
      <c r="C481" s="2"/>
      <c r="D481" s="2"/>
    </row>
    <row r="482" spans="1:6">
      <c r="B482" s="2"/>
      <c r="C482" s="2"/>
      <c r="D482" s="2"/>
    </row>
    <row r="483" spans="1:6">
      <c r="B483" s="2"/>
      <c r="C483" s="2"/>
      <c r="D483" s="2"/>
    </row>
    <row r="484" spans="1:6">
      <c r="B484" s="2"/>
      <c r="C484" s="2"/>
      <c r="D484" s="2"/>
    </row>
    <row r="485" spans="1:6">
      <c r="B485" s="2"/>
      <c r="C485" s="2"/>
      <c r="D485" s="2"/>
    </row>
    <row r="486" spans="1:6">
      <c r="B486" s="2"/>
      <c r="C486" s="2"/>
      <c r="D486" s="2"/>
    </row>
    <row r="487" spans="1:6">
      <c r="B487" s="2"/>
      <c r="C487" s="2"/>
      <c r="D487" s="2"/>
    </row>
    <row r="488" spans="1:6">
      <c r="F488" s="10"/>
    </row>
    <row r="489" spans="1:6">
      <c r="A489" s="9"/>
      <c r="B489" s="2"/>
      <c r="C489" s="9"/>
      <c r="D489" s="9"/>
      <c r="E489" s="9"/>
      <c r="F489" s="8"/>
    </row>
    <row r="490" spans="1:6">
      <c r="A490" s="7" t="s">
        <v>3</v>
      </c>
      <c r="B490" s="2"/>
      <c r="C490" s="6" t="s">
        <v>2</v>
      </c>
      <c r="D490" s="6"/>
      <c r="E490" s="6"/>
      <c r="F490" s="5"/>
    </row>
    <row r="491" spans="1:6">
      <c r="A491" s="3" t="s">
        <v>1</v>
      </c>
      <c r="B491" s="2"/>
      <c r="C491" s="3" t="s">
        <v>0</v>
      </c>
      <c r="D491" s="3"/>
      <c r="E491" s="3"/>
      <c r="F491" s="4"/>
    </row>
    <row r="492" spans="1:6" ht="25.5" customHeight="1">
      <c r="A492" s="3"/>
      <c r="B492" s="2"/>
      <c r="C492" s="3"/>
      <c r="D492" s="3"/>
      <c r="E492" s="3"/>
      <c r="F492" s="2"/>
    </row>
    <row r="493" spans="1:6">
      <c r="A493" s="2"/>
      <c r="B493" s="2"/>
      <c r="C493" s="2"/>
      <c r="D493" s="2"/>
      <c r="E493" s="2"/>
      <c r="F493" s="2"/>
    </row>
    <row r="494" spans="1:6" ht="12.75" customHeight="1"/>
    <row r="497" ht="12.75" customHeight="1"/>
  </sheetData>
  <mergeCells count="71">
    <mergeCell ref="C490:E490"/>
    <mergeCell ref="A491:A492"/>
    <mergeCell ref="C491:E492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74:E474"/>
    <mergeCell ref="A448:B448"/>
    <mergeCell ref="A449:B449"/>
    <mergeCell ref="A450:B450"/>
    <mergeCell ref="A464:B464"/>
    <mergeCell ref="A453:B453"/>
    <mergeCell ref="A454:B454"/>
    <mergeCell ref="A455:B455"/>
    <mergeCell ref="A456:B456"/>
    <mergeCell ref="A457:B457"/>
    <mergeCell ref="A458:B458"/>
    <mergeCell ref="A438:D438"/>
    <mergeCell ref="A451:B451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31:B431"/>
    <mergeCell ref="A432:B432"/>
    <mergeCell ref="A433:B433"/>
    <mergeCell ref="A434:B434"/>
    <mergeCell ref="A435:B435"/>
    <mergeCell ref="A437:D437"/>
    <mergeCell ref="A421:B421"/>
    <mergeCell ref="A422:B422"/>
    <mergeCell ref="A423:B423"/>
    <mergeCell ref="A424:B424"/>
    <mergeCell ref="A425:B425"/>
    <mergeCell ref="A439:D439"/>
    <mergeCell ref="A427:B427"/>
    <mergeCell ref="A428:B428"/>
    <mergeCell ref="A429:B429"/>
    <mergeCell ref="A430:B430"/>
    <mergeCell ref="C173:D173"/>
    <mergeCell ref="C180:D180"/>
    <mergeCell ref="C186:D186"/>
    <mergeCell ref="A426:B426"/>
    <mergeCell ref="C222:D222"/>
    <mergeCell ref="C231:D231"/>
    <mergeCell ref="A417:D417"/>
    <mergeCell ref="A418:D418"/>
    <mergeCell ref="A419:D419"/>
    <mergeCell ref="A420:B420"/>
    <mergeCell ref="A452:B452"/>
    <mergeCell ref="C194:D194"/>
    <mergeCell ref="A1:E1"/>
    <mergeCell ref="A2:F2"/>
    <mergeCell ref="A3:F3"/>
    <mergeCell ref="A7:E7"/>
    <mergeCell ref="C56:E56"/>
    <mergeCell ref="C63:D63"/>
    <mergeCell ref="C131:D131"/>
    <mergeCell ref="A143:C143"/>
  </mergeCells>
  <dataValidations count="4">
    <dataValidation allowBlank="1" showInputMessage="1" showErrorMessage="1" prompt="Especificar origen de dicho recurso: Federal, Estatal, Municipal, Particulares." sqref="C169 C176 C183"/>
    <dataValidation allowBlank="1" showInputMessage="1" showErrorMessage="1" prompt="Características cualitativas significativas que les impacten financieramente." sqref="C141:D141 D169 D176 D183"/>
    <dataValidation allowBlank="1" showInputMessage="1" showErrorMessage="1" prompt="Corresponde al número de la cuenta de acuerdo al Plan de Cuentas emitido por el CONAC (DOF 22/11/2010)." sqref="A141"/>
    <dataValidation allowBlank="1" showInputMessage="1" showErrorMessage="1" prompt="Saldo final del periodo que corresponde la cuenta pública presentada (mensual:  enero, febrero, marzo, etc.; trimestral: 1er, 2do, 3ro. o 4to.)." sqref="B141 B169 B176 B183"/>
  </dataValidations>
  <pageMargins left="0.70866141732283472" right="0.70866141732283472" top="0.51181102362204722" bottom="0.55118110236220474" header="0.31496062992125984" footer="0.31496062992125984"/>
  <pageSetup scale="62" firstPageNumber="9" fitToHeight="10" orientation="landscape" useFirstPageNumber="1" r:id="rId1"/>
  <headerFooter>
    <oddFooter>&amp;R&amp;P</oddFooter>
    <firstFooter>&amp;R9</firstFooter>
  </headerFooter>
  <rowBreaks count="6" manualBreakCount="6">
    <brk id="63" max="5" man="1"/>
    <brk id="129" max="5" man="1"/>
    <brk id="192" max="5" man="1"/>
    <brk id="258" max="5" man="1"/>
    <brk id="326" max="5" man="1"/>
    <brk id="3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2020-07-08T18:17:14Z</dcterms:created>
  <dcterms:modified xsi:type="dcterms:W3CDTF">2020-07-08T18:17:44Z</dcterms:modified>
</cp:coreProperties>
</file>