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 localSheetId="0">#REF!</definedName>
    <definedName name="A_IMPRESIÓN_IM">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NOTAS!$A$1:$F$469</definedName>
    <definedName name="B">[4]EGRESOS!#REF!</definedName>
    <definedName name="BASE">#REF!</definedName>
    <definedName name="_xlnm.Database">[5]REPORTO!#REF!</definedName>
    <definedName name="cba">[3]TOTAL!#REF!</definedName>
    <definedName name="dos" localSheetId="0">#REF!</definedName>
    <definedName name="dos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 localSheetId="0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9" i="1" l="1"/>
  <c r="C459" i="1"/>
  <c r="B459" i="1"/>
  <c r="D451" i="1"/>
  <c r="D442" i="1"/>
  <c r="D423" i="1"/>
  <c r="D410" i="1"/>
  <c r="D403" i="1"/>
  <c r="D416" i="1" s="1"/>
  <c r="C384" i="1"/>
  <c r="C393" i="1" s="1"/>
  <c r="B384" i="1"/>
  <c r="B393" i="1" s="1"/>
  <c r="B382" i="1"/>
  <c r="D375" i="1"/>
  <c r="C375" i="1"/>
  <c r="B375" i="1"/>
  <c r="C344" i="1"/>
  <c r="B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44" i="1" s="1"/>
  <c r="C311" i="1"/>
  <c r="B311" i="1"/>
  <c r="D310" i="1"/>
  <c r="D309" i="1"/>
  <c r="D308" i="1"/>
  <c r="D307" i="1"/>
  <c r="D303" i="1"/>
  <c r="D302" i="1"/>
  <c r="D301" i="1"/>
  <c r="D300" i="1"/>
  <c r="D311" i="1" s="1"/>
  <c r="C293" i="1"/>
  <c r="B293" i="1"/>
  <c r="B227" i="1"/>
  <c r="B232" i="1" s="1"/>
  <c r="B223" i="1"/>
  <c r="B214" i="1"/>
  <c r="B202" i="1"/>
  <c r="B195" i="1"/>
  <c r="B187" i="1"/>
  <c r="B181" i="1"/>
  <c r="B174" i="1"/>
  <c r="E168" i="1"/>
  <c r="D168" i="1"/>
  <c r="C168" i="1"/>
  <c r="B150" i="1"/>
  <c r="B168" i="1" s="1"/>
  <c r="B145" i="1"/>
  <c r="B139" i="1"/>
  <c r="D134" i="1"/>
  <c r="C134" i="1"/>
  <c r="B134" i="1"/>
  <c r="B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C106" i="1"/>
  <c r="B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s="1"/>
  <c r="C75" i="1"/>
  <c r="B75" i="1"/>
  <c r="D74" i="1"/>
  <c r="D73" i="1"/>
  <c r="D72" i="1"/>
  <c r="D71" i="1"/>
  <c r="D70" i="1"/>
  <c r="D69" i="1" s="1"/>
  <c r="D126" i="1" s="1"/>
  <c r="C69" i="1"/>
  <c r="C126" i="1" s="1"/>
  <c r="B69" i="1"/>
  <c r="B63" i="1"/>
  <c r="B58" i="1"/>
  <c r="B52" i="1"/>
  <c r="E44" i="1"/>
  <c r="D44" i="1"/>
  <c r="C44" i="1"/>
  <c r="B42" i="1"/>
  <c r="B36" i="1"/>
  <c r="B44" i="1" s="1"/>
  <c r="D32" i="1"/>
  <c r="C32" i="1"/>
  <c r="B32" i="1"/>
  <c r="D21" i="1"/>
  <c r="B21" i="1"/>
</calcChain>
</file>

<file path=xl/sharedStrings.xml><?xml version="1.0" encoding="utf-8"?>
<sst xmlns="http://schemas.openxmlformats.org/spreadsheetml/2006/main" count="463" uniqueCount="386">
  <si>
    <t xml:space="preserve">NOTAS A LOS ESTADOS FINANCIEROS </t>
  </si>
  <si>
    <t>Al 31 de Marzo del 2020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</si>
  <si>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</si>
  <si>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</si>
  <si>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</si>
  <si>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</si>
  <si>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</si>
  <si>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</si>
  <si>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</si>
  <si>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</si>
  <si>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</si>
  <si>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</si>
  <si>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</si>
  <si>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</si>
  <si>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</si>
  <si>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</si>
  <si>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</si>
  <si>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</si>
  <si>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</si>
  <si>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</si>
  <si>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</si>
  <si>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</si>
  <si>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</si>
  <si>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</si>
  <si>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</si>
  <si>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</si>
  <si>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</si>
  <si>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</si>
  <si>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</si>
  <si>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</si>
  <si>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</si>
  <si>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</si>
  <si>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</si>
  <si>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</si>
  <si>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</si>
  <si>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</si>
  <si>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</si>
  <si>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</si>
  <si>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</si>
  <si>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</si>
  <si>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</si>
  <si>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</si>
  <si>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</si>
  <si>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</si>
  <si>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</si>
  <si>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</si>
  <si>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</si>
  <si>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</si>
  <si>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</si>
  <si>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</si>
  <si>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</si>
  <si>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</si>
  <si>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</si>
  <si>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</si>
  <si>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</si>
  <si>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</si>
  <si>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</si>
  <si>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</si>
  <si>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</si>
  <si>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</si>
  <si>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</si>
  <si>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</si>
  <si>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</si>
  <si>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</si>
  <si>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</si>
  <si>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</si>
  <si>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</si>
  <si>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</si>
  <si>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</si>
  <si>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</si>
  <si>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</si>
  <si>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</si>
  <si>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</si>
  <si>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</si>
  <si>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</si>
  <si>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</si>
  <si>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</si>
  <si>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</si>
  <si>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</si>
  <si>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</si>
  <si>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</si>
  <si>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</si>
  <si>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</si>
  <si>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</si>
  <si>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</si>
  <si>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</si>
  <si>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</si>
  <si>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</si>
  <si>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</si>
  <si>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</si>
  <si>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</si>
  <si>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</si>
  <si>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</si>
  <si>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</si>
  <si>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</si>
  <si>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</si>
  <si>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</si>
  <si>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</si>
  <si>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</si>
  <si>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</si>
  <si>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</si>
  <si>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</si>
  <si>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</si>
  <si>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</si>
  <si>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</si>
  <si>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</si>
  <si>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</si>
  <si>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</si>
  <si>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</si>
  <si>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</si>
  <si>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</si>
  <si>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</si>
  <si>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</si>
  <si>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</si>
  <si>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</si>
  <si>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</si>
  <si>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</si>
  <si>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</si>
  <si>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</si>
  <si>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</si>
  <si>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</si>
  <si>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</si>
  <si>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</si>
  <si>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</si>
  <si>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</si>
  <si>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</si>
  <si>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</si>
  <si>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2111401006  SEGUROS GASTOS MÉDICOS MAYORES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</si>
  <si>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</si>
  <si>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</si>
  <si>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</si>
  <si>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</si>
  <si>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</si>
  <si>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</si>
  <si>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2117903001  PENSIÓN ALIMENTICIA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</si>
  <si>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</si>
  <si>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</si>
  <si>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</si>
  <si>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</si>
  <si>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</si>
  <si>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</si>
  <si>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2119905011  PATRONATO UTNG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</si>
  <si>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</si>
  <si>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</si>
  <si>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</si>
  <si>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</si>
  <si>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</si>
  <si>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</si>
  <si>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</si>
  <si>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</si>
  <si>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</si>
  <si>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</si>
  <si>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</si>
  <si>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</si>
  <si>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</si>
  <si>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</si>
  <si>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</si>
  <si>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</si>
  <si>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</si>
  <si>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4173730102  RE-INSCRIPCIÓN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</si>
  <si>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</si>
  <si>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</si>
  <si>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</si>
  <si>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</si>
  <si>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</si>
  <si>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4173730602  REEXPEDICION DE CREDENCIAL</t>
  </si>
  <si>
    <t>4173730701  CUOTAS DE TITULACIÓN</t>
  </si>
  <si>
    <t>4173730906  PATROCINIOS</t>
  </si>
  <si>
    <t>4173730907  INGRESOS POR SERVICIOS EXTERNOS</t>
  </si>
  <si>
    <t>4173730909  SERVICIOS TECNOLOGICOS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</si>
  <si>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</si>
  <si>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</si>
  <si>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</si>
  <si>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</si>
  <si>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</si>
  <si>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</si>
  <si>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</si>
  <si>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</si>
  <si>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</si>
  <si>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</si>
  <si>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</si>
  <si>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</si>
  <si>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</si>
  <si>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</si>
  <si>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</si>
  <si>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</si>
  <si>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</si>
  <si>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</si>
  <si>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</si>
  <si>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</si>
  <si>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</si>
  <si>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</si>
  <si>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</si>
  <si>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</si>
  <si>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5114114400  SEGUROS MÚLTIPLES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</si>
  <si>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</si>
  <si>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</si>
  <si>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</si>
  <si>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</si>
  <si>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</si>
  <si>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</si>
  <si>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</si>
  <si>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5116171000  ESTÍMULOS</t>
  </si>
  <si>
    <t>5121211000  MATERIALES Y ÚTILES DE OFICINA</t>
  </si>
  <si>
    <t>5122221000  ALIMENTACIÓN DE PERSONAS</t>
  </si>
  <si>
    <t>5124242000  CEMENTO Y PRODUCTOS DE CONCRETO</t>
  </si>
  <si>
    <t>5124243000  CAL, YESO Y PRODUCTOS DE YESO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</si>
  <si>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</si>
  <si>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</si>
  <si>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</si>
  <si>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</si>
  <si>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5125256000  FIB. SINTET. HULE</t>
  </si>
  <si>
    <t>5126261000  COMBUSTIBLES, LUBRI</t>
  </si>
  <si>
    <t>5129291000  HERRAMIENTAS MENORES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</si>
  <si>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</si>
  <si>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</si>
  <si>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</si>
  <si>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</si>
  <si>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</si>
  <si>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</si>
  <si>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</si>
  <si>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</si>
  <si>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5133331000  SERVS. LEGALES, DE</t>
  </si>
  <si>
    <t>5133336000  SERVS. APOYO ADMVO.</t>
  </si>
  <si>
    <t>5133339000  SERVICIOS PROFESIONA</t>
  </si>
  <si>
    <t>5134341000  SERVICIOS FINANCIEROS Y BANCARIOS</t>
  </si>
  <si>
    <t>5134345000  SEGUROS DE BIENES PATRIMONIALES</t>
  </si>
  <si>
    <t>5135355000  REPAR. Y MTTO. DE EQ</t>
  </si>
  <si>
    <t>5135358000  SERVICIOS DE LIMPIEZ</t>
  </si>
  <si>
    <t>5135359000  SERVICIOS DE JARDINE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</si>
  <si>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</si>
  <si>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</si>
  <si>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</si>
  <si>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</si>
  <si>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</si>
  <si>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</si>
  <si>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</si>
  <si>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</si>
  <si>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</si>
  <si>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</si>
  <si>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</si>
  <si>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</si>
  <si>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</si>
  <si>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</si>
  <si>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</si>
  <si>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</si>
  <si>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</si>
  <si>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</si>
  <si>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</si>
  <si>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</si>
  <si>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3110911500  ESTATAL BIENES MUEBL</t>
  </si>
  <si>
    <t>3110911600  ESTATAL OBRA PÚBLICA</t>
  </si>
  <si>
    <t>3110915000  BIENES MUEBLES E INMUEBLES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</si>
  <si>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</si>
  <si>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</si>
  <si>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</si>
  <si>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</si>
  <si>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</si>
  <si>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</si>
  <si>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</si>
  <si>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</si>
  <si>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</si>
  <si>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</si>
  <si>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</si>
  <si>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</si>
  <si>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</si>
  <si>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</si>
  <si>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</si>
  <si>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</si>
  <si>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</si>
  <si>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</si>
  <si>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</si>
  <si>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</si>
  <si>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</si>
  <si>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</si>
  <si>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</si>
  <si>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</si>
  <si>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</si>
  <si>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</si>
  <si>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</si>
  <si>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</si>
  <si>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</si>
  <si>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</si>
  <si>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</si>
  <si>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</si>
  <si>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</si>
  <si>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</si>
  <si>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3221792001  REMANENTE CIERRE RECURSOS PROPIOS</t>
  </si>
  <si>
    <t>3221793001  REM CIERRE EST LIBRE</t>
  </si>
  <si>
    <t>3221795002   REM REFRENDO CONVEN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</si>
  <si>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</si>
  <si>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</si>
  <si>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</si>
  <si>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</si>
  <si>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</si>
  <si>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</si>
  <si>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</si>
  <si>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</si>
  <si>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</si>
  <si>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</si>
  <si>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</si>
  <si>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</si>
  <si>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</si>
  <si>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</si>
  <si>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</si>
  <si>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</si>
  <si>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</si>
  <si>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</si>
  <si>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</si>
  <si>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</si>
  <si>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</si>
  <si>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</si>
  <si>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</si>
  <si>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1112103041  BANORTE 1058967002 R</t>
  </si>
  <si>
    <t>1112103042  BANORTE 1058962708 G</t>
  </si>
  <si>
    <t>1112103043  BANORTE 1096253181 R</t>
  </si>
  <si>
    <t>1112103044  BANORTE 1096250779 R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</si>
  <si>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</si>
  <si>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</si>
  <si>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</si>
  <si>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</si>
  <si>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</si>
  <si>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</si>
  <si>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</si>
  <si>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</si>
  <si>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</si>
  <si>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</si>
  <si>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</si>
  <si>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</si>
  <si>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</si>
  <si>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</si>
  <si>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</si>
  <si>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2020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</si>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</sst>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164" fontId="3" fillId="0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3" fontId="3" fillId="3" borderId="0" xfId="0" applyNumberFormat="1" applyFont="1" applyFill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0" borderId="5" xfId="0" applyNumberFormat="1" applyFont="1" applyFill="1" applyBorder="1"/>
    <xf numFmtId="164" fontId="5" fillId="0" borderId="3" xfId="0" applyNumberFormat="1" applyFont="1" applyFill="1" applyBorder="1"/>
    <xf numFmtId="43" fontId="2" fillId="2" borderId="11" xfId="0" applyNumberFormat="1" applyFont="1" applyFill="1" applyBorder="1" applyAlignment="1">
      <alignment vertical="center"/>
    </xf>
    <xf numFmtId="167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center" vertical="center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DM-GTO-UTNG-1T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74"/>
  <sheetViews>
    <sheetView showGridLines="0" tabSelected="1" zoomScale="148" zoomScaleNormal="148" workbookViewId="0">
      <selection activeCell="A400" sqref="A400:D400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1.42578125" style="3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0</v>
      </c>
      <c r="C29" s="37">
        <v>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0</v>
      </c>
      <c r="C32" s="40">
        <f>SUM(C27:C31)</f>
        <v>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1700942.4800000002</v>
      </c>
      <c r="C36" s="34"/>
      <c r="D36" s="34"/>
      <c r="E36" s="34"/>
    </row>
    <row r="37" spans="1:5" ht="12.75" customHeight="1">
      <c r="A37" s="35" t="s">
        <v>29</v>
      </c>
      <c r="B37" s="37">
        <v>24032.22</v>
      </c>
      <c r="C37" s="34"/>
      <c r="D37" s="34"/>
      <c r="E37" s="34"/>
    </row>
    <row r="38" spans="1:5" ht="12.75" customHeight="1">
      <c r="A38" s="35" t="s">
        <v>30</v>
      </c>
      <c r="B38" s="37">
        <v>2217.5300000000002</v>
      </c>
      <c r="C38" s="34"/>
      <c r="D38" s="34"/>
      <c r="E38" s="34"/>
    </row>
    <row r="39" spans="1:5" ht="12.75" customHeight="1">
      <c r="A39" s="35" t="s">
        <v>31</v>
      </c>
      <c r="B39" s="37">
        <v>1613737.33</v>
      </c>
      <c r="C39" s="34"/>
      <c r="D39" s="34"/>
      <c r="E39" s="34"/>
    </row>
    <row r="40" spans="1:5" ht="12.75" customHeight="1">
      <c r="A40" s="35" t="s">
        <v>32</v>
      </c>
      <c r="B40" s="37">
        <v>7495.59</v>
      </c>
      <c r="C40" s="34"/>
      <c r="D40" s="34"/>
      <c r="E40" s="34"/>
    </row>
    <row r="41" spans="1:5" ht="12.75" customHeight="1">
      <c r="A41" s="35" t="s">
        <v>33</v>
      </c>
      <c r="B41" s="37">
        <v>53459.81</v>
      </c>
      <c r="C41" s="34"/>
      <c r="D41" s="34"/>
      <c r="E41" s="34"/>
    </row>
    <row r="42" spans="1:5" ht="12.75" customHeight="1">
      <c r="A42" s="28" t="s">
        <v>34</v>
      </c>
      <c r="B42" s="42">
        <f>B43</f>
        <v>48500</v>
      </c>
      <c r="C42" s="34"/>
      <c r="D42" s="34"/>
      <c r="E42" s="34"/>
    </row>
    <row r="43" spans="1:5" ht="12.75" customHeight="1">
      <c r="A43" s="43" t="s">
        <v>35</v>
      </c>
      <c r="B43" s="39">
        <v>48500</v>
      </c>
      <c r="C43" s="39"/>
      <c r="D43" s="39"/>
      <c r="E43" s="39"/>
    </row>
    <row r="44" spans="1:5" ht="14.25" customHeight="1">
      <c r="B44" s="40">
        <f>B36+B42</f>
        <v>1749442.4800000002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4"/>
      <c r="C45" s="45"/>
      <c r="D45" s="45"/>
      <c r="E45" s="45"/>
    </row>
    <row r="46" spans="1:5" ht="14.25" customHeight="1">
      <c r="A46" s="22" t="s">
        <v>36</v>
      </c>
    </row>
    <row r="47" spans="1:5" ht="14.25" customHeight="1">
      <c r="A47" s="46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7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6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8" t="s">
        <v>45</v>
      </c>
      <c r="F55" s="25" t="s">
        <v>46</v>
      </c>
    </row>
    <row r="56" spans="1:6" ht="12.75" customHeight="1">
      <c r="A56" s="49" t="s">
        <v>47</v>
      </c>
      <c r="B56" s="27"/>
      <c r="C56" s="50" t="s">
        <v>48</v>
      </c>
      <c r="D56" s="50"/>
      <c r="E56" s="50"/>
      <c r="F56" s="27">
        <v>0</v>
      </c>
    </row>
    <row r="57" spans="1:6" ht="12.75" customHeight="1">
      <c r="A57" s="51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7"/>
      <c r="B58" s="25">
        <f>SUM(B55:B57)</f>
        <v>0</v>
      </c>
      <c r="C58" s="52">
        <v>0</v>
      </c>
      <c r="D58" s="52">
        <v>0</v>
      </c>
      <c r="E58" s="52">
        <v>0</v>
      </c>
      <c r="F58" s="52">
        <v>0</v>
      </c>
    </row>
    <row r="59" spans="1:6">
      <c r="A59" s="47"/>
      <c r="B59" s="53"/>
      <c r="C59" s="53"/>
      <c r="D59" s="53"/>
      <c r="E59" s="53"/>
      <c r="F59" s="53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3"/>
      <c r="F60" s="53"/>
    </row>
    <row r="61" spans="1:6" ht="12.75" customHeight="1">
      <c r="A61" s="28" t="s">
        <v>51</v>
      </c>
      <c r="B61" s="29"/>
      <c r="C61" s="54" t="s">
        <v>48</v>
      </c>
      <c r="D61" s="29">
        <v>0</v>
      </c>
      <c r="E61" s="53"/>
      <c r="F61" s="53"/>
    </row>
    <row r="62" spans="1:6" ht="12.75" customHeight="1">
      <c r="A62" s="28"/>
      <c r="B62" s="29"/>
      <c r="C62" s="29">
        <v>0</v>
      </c>
      <c r="D62" s="29">
        <v>0</v>
      </c>
      <c r="E62" s="53"/>
      <c r="F62" s="53"/>
    </row>
    <row r="63" spans="1:6" ht="16.5" customHeight="1">
      <c r="A63" s="55"/>
      <c r="B63" s="25">
        <f>SUM(B61:B62)</f>
        <v>0</v>
      </c>
      <c r="C63" s="56"/>
      <c r="D63" s="57"/>
      <c r="E63" s="53"/>
      <c r="F63" s="53"/>
    </row>
    <row r="64" spans="1:6" ht="12.75" customHeight="1">
      <c r="A64" s="47"/>
      <c r="B64" s="53"/>
      <c r="C64" s="53"/>
      <c r="D64" s="53"/>
      <c r="E64" s="53"/>
      <c r="F64" s="53"/>
    </row>
    <row r="65" spans="1:5" ht="8.25" customHeight="1">
      <c r="A65" s="46"/>
    </row>
    <row r="66" spans="1:5">
      <c r="A66" s="22" t="s">
        <v>52</v>
      </c>
    </row>
    <row r="67" spans="1:5">
      <c r="A67" s="46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96475716.129999995</v>
      </c>
      <c r="C69" s="42">
        <f>SUM(C70:C74)</f>
        <v>96475716.129999995</v>
      </c>
      <c r="D69" s="42">
        <f>SUM(D70:D74)</f>
        <v>0</v>
      </c>
      <c r="E69" s="58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f>C70-B70</f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f t="shared" ref="D71:D72" si="0">C71-B71</f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f t="shared" si="0"/>
        <v>0</v>
      </c>
      <c r="E72" s="34"/>
    </row>
    <row r="73" spans="1:5" ht="12.75" customHeight="1">
      <c r="A73" s="35" t="s">
        <v>62</v>
      </c>
      <c r="B73" s="37">
        <v>18066193.379999999</v>
      </c>
      <c r="C73" s="37">
        <v>18066193.379999999</v>
      </c>
      <c r="D73" s="37">
        <f>C73-B73</f>
        <v>0</v>
      </c>
      <c r="E73" s="34"/>
    </row>
    <row r="74" spans="1:5" ht="12.75" customHeight="1">
      <c r="A74" s="35" t="s">
        <v>63</v>
      </c>
      <c r="B74" s="37">
        <v>3575652.18</v>
      </c>
      <c r="C74" s="37">
        <v>3575652.18</v>
      </c>
      <c r="D74" s="37">
        <f>C74-B74</f>
        <v>0</v>
      </c>
      <c r="E74" s="34"/>
    </row>
    <row r="75" spans="1:5" ht="12.75" customHeight="1">
      <c r="A75" s="28" t="s">
        <v>64</v>
      </c>
      <c r="B75" s="42">
        <f>SUM(B76:B105)</f>
        <v>93812217.270000011</v>
      </c>
      <c r="C75" s="42">
        <f>SUM(C76:C105)</f>
        <v>93378030.170000002</v>
      </c>
      <c r="D75" s="42">
        <f>SUM(D76:D105)</f>
        <v>-434187.09999999905</v>
      </c>
      <c r="E75" s="34">
        <v>0</v>
      </c>
    </row>
    <row r="76" spans="1:5" ht="12.75" customHeight="1">
      <c r="A76" s="35" t="s">
        <v>65</v>
      </c>
      <c r="B76" s="37">
        <v>2411655.61</v>
      </c>
      <c r="C76" s="37">
        <v>2410221.85</v>
      </c>
      <c r="D76" s="37">
        <f>C76-B76</f>
        <v>-1433.7599999997765</v>
      </c>
      <c r="E76" s="59">
        <v>0</v>
      </c>
    </row>
    <row r="77" spans="1:5" ht="12.75" customHeight="1">
      <c r="A77" s="35" t="s">
        <v>66</v>
      </c>
      <c r="B77" s="37">
        <v>5911807.8600000003</v>
      </c>
      <c r="C77" s="37">
        <v>5889231.04</v>
      </c>
      <c r="D77" s="37">
        <f t="shared" ref="D77:D125" si="1">C77-B77</f>
        <v>-22576.820000000298</v>
      </c>
      <c r="E77" s="59">
        <v>0</v>
      </c>
    </row>
    <row r="78" spans="1:5" ht="12.75" customHeight="1">
      <c r="A78" s="35" t="s">
        <v>67</v>
      </c>
      <c r="B78" s="37">
        <v>14846065.539999999</v>
      </c>
      <c r="C78" s="37">
        <v>14779318.73</v>
      </c>
      <c r="D78" s="37">
        <f t="shared" si="1"/>
        <v>-66746.809999998659</v>
      </c>
      <c r="E78" s="59">
        <v>0</v>
      </c>
    </row>
    <row r="79" spans="1:5" ht="12.75" customHeight="1">
      <c r="A79" s="35" t="s">
        <v>68</v>
      </c>
      <c r="B79" s="37">
        <v>9326887.25</v>
      </c>
      <c r="C79" s="37">
        <v>9126708.9199999999</v>
      </c>
      <c r="D79" s="37">
        <f t="shared" si="1"/>
        <v>-200178.33000000007</v>
      </c>
      <c r="E79" s="59">
        <v>0</v>
      </c>
    </row>
    <row r="80" spans="1:5" ht="12.75" customHeight="1">
      <c r="A80" s="35" t="s">
        <v>69</v>
      </c>
      <c r="B80" s="37">
        <v>2225736.35</v>
      </c>
      <c r="C80" s="37">
        <v>2203936.35</v>
      </c>
      <c r="D80" s="37">
        <f t="shared" si="1"/>
        <v>-21800</v>
      </c>
      <c r="E80" s="59">
        <v>0</v>
      </c>
    </row>
    <row r="81" spans="1:5" ht="12.75" customHeight="1">
      <c r="A81" s="35" t="s">
        <v>70</v>
      </c>
      <c r="B81" s="37">
        <v>1988898.8</v>
      </c>
      <c r="C81" s="37">
        <v>1936253.19</v>
      </c>
      <c r="D81" s="37">
        <f t="shared" si="1"/>
        <v>-52645.610000000102</v>
      </c>
      <c r="E81" s="59">
        <v>0</v>
      </c>
    </row>
    <row r="82" spans="1:5" ht="12.75" customHeight="1">
      <c r="A82" s="35" t="s">
        <v>71</v>
      </c>
      <c r="B82" s="37">
        <v>1718593.56</v>
      </c>
      <c r="C82" s="37">
        <v>1693994.2</v>
      </c>
      <c r="D82" s="37">
        <f t="shared" si="1"/>
        <v>-24599.360000000102</v>
      </c>
      <c r="E82" s="59">
        <v>0</v>
      </c>
    </row>
    <row r="83" spans="1:5" ht="12.75" customHeight="1">
      <c r="A83" s="35" t="s">
        <v>72</v>
      </c>
      <c r="B83" s="37">
        <v>90405.34</v>
      </c>
      <c r="C83" s="37">
        <v>90405.34</v>
      </c>
      <c r="D83" s="37">
        <f t="shared" si="1"/>
        <v>0</v>
      </c>
      <c r="E83" s="59"/>
    </row>
    <row r="84" spans="1:5" ht="12.75" customHeight="1">
      <c r="A84" s="35" t="s">
        <v>73</v>
      </c>
      <c r="B84" s="37">
        <v>482878.08</v>
      </c>
      <c r="C84" s="37">
        <v>482878.08</v>
      </c>
      <c r="D84" s="37">
        <f t="shared" si="1"/>
        <v>0</v>
      </c>
      <c r="E84" s="59">
        <v>0</v>
      </c>
    </row>
    <row r="85" spans="1:5" ht="12.75" customHeight="1">
      <c r="A85" s="35" t="s">
        <v>74</v>
      </c>
      <c r="B85" s="37">
        <v>147673.48000000001</v>
      </c>
      <c r="C85" s="37">
        <v>147673.48000000001</v>
      </c>
      <c r="D85" s="37">
        <f t="shared" si="1"/>
        <v>0</v>
      </c>
      <c r="E85" s="59">
        <v>0</v>
      </c>
    </row>
    <row r="86" spans="1:5" ht="12.75" customHeight="1">
      <c r="A86" s="35" t="s">
        <v>75</v>
      </c>
      <c r="B86" s="37">
        <v>16293.36</v>
      </c>
      <c r="C86" s="37">
        <v>16293.36</v>
      </c>
      <c r="D86" s="37">
        <f t="shared" si="1"/>
        <v>0</v>
      </c>
      <c r="E86" s="59">
        <v>0</v>
      </c>
    </row>
    <row r="87" spans="1:5" ht="12.75" customHeight="1">
      <c r="A87" s="35" t="s">
        <v>76</v>
      </c>
      <c r="B87" s="37">
        <v>489780.06</v>
      </c>
      <c r="C87" s="37">
        <v>489780.06</v>
      </c>
      <c r="D87" s="37">
        <f t="shared" si="1"/>
        <v>0</v>
      </c>
      <c r="E87" s="59">
        <v>0</v>
      </c>
    </row>
    <row r="88" spans="1:5" ht="12.75" customHeight="1">
      <c r="A88" s="35" t="s">
        <v>77</v>
      </c>
      <c r="B88" s="37">
        <v>756329.82</v>
      </c>
      <c r="C88" s="37">
        <v>756329.82</v>
      </c>
      <c r="D88" s="37">
        <f t="shared" si="1"/>
        <v>0</v>
      </c>
      <c r="E88" s="59">
        <v>0</v>
      </c>
    </row>
    <row r="89" spans="1:5" ht="12.75" customHeight="1">
      <c r="A89" s="35" t="s">
        <v>78</v>
      </c>
      <c r="B89" s="37">
        <v>34306</v>
      </c>
      <c r="C89" s="37">
        <v>34306</v>
      </c>
      <c r="D89" s="37">
        <f t="shared" si="1"/>
        <v>0</v>
      </c>
      <c r="E89" s="59">
        <v>0</v>
      </c>
    </row>
    <row r="90" spans="1:5" ht="12.75" customHeight="1">
      <c r="A90" s="35" t="s">
        <v>79</v>
      </c>
      <c r="B90" s="37">
        <v>4495750.18</v>
      </c>
      <c r="C90" s="37">
        <v>4495750.18</v>
      </c>
      <c r="D90" s="37">
        <f t="shared" si="1"/>
        <v>0</v>
      </c>
      <c r="E90" s="59">
        <v>0</v>
      </c>
    </row>
    <row r="91" spans="1:5" ht="12.75" customHeight="1">
      <c r="A91" s="35" t="s">
        <v>80</v>
      </c>
      <c r="B91" s="37">
        <v>6169247.5300000003</v>
      </c>
      <c r="C91" s="37">
        <v>6169247.5300000003</v>
      </c>
      <c r="D91" s="37">
        <f t="shared" si="1"/>
        <v>0</v>
      </c>
      <c r="E91" s="59">
        <v>0</v>
      </c>
    </row>
    <row r="92" spans="1:5" ht="12.75" customHeight="1">
      <c r="A92" s="35" t="s">
        <v>81</v>
      </c>
      <c r="B92" s="37">
        <v>91048.7</v>
      </c>
      <c r="C92" s="37">
        <v>91048.7</v>
      </c>
      <c r="D92" s="37">
        <f t="shared" si="1"/>
        <v>0</v>
      </c>
      <c r="E92" s="59"/>
    </row>
    <row r="93" spans="1:5" ht="12.75" customHeight="1">
      <c r="A93" s="35" t="s">
        <v>82</v>
      </c>
      <c r="B93" s="37">
        <v>6663771.0099999998</v>
      </c>
      <c r="C93" s="37">
        <v>6663771.0099999998</v>
      </c>
      <c r="D93" s="37">
        <f t="shared" si="1"/>
        <v>0</v>
      </c>
      <c r="E93" s="59">
        <v>0</v>
      </c>
    </row>
    <row r="94" spans="1:5" ht="12.75" customHeight="1">
      <c r="A94" s="35" t="s">
        <v>83</v>
      </c>
      <c r="B94" s="37">
        <v>15111359.439999999</v>
      </c>
      <c r="C94" s="37">
        <v>15111359.439999999</v>
      </c>
      <c r="D94" s="37">
        <f t="shared" si="1"/>
        <v>0</v>
      </c>
      <c r="E94" s="59">
        <v>0</v>
      </c>
    </row>
    <row r="95" spans="1:5" ht="12.75" customHeight="1">
      <c r="A95" s="35" t="s">
        <v>84</v>
      </c>
      <c r="B95" s="37">
        <v>509001.52</v>
      </c>
      <c r="C95" s="37">
        <v>509001.52</v>
      </c>
      <c r="D95" s="37">
        <f t="shared" si="1"/>
        <v>0</v>
      </c>
      <c r="E95" s="59">
        <v>0</v>
      </c>
    </row>
    <row r="96" spans="1:5" ht="12.75" customHeight="1">
      <c r="A96" s="35" t="s">
        <v>85</v>
      </c>
      <c r="B96" s="37">
        <v>942357.91</v>
      </c>
      <c r="C96" s="37">
        <v>936454.96</v>
      </c>
      <c r="D96" s="37">
        <f t="shared" si="1"/>
        <v>-5902.9500000000698</v>
      </c>
      <c r="E96" s="59">
        <v>0</v>
      </c>
    </row>
    <row r="97" spans="1:6" ht="12.75" customHeight="1">
      <c r="A97" s="35" t="s">
        <v>86</v>
      </c>
      <c r="B97" s="37">
        <v>2126208.65</v>
      </c>
      <c r="C97" s="37">
        <v>2087905.19</v>
      </c>
      <c r="D97" s="37">
        <f t="shared" si="1"/>
        <v>-38303.459999999963</v>
      </c>
      <c r="E97" s="59">
        <v>0</v>
      </c>
    </row>
    <row r="98" spans="1:6" ht="12.75" customHeight="1">
      <c r="A98" s="35" t="s">
        <v>87</v>
      </c>
      <c r="B98" s="37">
        <v>9132018.5299999993</v>
      </c>
      <c r="C98" s="37">
        <v>9132018.5299999993</v>
      </c>
      <c r="D98" s="37">
        <f t="shared" si="1"/>
        <v>0</v>
      </c>
      <c r="E98" s="59">
        <v>0</v>
      </c>
    </row>
    <row r="99" spans="1:6" ht="12.75" customHeight="1">
      <c r="A99" s="35" t="s">
        <v>88</v>
      </c>
      <c r="B99" s="37">
        <v>5255498.92</v>
      </c>
      <c r="C99" s="37">
        <v>5255498.92</v>
      </c>
      <c r="D99" s="37">
        <f t="shared" si="1"/>
        <v>0</v>
      </c>
      <c r="E99" s="59">
        <v>0</v>
      </c>
    </row>
    <row r="100" spans="1:6" ht="12.75" customHeight="1">
      <c r="A100" s="35" t="s">
        <v>89</v>
      </c>
      <c r="B100" s="37">
        <v>2015580.18</v>
      </c>
      <c r="C100" s="37">
        <v>2015580.18</v>
      </c>
      <c r="D100" s="37">
        <f t="shared" si="1"/>
        <v>0</v>
      </c>
      <c r="E100" s="59">
        <v>0</v>
      </c>
    </row>
    <row r="101" spans="1:6" ht="12.75" customHeight="1">
      <c r="A101" s="35" t="s">
        <v>90</v>
      </c>
      <c r="B101" s="37">
        <v>2823.18</v>
      </c>
      <c r="C101" s="37">
        <v>2823.18</v>
      </c>
      <c r="D101" s="37">
        <f t="shared" si="1"/>
        <v>0</v>
      </c>
      <c r="E101" s="59">
        <v>0</v>
      </c>
    </row>
    <row r="102" spans="1:6" ht="12.75" customHeight="1">
      <c r="A102" s="35" t="s">
        <v>91</v>
      </c>
      <c r="B102" s="37">
        <v>225035.02</v>
      </c>
      <c r="C102" s="37">
        <v>225035.02</v>
      </c>
      <c r="D102" s="37">
        <f t="shared" si="1"/>
        <v>0</v>
      </c>
      <c r="E102" s="59">
        <v>0</v>
      </c>
    </row>
    <row r="103" spans="1:6" ht="12.75" customHeight="1">
      <c r="A103" s="35" t="s">
        <v>92</v>
      </c>
      <c r="B103" s="37">
        <v>40215.5</v>
      </c>
      <c r="C103" s="37">
        <v>40215.5</v>
      </c>
      <c r="D103" s="37">
        <f t="shared" si="1"/>
        <v>0</v>
      </c>
      <c r="E103" s="59">
        <v>0</v>
      </c>
    </row>
    <row r="104" spans="1:6" ht="12.75" customHeight="1">
      <c r="A104" s="35" t="s">
        <v>93</v>
      </c>
      <c r="B104" s="37">
        <v>570430.89</v>
      </c>
      <c r="C104" s="37">
        <v>570430.89</v>
      </c>
      <c r="D104" s="37">
        <f t="shared" si="1"/>
        <v>0</v>
      </c>
      <c r="E104" s="59">
        <v>0</v>
      </c>
    </row>
    <row r="105" spans="1:6" ht="12.75" customHeight="1">
      <c r="A105" s="35" t="s">
        <v>94</v>
      </c>
      <c r="B105" s="37">
        <v>14559</v>
      </c>
      <c r="C105" s="37">
        <v>14559</v>
      </c>
      <c r="D105" s="37">
        <f t="shared" si="1"/>
        <v>0</v>
      </c>
      <c r="E105" s="59">
        <v>0</v>
      </c>
    </row>
    <row r="106" spans="1:6" ht="12.75" customHeight="1">
      <c r="A106" s="28" t="s">
        <v>95</v>
      </c>
      <c r="B106" s="42">
        <f>SUM(B107:B125)</f>
        <v>-75228430.609999999</v>
      </c>
      <c r="C106" s="42">
        <f>SUM(C107:C125)</f>
        <v>-74818669.329999998</v>
      </c>
      <c r="D106" s="42">
        <f>SUM(D107:D125)</f>
        <v>409761.28000000119</v>
      </c>
      <c r="E106" s="34"/>
      <c r="F106" s="60"/>
    </row>
    <row r="107" spans="1:6" ht="12.75" customHeight="1">
      <c r="A107" s="35" t="s">
        <v>96</v>
      </c>
      <c r="B107" s="37">
        <v>-46258.48</v>
      </c>
      <c r="C107" s="37">
        <v>-46258.48</v>
      </c>
      <c r="D107" s="37">
        <f t="shared" si="1"/>
        <v>0</v>
      </c>
      <c r="E107" s="34"/>
      <c r="F107" s="60"/>
    </row>
    <row r="108" spans="1:6" ht="12.75" customHeight="1">
      <c r="A108" s="35" t="s">
        <v>97</v>
      </c>
      <c r="B108" s="37">
        <v>-6979552.4000000004</v>
      </c>
      <c r="C108" s="37">
        <v>-6955871.0199999996</v>
      </c>
      <c r="D108" s="37">
        <f t="shared" si="1"/>
        <v>23681.38000000082</v>
      </c>
      <c r="E108" s="34">
        <v>0</v>
      </c>
    </row>
    <row r="109" spans="1:6" ht="12.75" customHeight="1">
      <c r="A109" s="35" t="s">
        <v>98</v>
      </c>
      <c r="B109" s="37">
        <v>-14559</v>
      </c>
      <c r="C109" s="37">
        <v>-14559</v>
      </c>
      <c r="D109" s="37">
        <f t="shared" si="1"/>
        <v>0</v>
      </c>
      <c r="E109" s="34">
        <v>0</v>
      </c>
    </row>
    <row r="110" spans="1:6" ht="12.75" customHeight="1">
      <c r="A110" s="35" t="s">
        <v>99</v>
      </c>
      <c r="B110" s="37">
        <v>-20710051.550000001</v>
      </c>
      <c r="C110" s="37">
        <v>-20443126.41</v>
      </c>
      <c r="D110" s="37">
        <f t="shared" si="1"/>
        <v>266925.1400000006</v>
      </c>
      <c r="E110" s="34"/>
    </row>
    <row r="111" spans="1:6" ht="12.75" customHeight="1">
      <c r="A111" s="35" t="s">
        <v>100</v>
      </c>
      <c r="B111" s="37">
        <v>-2962309.77</v>
      </c>
      <c r="C111" s="37">
        <v>-2898967.07</v>
      </c>
      <c r="D111" s="37">
        <f t="shared" si="1"/>
        <v>63342.700000000186</v>
      </c>
      <c r="E111" s="34"/>
    </row>
    <row r="112" spans="1:6" ht="12.75" customHeight="1">
      <c r="A112" s="35" t="s">
        <v>101</v>
      </c>
      <c r="B112" s="37">
        <v>-627526.61</v>
      </c>
      <c r="C112" s="37">
        <v>-613047.15</v>
      </c>
      <c r="D112" s="37">
        <f t="shared" si="1"/>
        <v>14479.459999999963</v>
      </c>
      <c r="E112" s="34"/>
    </row>
    <row r="113" spans="1:6" ht="12.75" customHeight="1">
      <c r="A113" s="35" t="s">
        <v>102</v>
      </c>
      <c r="B113" s="37">
        <v>-7533.78</v>
      </c>
      <c r="C113" s="37">
        <v>-7533.78</v>
      </c>
      <c r="D113" s="37">
        <f t="shared" si="1"/>
        <v>0</v>
      </c>
      <c r="E113" s="34"/>
    </row>
    <row r="114" spans="1:6" ht="12.75" customHeight="1">
      <c r="A114" s="35" t="s">
        <v>103</v>
      </c>
      <c r="B114" s="37">
        <v>-178205.44</v>
      </c>
      <c r="C114" s="37">
        <v>-178205.44</v>
      </c>
      <c r="D114" s="37">
        <f t="shared" si="1"/>
        <v>0</v>
      </c>
      <c r="E114" s="34"/>
    </row>
    <row r="115" spans="1:6" ht="12.75" customHeight="1">
      <c r="A115" s="35" t="s">
        <v>104</v>
      </c>
      <c r="B115" s="37">
        <v>-75999.39</v>
      </c>
      <c r="C115" s="37">
        <v>-75999.39</v>
      </c>
      <c r="D115" s="37">
        <f t="shared" si="1"/>
        <v>0</v>
      </c>
      <c r="E115" s="34"/>
    </row>
    <row r="116" spans="1:6" ht="12.75" customHeight="1">
      <c r="A116" s="35" t="s">
        <v>105</v>
      </c>
      <c r="B116" s="37">
        <v>-994044.07</v>
      </c>
      <c r="C116" s="37">
        <v>-994044.07</v>
      </c>
      <c r="D116" s="37">
        <f t="shared" si="1"/>
        <v>0</v>
      </c>
      <c r="E116" s="34"/>
    </row>
    <row r="117" spans="1:6" ht="12.75" customHeight="1">
      <c r="A117" s="35" t="s">
        <v>106</v>
      </c>
      <c r="B117" s="37">
        <v>-15313.09</v>
      </c>
      <c r="C117" s="37">
        <v>-15313.09</v>
      </c>
      <c r="D117" s="37">
        <f t="shared" si="1"/>
        <v>0</v>
      </c>
      <c r="E117" s="34"/>
    </row>
    <row r="118" spans="1:6" ht="12.75" customHeight="1">
      <c r="A118" s="35" t="s">
        <v>107</v>
      </c>
      <c r="B118" s="37">
        <v>-10548529.42</v>
      </c>
      <c r="C118" s="37">
        <v>-10548529.42</v>
      </c>
      <c r="D118" s="37">
        <f t="shared" si="1"/>
        <v>0</v>
      </c>
      <c r="E118" s="34"/>
    </row>
    <row r="119" spans="1:6" ht="12.75" customHeight="1">
      <c r="A119" s="35" t="s">
        <v>108</v>
      </c>
      <c r="B119" s="37">
        <v>-10920.73</v>
      </c>
      <c r="C119" s="37">
        <v>-10920.73</v>
      </c>
      <c r="D119" s="37">
        <f t="shared" si="1"/>
        <v>0</v>
      </c>
      <c r="E119" s="34"/>
    </row>
    <row r="120" spans="1:6" ht="12.75" customHeight="1">
      <c r="A120" s="35" t="s">
        <v>109</v>
      </c>
      <c r="B120" s="37">
        <v>-20482868.57</v>
      </c>
      <c r="C120" s="37">
        <v>-20482868.57</v>
      </c>
      <c r="D120" s="37">
        <f t="shared" si="1"/>
        <v>0</v>
      </c>
      <c r="E120" s="34"/>
      <c r="F120" s="61"/>
    </row>
    <row r="121" spans="1:6" ht="12.75" customHeight="1">
      <c r="A121" s="35" t="s">
        <v>110</v>
      </c>
      <c r="B121" s="37">
        <v>-134089.98000000001</v>
      </c>
      <c r="C121" s="37">
        <v>-134089.98000000001</v>
      </c>
      <c r="D121" s="37">
        <f t="shared" si="1"/>
        <v>0</v>
      </c>
      <c r="E121" s="34"/>
    </row>
    <row r="122" spans="1:6" ht="12.75" customHeight="1">
      <c r="A122" s="35" t="s">
        <v>111</v>
      </c>
      <c r="B122" s="37">
        <v>-2658099.3199999998</v>
      </c>
      <c r="C122" s="37">
        <v>-2616766.7200000002</v>
      </c>
      <c r="D122" s="37">
        <f t="shared" si="1"/>
        <v>41332.599999999627</v>
      </c>
      <c r="E122" s="34"/>
    </row>
    <row r="123" spans="1:6" ht="12.75" customHeight="1">
      <c r="A123" s="35" t="s">
        <v>112</v>
      </c>
      <c r="B123" s="37">
        <v>-7605472.7599999998</v>
      </c>
      <c r="C123" s="37">
        <v>-7605472.7599999998</v>
      </c>
      <c r="D123" s="37">
        <f t="shared" si="1"/>
        <v>0</v>
      </c>
      <c r="E123" s="34"/>
    </row>
    <row r="124" spans="1:6" ht="12.75" customHeight="1">
      <c r="A124" s="35" t="s">
        <v>113</v>
      </c>
      <c r="B124" s="37">
        <v>-1001551.38</v>
      </c>
      <c r="C124" s="37">
        <v>-1001551.38</v>
      </c>
      <c r="D124" s="37">
        <f t="shared" si="1"/>
        <v>0</v>
      </c>
      <c r="E124" s="34"/>
    </row>
    <row r="125" spans="1:6" ht="12.75" customHeight="1">
      <c r="A125" s="43" t="s">
        <v>114</v>
      </c>
      <c r="B125" s="37">
        <v>-175544.87</v>
      </c>
      <c r="C125" s="37">
        <v>-175544.87</v>
      </c>
      <c r="D125" s="62">
        <f t="shared" si="1"/>
        <v>0</v>
      </c>
      <c r="E125" s="39">
        <v>0</v>
      </c>
    </row>
    <row r="126" spans="1:6" ht="18" customHeight="1">
      <c r="B126" s="63">
        <f>B69+B75+B106</f>
        <v>115059502.79000001</v>
      </c>
      <c r="C126" s="63">
        <f>C69+C75+C106</f>
        <v>115035076.97000001</v>
      </c>
      <c r="D126" s="63">
        <f>D69+D75+D106</f>
        <v>-24425.819999997853</v>
      </c>
      <c r="E126" s="64"/>
    </row>
    <row r="128" spans="1:6" ht="21.75" customHeight="1">
      <c r="A128" s="24" t="s">
        <v>115</v>
      </c>
      <c r="B128" s="25" t="s">
        <v>54</v>
      </c>
      <c r="C128" s="25" t="s">
        <v>55</v>
      </c>
      <c r="D128" s="25" t="s">
        <v>56</v>
      </c>
      <c r="E128" s="25" t="s">
        <v>57</v>
      </c>
    </row>
    <row r="129" spans="1:5">
      <c r="A129" s="65" t="s">
        <v>116</v>
      </c>
      <c r="B129" s="66"/>
      <c r="C129" s="66"/>
      <c r="D129" s="66"/>
      <c r="E129" s="66"/>
    </row>
    <row r="130" spans="1:5" ht="4.5" customHeight="1">
      <c r="A130" s="26"/>
      <c r="B130" s="27"/>
      <c r="C130" s="27"/>
      <c r="D130" s="27"/>
      <c r="E130" s="27"/>
    </row>
    <row r="131" spans="1:5">
      <c r="A131" s="28" t="s">
        <v>117</v>
      </c>
      <c r="B131" s="29"/>
      <c r="C131" s="67" t="s">
        <v>14</v>
      </c>
      <c r="D131" s="68"/>
      <c r="E131" s="29"/>
    </row>
    <row r="132" spans="1:5" ht="2.25" customHeight="1">
      <c r="A132" s="28"/>
      <c r="B132" s="29"/>
      <c r="C132" s="29"/>
      <c r="D132" s="29"/>
      <c r="E132" s="29"/>
    </row>
    <row r="133" spans="1:5">
      <c r="A133" s="31" t="s">
        <v>95</v>
      </c>
      <c r="B133" s="29"/>
      <c r="C133" s="29"/>
      <c r="D133" s="29"/>
      <c r="E133" s="29"/>
    </row>
    <row r="134" spans="1:5" ht="16.5" customHeight="1">
      <c r="B134" s="25">
        <f>SUM(B133:B133)</f>
        <v>0</v>
      </c>
      <c r="C134" s="25">
        <f>SUM(C133:C133)</f>
        <v>0</v>
      </c>
      <c r="D134" s="25">
        <f>SUM(D133:D133)</f>
        <v>0</v>
      </c>
      <c r="E134" s="64"/>
    </row>
    <row r="136" spans="1:5" ht="27" customHeight="1">
      <c r="A136" s="24" t="s">
        <v>118</v>
      </c>
      <c r="B136" s="25" t="s">
        <v>9</v>
      </c>
    </row>
    <row r="137" spans="1:5">
      <c r="A137" s="26" t="s">
        <v>119</v>
      </c>
      <c r="B137" s="69" t="s">
        <v>48</v>
      </c>
    </row>
    <row r="138" spans="1:5" ht="4.5" customHeight="1">
      <c r="A138" s="31"/>
      <c r="B138" s="32"/>
    </row>
    <row r="139" spans="1:5" ht="15" customHeight="1">
      <c r="B139" s="25">
        <f>SUM(B138:B138)</f>
        <v>0</v>
      </c>
    </row>
    <row r="141" spans="1:5" ht="22.5" customHeight="1">
      <c r="A141" s="70" t="s">
        <v>120</v>
      </c>
      <c r="B141" s="71" t="s">
        <v>9</v>
      </c>
      <c r="C141" s="72" t="s">
        <v>121</v>
      </c>
    </row>
    <row r="142" spans="1:5" ht="5.25" customHeight="1">
      <c r="A142" s="73"/>
      <c r="B142" s="74"/>
      <c r="C142" s="75"/>
    </row>
    <row r="143" spans="1:5">
      <c r="A143" s="76" t="s">
        <v>48</v>
      </c>
      <c r="B143" s="77"/>
      <c r="C143" s="78"/>
    </row>
    <row r="144" spans="1:5" ht="6" customHeight="1">
      <c r="A144" s="79"/>
      <c r="B144" s="80"/>
      <c r="C144" s="80"/>
    </row>
    <row r="145" spans="1:5" ht="14.25" customHeight="1">
      <c r="B145" s="25">
        <f>SUM(B144:B144)</f>
        <v>0</v>
      </c>
      <c r="C145" s="25"/>
    </row>
    <row r="147" spans="1:5">
      <c r="A147" s="18" t="s">
        <v>122</v>
      </c>
    </row>
    <row r="148" spans="1:5" ht="4.5" customHeight="1"/>
    <row r="149" spans="1:5" ht="20.25" customHeight="1">
      <c r="A149" s="70" t="s">
        <v>123</v>
      </c>
      <c r="B149" s="25" t="s">
        <v>9</v>
      </c>
      <c r="C149" s="25" t="s">
        <v>25</v>
      </c>
      <c r="D149" s="25" t="s">
        <v>26</v>
      </c>
      <c r="E149" s="25" t="s">
        <v>27</v>
      </c>
    </row>
    <row r="150" spans="1:5">
      <c r="A150" s="26" t="s">
        <v>124</v>
      </c>
      <c r="B150" s="42">
        <f>SUM(B151:B167)</f>
        <v>7831276.0600000005</v>
      </c>
      <c r="C150" s="58"/>
      <c r="D150" s="58"/>
      <c r="E150" s="58"/>
    </row>
    <row r="151" spans="1:5">
      <c r="A151" s="35" t="s">
        <v>125</v>
      </c>
      <c r="B151" s="37">
        <v>82763.45</v>
      </c>
      <c r="C151" s="34"/>
      <c r="D151" s="34"/>
      <c r="E151" s="34"/>
    </row>
    <row r="152" spans="1:5">
      <c r="A152" s="35" t="s">
        <v>126</v>
      </c>
      <c r="B152" s="37">
        <v>5188600.87</v>
      </c>
      <c r="C152" s="34"/>
      <c r="D152" s="34"/>
      <c r="E152" s="34"/>
    </row>
    <row r="153" spans="1:5">
      <c r="A153" s="35" t="s">
        <v>127</v>
      </c>
      <c r="B153" s="37">
        <v>564069.52</v>
      </c>
      <c r="C153" s="34"/>
      <c r="D153" s="34"/>
      <c r="E153" s="34"/>
    </row>
    <row r="154" spans="1:5">
      <c r="A154" s="35" t="s">
        <v>128</v>
      </c>
      <c r="B154" s="37">
        <v>393995.97</v>
      </c>
      <c r="C154" s="34"/>
      <c r="D154" s="34"/>
      <c r="E154" s="34"/>
    </row>
    <row r="155" spans="1:5">
      <c r="A155" s="35" t="s">
        <v>129</v>
      </c>
      <c r="B155" s="37">
        <v>46815.83</v>
      </c>
      <c r="C155" s="34"/>
      <c r="D155" s="34"/>
      <c r="E155" s="34"/>
    </row>
    <row r="156" spans="1:5">
      <c r="A156" s="35" t="s">
        <v>130</v>
      </c>
      <c r="B156" s="37">
        <v>5276.23</v>
      </c>
      <c r="C156" s="34"/>
      <c r="D156" s="34"/>
      <c r="E156" s="34"/>
    </row>
    <row r="157" spans="1:5">
      <c r="A157" s="35" t="s">
        <v>131</v>
      </c>
      <c r="B157" s="37">
        <v>1318.61</v>
      </c>
      <c r="C157" s="34"/>
      <c r="D157" s="34"/>
      <c r="E157" s="34"/>
    </row>
    <row r="158" spans="1:5">
      <c r="A158" s="35" t="s">
        <v>132</v>
      </c>
      <c r="B158" s="37">
        <v>29870.720000000001</v>
      </c>
      <c r="C158" s="34"/>
      <c r="D158" s="34"/>
      <c r="E158" s="34"/>
    </row>
    <row r="159" spans="1:5">
      <c r="A159" s="35" t="s">
        <v>133</v>
      </c>
      <c r="B159" s="37">
        <v>102888.46</v>
      </c>
      <c r="C159" s="34"/>
      <c r="D159" s="34"/>
      <c r="E159" s="34"/>
    </row>
    <row r="160" spans="1:5">
      <c r="A160" s="35" t="s">
        <v>134</v>
      </c>
      <c r="B160" s="37">
        <v>780.51</v>
      </c>
      <c r="C160" s="34"/>
      <c r="D160" s="34"/>
      <c r="E160" s="34"/>
    </row>
    <row r="161" spans="1:5">
      <c r="A161" s="35" t="s">
        <v>135</v>
      </c>
      <c r="B161" s="37">
        <v>198439.24</v>
      </c>
      <c r="C161" s="34"/>
      <c r="D161" s="34"/>
      <c r="E161" s="34"/>
    </row>
    <row r="162" spans="1:5">
      <c r="A162" s="35" t="s">
        <v>136</v>
      </c>
      <c r="B162" s="37">
        <v>65534.44</v>
      </c>
      <c r="C162" s="34"/>
      <c r="D162" s="34"/>
      <c r="E162" s="34"/>
    </row>
    <row r="163" spans="1:5">
      <c r="A163" s="35" t="s">
        <v>137</v>
      </c>
      <c r="B163" s="37">
        <v>255652.31</v>
      </c>
      <c r="C163" s="34"/>
      <c r="D163" s="34"/>
      <c r="E163" s="34"/>
    </row>
    <row r="164" spans="1:5">
      <c r="A164" s="35" t="s">
        <v>138</v>
      </c>
      <c r="B164" s="37">
        <v>192450.55</v>
      </c>
      <c r="C164" s="34"/>
      <c r="D164" s="34"/>
      <c r="E164" s="34"/>
    </row>
    <row r="165" spans="1:5">
      <c r="A165" s="35" t="s">
        <v>139</v>
      </c>
      <c r="B165" s="37">
        <v>23425.78</v>
      </c>
      <c r="C165" s="34"/>
      <c r="D165" s="34"/>
      <c r="E165" s="34"/>
    </row>
    <row r="166" spans="1:5">
      <c r="A166" s="35" t="s">
        <v>140</v>
      </c>
      <c r="B166" s="37">
        <v>678133.56</v>
      </c>
      <c r="C166" s="34"/>
      <c r="D166" s="34"/>
      <c r="E166" s="34"/>
    </row>
    <row r="167" spans="1:5">
      <c r="A167" s="35" t="s">
        <v>141</v>
      </c>
      <c r="B167" s="37">
        <v>1260.01</v>
      </c>
      <c r="C167" s="34"/>
      <c r="D167" s="34"/>
      <c r="E167" s="34"/>
    </row>
    <row r="168" spans="1:5" ht="16.5" customHeight="1">
      <c r="A168" s="81"/>
      <c r="B168" s="63">
        <f>B150</f>
        <v>7831276.0600000005</v>
      </c>
      <c r="C168" s="40">
        <f>SUM(C150:C167)</f>
        <v>0</v>
      </c>
      <c r="D168" s="40">
        <f>SUM(D150:D167)</f>
        <v>0</v>
      </c>
      <c r="E168" s="40">
        <f>SUM(E150:E167)</f>
        <v>0</v>
      </c>
    </row>
    <row r="170" spans="1:5" ht="20.25" customHeight="1">
      <c r="A170" s="70" t="s">
        <v>142</v>
      </c>
      <c r="B170" s="71" t="s">
        <v>9</v>
      </c>
      <c r="C170" s="25" t="s">
        <v>143</v>
      </c>
      <c r="D170" s="25" t="s">
        <v>121</v>
      </c>
    </row>
    <row r="171" spans="1:5">
      <c r="A171" s="82" t="s">
        <v>144</v>
      </c>
      <c r="B171" s="83"/>
      <c r="C171" s="84" t="s">
        <v>48</v>
      </c>
      <c r="D171" s="85"/>
    </row>
    <row r="172" spans="1:5" ht="5.25" customHeight="1">
      <c r="A172" s="86"/>
      <c r="B172" s="87"/>
      <c r="C172" s="88"/>
      <c r="D172" s="89"/>
    </row>
    <row r="173" spans="1:5" ht="9.75" customHeight="1">
      <c r="A173" s="90"/>
      <c r="B173" s="91"/>
      <c r="C173" s="92"/>
      <c r="D173" s="93"/>
    </row>
    <row r="174" spans="1:5" ht="16.5" customHeight="1">
      <c r="B174" s="25">
        <f>SUM(B172:B173)</f>
        <v>0</v>
      </c>
      <c r="C174" s="94"/>
      <c r="D174" s="95"/>
    </row>
    <row r="177" spans="1:4" ht="27.75" customHeight="1">
      <c r="A177" s="70" t="s">
        <v>145</v>
      </c>
      <c r="B177" s="71" t="s">
        <v>9</v>
      </c>
      <c r="C177" s="25" t="s">
        <v>143</v>
      </c>
      <c r="D177" s="25" t="s">
        <v>121</v>
      </c>
    </row>
    <row r="178" spans="1:4">
      <c r="A178" s="82" t="s">
        <v>146</v>
      </c>
      <c r="B178" s="83"/>
      <c r="C178" s="96"/>
      <c r="D178" s="85"/>
    </row>
    <row r="179" spans="1:4">
      <c r="A179" s="35" t="s">
        <v>147</v>
      </c>
      <c r="B179" s="37">
        <v>25600</v>
      </c>
      <c r="C179" s="88"/>
      <c r="D179" s="89"/>
    </row>
    <row r="180" spans="1:4" ht="6.75" customHeight="1">
      <c r="A180" s="90"/>
      <c r="B180" s="91"/>
      <c r="C180" s="92"/>
      <c r="D180" s="93"/>
    </row>
    <row r="181" spans="1:4" ht="15" customHeight="1">
      <c r="B181" s="40">
        <f>SUM(B179:B180)</f>
        <v>25600</v>
      </c>
      <c r="C181" s="94"/>
      <c r="D181" s="95"/>
    </row>
    <row r="184" spans="1:4" ht="24" customHeight="1">
      <c r="A184" s="70" t="s">
        <v>148</v>
      </c>
      <c r="B184" s="71" t="s">
        <v>9</v>
      </c>
      <c r="C184" s="25" t="s">
        <v>143</v>
      </c>
      <c r="D184" s="25" t="s">
        <v>121</v>
      </c>
    </row>
    <row r="185" spans="1:4">
      <c r="A185" s="82" t="s">
        <v>149</v>
      </c>
      <c r="B185" s="83"/>
      <c r="C185" s="84" t="s">
        <v>48</v>
      </c>
      <c r="D185" s="85"/>
    </row>
    <row r="186" spans="1:4" ht="6.75" customHeight="1">
      <c r="A186" s="90"/>
      <c r="B186" s="91"/>
      <c r="C186" s="92"/>
      <c r="D186" s="93"/>
    </row>
    <row r="187" spans="1:4" ht="16.5" customHeight="1">
      <c r="B187" s="25">
        <f>SUM(B186:B186)</f>
        <v>0</v>
      </c>
      <c r="C187" s="94"/>
      <c r="D187" s="95"/>
    </row>
    <row r="190" spans="1:4" ht="24" customHeight="1">
      <c r="A190" s="70" t="s">
        <v>150</v>
      </c>
      <c r="B190" s="71" t="s">
        <v>9</v>
      </c>
      <c r="C190" s="97" t="s">
        <v>143</v>
      </c>
      <c r="D190" s="97" t="s">
        <v>44</v>
      </c>
    </row>
    <row r="191" spans="1:4">
      <c r="A191" s="82" t="s">
        <v>151</v>
      </c>
      <c r="B191" s="27"/>
      <c r="C191" s="27">
        <v>0</v>
      </c>
      <c r="D191" s="27">
        <v>0</v>
      </c>
    </row>
    <row r="192" spans="1:4">
      <c r="A192" s="35" t="s">
        <v>152</v>
      </c>
      <c r="B192" s="37">
        <v>0</v>
      </c>
      <c r="C192" s="29"/>
      <c r="D192" s="29"/>
    </row>
    <row r="193" spans="1:4">
      <c r="A193" s="43" t="s">
        <v>153</v>
      </c>
      <c r="B193" s="62">
        <v>0</v>
      </c>
      <c r="C193" s="32">
        <v>0</v>
      </c>
      <c r="D193" s="32">
        <v>0</v>
      </c>
    </row>
    <row r="194" spans="1:4" ht="7.5" customHeight="1">
      <c r="A194" s="65"/>
      <c r="B194" s="98"/>
      <c r="C194" s="98">
        <v>0</v>
      </c>
      <c r="D194" s="98">
        <v>0</v>
      </c>
    </row>
    <row r="195" spans="1:4" ht="18.75" customHeight="1">
      <c r="B195" s="40">
        <f>SUM(B192:B194)</f>
        <v>0</v>
      </c>
      <c r="C195" s="94"/>
      <c r="D195" s="95"/>
    </row>
    <row r="197" spans="1:4">
      <c r="A197" s="18" t="s">
        <v>154</v>
      </c>
    </row>
    <row r="198" spans="1:4" ht="7.5" customHeight="1">
      <c r="A198" s="18"/>
    </row>
    <row r="199" spans="1:4">
      <c r="A199" s="18" t="s">
        <v>155</v>
      </c>
    </row>
    <row r="200" spans="1:4" ht="7.5" customHeight="1"/>
    <row r="201" spans="1:4" ht="24" customHeight="1">
      <c r="A201" s="99" t="s">
        <v>156</v>
      </c>
      <c r="B201" s="100" t="s">
        <v>9</v>
      </c>
      <c r="C201" s="25" t="s">
        <v>157</v>
      </c>
      <c r="D201" s="25" t="s">
        <v>44</v>
      </c>
    </row>
    <row r="202" spans="1:4">
      <c r="A202" s="26" t="s">
        <v>158</v>
      </c>
      <c r="B202" s="101">
        <f>SUM(B203:B213)</f>
        <v>1111316.1099999999</v>
      </c>
      <c r="C202" s="58"/>
      <c r="D202" s="58"/>
    </row>
    <row r="203" spans="1:4" ht="12.75" customHeight="1">
      <c r="A203" s="35" t="s">
        <v>159</v>
      </c>
      <c r="B203" s="37">
        <v>373003</v>
      </c>
      <c r="C203" s="34"/>
      <c r="D203" s="34"/>
    </row>
    <row r="204" spans="1:4" ht="12.75" customHeight="1">
      <c r="A204" s="35" t="s">
        <v>160</v>
      </c>
      <c r="B204" s="37">
        <v>120380</v>
      </c>
      <c r="C204" s="34"/>
      <c r="D204" s="34"/>
    </row>
    <row r="205" spans="1:4" ht="12.75" customHeight="1">
      <c r="A205" s="35" t="s">
        <v>161</v>
      </c>
      <c r="B205" s="37">
        <v>291296</v>
      </c>
      <c r="C205" s="34"/>
      <c r="D205" s="34"/>
    </row>
    <row r="206" spans="1:4" ht="12.75" customHeight="1">
      <c r="A206" s="35" t="s">
        <v>162</v>
      </c>
      <c r="B206" s="37">
        <v>1428.59</v>
      </c>
      <c r="C206" s="34"/>
      <c r="D206" s="34"/>
    </row>
    <row r="207" spans="1:4" ht="12.75" customHeight="1">
      <c r="A207" s="35" t="s">
        <v>163</v>
      </c>
      <c r="B207" s="37">
        <v>103941</v>
      </c>
      <c r="C207" s="34"/>
      <c r="D207" s="34"/>
    </row>
    <row r="208" spans="1:4" ht="12.75" customHeight="1">
      <c r="A208" s="35" t="s">
        <v>164</v>
      </c>
      <c r="B208" s="37">
        <v>932</v>
      </c>
      <c r="C208" s="34"/>
      <c r="D208" s="34"/>
    </row>
    <row r="209" spans="1:4" ht="12.75" customHeight="1">
      <c r="A209" s="35" t="s">
        <v>165</v>
      </c>
      <c r="B209" s="37">
        <v>4204</v>
      </c>
      <c r="C209" s="34"/>
      <c r="D209" s="34"/>
    </row>
    <row r="210" spans="1:4" ht="12.75" customHeight="1">
      <c r="A210" s="35" t="s">
        <v>166</v>
      </c>
      <c r="B210" s="37">
        <v>3540</v>
      </c>
      <c r="C210" s="34"/>
      <c r="D210" s="34"/>
    </row>
    <row r="211" spans="1:4" ht="12.75" customHeight="1">
      <c r="A211" s="35" t="s">
        <v>167</v>
      </c>
      <c r="B211" s="37">
        <v>0</v>
      </c>
      <c r="C211" s="34"/>
      <c r="D211" s="34"/>
    </row>
    <row r="212" spans="1:4" ht="12.75" customHeight="1">
      <c r="A212" s="35" t="s">
        <v>168</v>
      </c>
      <c r="B212" s="37">
        <v>177946</v>
      </c>
      <c r="C212" s="34"/>
      <c r="D212" s="34"/>
    </row>
    <row r="213" spans="1:4" ht="12.75" customHeight="1">
      <c r="A213" s="35" t="s">
        <v>169</v>
      </c>
      <c r="B213" s="37">
        <v>34645.519999999997</v>
      </c>
      <c r="C213" s="34"/>
      <c r="D213" s="34"/>
    </row>
    <row r="214" spans="1:4" ht="12.75" customHeight="1">
      <c r="A214" s="28" t="s">
        <v>170</v>
      </c>
      <c r="B214" s="102">
        <f>SUM(B215:B222)</f>
        <v>27315375.870000005</v>
      </c>
      <c r="C214" s="34"/>
      <c r="D214" s="34"/>
    </row>
    <row r="215" spans="1:4" ht="12.75" customHeight="1">
      <c r="A215" s="35" t="s">
        <v>171</v>
      </c>
      <c r="B215" s="37">
        <v>7011150</v>
      </c>
      <c r="C215" s="34"/>
      <c r="D215" s="34"/>
    </row>
    <row r="216" spans="1:4" ht="12.75" customHeight="1">
      <c r="A216" s="35" t="s">
        <v>172</v>
      </c>
      <c r="B216" s="37">
        <v>0</v>
      </c>
      <c r="C216" s="34"/>
      <c r="D216" s="34"/>
    </row>
    <row r="217" spans="1:4" ht="12.75" customHeight="1">
      <c r="A217" s="35" t="s">
        <v>173</v>
      </c>
      <c r="B217" s="37">
        <v>0</v>
      </c>
      <c r="C217" s="34"/>
      <c r="D217" s="34"/>
    </row>
    <row r="218" spans="1:4" ht="12.75" customHeight="1">
      <c r="A218" s="35" t="s">
        <v>174</v>
      </c>
      <c r="B218" s="37">
        <v>0</v>
      </c>
      <c r="C218" s="34"/>
      <c r="D218" s="34"/>
    </row>
    <row r="219" spans="1:4" ht="12.75" customHeight="1">
      <c r="A219" s="35" t="s">
        <v>175</v>
      </c>
      <c r="B219" s="37">
        <v>16523045.880000001</v>
      </c>
      <c r="C219" s="34"/>
      <c r="D219" s="34"/>
    </row>
    <row r="220" spans="1:4" ht="12.75" customHeight="1">
      <c r="A220" s="35" t="s">
        <v>176</v>
      </c>
      <c r="B220" s="37">
        <v>617276.75</v>
      </c>
      <c r="C220" s="34"/>
      <c r="D220" s="34"/>
    </row>
    <row r="221" spans="1:4" ht="12.75" customHeight="1">
      <c r="A221" s="35" t="s">
        <v>177</v>
      </c>
      <c r="B221" s="37">
        <v>2963903.24</v>
      </c>
      <c r="C221" s="34"/>
      <c r="D221" s="34"/>
    </row>
    <row r="222" spans="1:4" ht="12.75" customHeight="1">
      <c r="A222" s="35" t="s">
        <v>178</v>
      </c>
      <c r="B222" s="37">
        <v>200000</v>
      </c>
      <c r="C222" s="34"/>
      <c r="D222" s="34"/>
    </row>
    <row r="223" spans="1:4" ht="15.75" customHeight="1">
      <c r="A223" s="81"/>
      <c r="B223" s="40">
        <f>B202+B214</f>
        <v>28426691.980000004</v>
      </c>
      <c r="C223" s="94"/>
      <c r="D223" s="95"/>
    </row>
    <row r="226" spans="1:4" ht="24.75" customHeight="1">
      <c r="A226" s="99" t="s">
        <v>179</v>
      </c>
      <c r="B226" s="100" t="s">
        <v>9</v>
      </c>
      <c r="C226" s="25" t="s">
        <v>157</v>
      </c>
      <c r="D226" s="25" t="s">
        <v>44</v>
      </c>
    </row>
    <row r="227" spans="1:4" ht="12.75" customHeight="1">
      <c r="A227" s="26" t="s">
        <v>180</v>
      </c>
      <c r="B227" s="101">
        <f>SUM(B228:B230)</f>
        <v>375262.99</v>
      </c>
      <c r="C227" s="58"/>
      <c r="D227" s="58"/>
    </row>
    <row r="228" spans="1:4" ht="12.75" customHeight="1">
      <c r="A228" s="35" t="s">
        <v>181</v>
      </c>
      <c r="B228" s="37">
        <v>0</v>
      </c>
      <c r="C228" s="34"/>
      <c r="D228" s="34"/>
    </row>
    <row r="229" spans="1:4" ht="12.75" customHeight="1">
      <c r="A229" s="35" t="s">
        <v>182</v>
      </c>
      <c r="B229" s="37">
        <v>208234.87</v>
      </c>
      <c r="C229" s="34"/>
      <c r="D229" s="34"/>
    </row>
    <row r="230" spans="1:4" ht="12.75" customHeight="1">
      <c r="A230" s="35" t="s">
        <v>183</v>
      </c>
      <c r="B230" s="37">
        <v>167028.12</v>
      </c>
      <c r="C230" s="34"/>
      <c r="D230" s="34"/>
    </row>
    <row r="231" spans="1:4" ht="12.75" customHeight="1">
      <c r="A231" s="31"/>
      <c r="B231" s="39"/>
      <c r="C231" s="39"/>
      <c r="D231" s="39"/>
    </row>
    <row r="232" spans="1:4" ht="16.5" customHeight="1">
      <c r="B232" s="40">
        <f>B227</f>
        <v>375262.99</v>
      </c>
      <c r="C232" s="94"/>
      <c r="D232" s="95"/>
    </row>
    <row r="233" spans="1:4">
      <c r="B233" s="103"/>
    </row>
    <row r="234" spans="1:4">
      <c r="A234" s="18" t="s">
        <v>184</v>
      </c>
    </row>
    <row r="236" spans="1:4" ht="26.25" customHeight="1">
      <c r="A236" s="104" t="s">
        <v>185</v>
      </c>
      <c r="B236" s="100" t="s">
        <v>9</v>
      </c>
      <c r="C236" s="25" t="s">
        <v>186</v>
      </c>
      <c r="D236" s="25" t="s">
        <v>187</v>
      </c>
    </row>
    <row r="237" spans="1:4">
      <c r="A237" s="105" t="s">
        <v>188</v>
      </c>
      <c r="B237" s="106"/>
      <c r="C237" s="58"/>
      <c r="D237" s="58">
        <v>0</v>
      </c>
    </row>
    <row r="238" spans="1:4" ht="12.75" customHeight="1">
      <c r="A238" s="35" t="s">
        <v>189</v>
      </c>
      <c r="B238" s="37">
        <v>3385377.94</v>
      </c>
      <c r="C238" s="37">
        <v>15.1366</v>
      </c>
      <c r="D238" s="34"/>
    </row>
    <row r="239" spans="1:4" ht="12.75" customHeight="1">
      <c r="A239" s="35" t="s">
        <v>190</v>
      </c>
      <c r="B239" s="37">
        <v>669670.5</v>
      </c>
      <c r="C239" s="37">
        <v>2.9942000000000002</v>
      </c>
      <c r="D239" s="34"/>
    </row>
    <row r="240" spans="1:4" ht="12.75" customHeight="1">
      <c r="A240" s="35" t="s">
        <v>191</v>
      </c>
      <c r="B240" s="37">
        <v>6040887.7599999998</v>
      </c>
      <c r="C240" s="37">
        <v>27.009799999999998</v>
      </c>
      <c r="D240" s="34"/>
    </row>
    <row r="241" spans="1:4" ht="12.75" customHeight="1">
      <c r="A241" s="35" t="s">
        <v>192</v>
      </c>
      <c r="B241" s="37">
        <v>84157.45</v>
      </c>
      <c r="C241" s="37">
        <v>0.37630000000000002</v>
      </c>
      <c r="D241" s="34"/>
    </row>
    <row r="242" spans="1:4" ht="12.75" customHeight="1">
      <c r="A242" s="35" t="s">
        <v>193</v>
      </c>
      <c r="B242" s="37">
        <v>47687.5</v>
      </c>
      <c r="C242" s="37">
        <v>0.2132</v>
      </c>
      <c r="D242" s="34"/>
    </row>
    <row r="243" spans="1:4" ht="12.75" customHeight="1">
      <c r="A243" s="35" t="s">
        <v>194</v>
      </c>
      <c r="B243" s="37">
        <v>564069.52</v>
      </c>
      <c r="C243" s="37">
        <v>2.5219999999999998</v>
      </c>
      <c r="D243" s="34"/>
    </row>
    <row r="244" spans="1:4" ht="12.75" customHeight="1">
      <c r="A244" s="35" t="s">
        <v>195</v>
      </c>
      <c r="B244" s="37">
        <v>3243230.55</v>
      </c>
      <c r="C244" s="37">
        <v>14.500999999999999</v>
      </c>
      <c r="D244" s="34"/>
    </row>
    <row r="245" spans="1:4" ht="12.75" customHeight="1">
      <c r="A245" s="35" t="s">
        <v>196</v>
      </c>
      <c r="B245" s="37">
        <v>237304.59</v>
      </c>
      <c r="C245" s="37">
        <v>1.0609999999999999</v>
      </c>
      <c r="D245" s="34"/>
    </row>
    <row r="246" spans="1:4" ht="12.75" customHeight="1">
      <c r="A246" s="35" t="s">
        <v>197</v>
      </c>
      <c r="B246" s="37">
        <v>95302.59</v>
      </c>
      <c r="C246" s="37">
        <v>0.42609999999999998</v>
      </c>
      <c r="D246" s="34"/>
    </row>
    <row r="247" spans="1:4" ht="12.75" customHeight="1">
      <c r="A247" s="35" t="s">
        <v>198</v>
      </c>
      <c r="B247" s="37">
        <v>188023.04000000001</v>
      </c>
      <c r="C247" s="37">
        <v>0.8407</v>
      </c>
      <c r="D247" s="34"/>
    </row>
    <row r="248" spans="1:4" ht="12.75" customHeight="1">
      <c r="A248" s="35" t="s">
        <v>199</v>
      </c>
      <c r="B248" s="37">
        <v>157292.07999999999</v>
      </c>
      <c r="C248" s="37">
        <v>0.70330000000000004</v>
      </c>
      <c r="D248" s="34"/>
    </row>
    <row r="249" spans="1:4" ht="12.75" customHeight="1">
      <c r="A249" s="35" t="s">
        <v>200</v>
      </c>
      <c r="B249" s="37">
        <v>458961.15</v>
      </c>
      <c r="C249" s="37">
        <v>2.0520999999999998</v>
      </c>
      <c r="D249" s="34"/>
    </row>
    <row r="250" spans="1:4" ht="12.75" customHeight="1">
      <c r="A250" s="35" t="s">
        <v>201</v>
      </c>
      <c r="B250" s="37">
        <v>3034874.92</v>
      </c>
      <c r="C250" s="37">
        <v>13.5694</v>
      </c>
      <c r="D250" s="34"/>
    </row>
    <row r="251" spans="1:4" ht="12.75" customHeight="1">
      <c r="A251" s="35" t="s">
        <v>202</v>
      </c>
      <c r="B251" s="37">
        <v>715674.77</v>
      </c>
      <c r="C251" s="37">
        <v>3.1999</v>
      </c>
      <c r="D251" s="34"/>
    </row>
    <row r="252" spans="1:4" ht="12.75" customHeight="1">
      <c r="A252" s="35" t="s">
        <v>203</v>
      </c>
      <c r="B252" s="37">
        <v>2215.02</v>
      </c>
      <c r="C252" s="37">
        <v>9.9000000000000008E-3</v>
      </c>
      <c r="D252" s="34"/>
    </row>
    <row r="253" spans="1:4" ht="12.75" customHeight="1">
      <c r="A253" s="35" t="s">
        <v>204</v>
      </c>
      <c r="B253" s="37">
        <v>44337.46</v>
      </c>
      <c r="C253" s="37">
        <v>0.19819999999999999</v>
      </c>
      <c r="D253" s="34"/>
    </row>
    <row r="254" spans="1:4" ht="12.75" customHeight="1">
      <c r="A254" s="35" t="s">
        <v>205</v>
      </c>
      <c r="B254" s="37">
        <v>336</v>
      </c>
      <c r="C254" s="37">
        <v>1.5E-3</v>
      </c>
      <c r="D254" s="34"/>
    </row>
    <row r="255" spans="1:4" ht="12.75" customHeight="1">
      <c r="A255" s="35" t="s">
        <v>206</v>
      </c>
      <c r="B255" s="37">
        <v>576</v>
      </c>
      <c r="C255" s="37">
        <v>2.5999999999999999E-3</v>
      </c>
      <c r="D255" s="34"/>
    </row>
    <row r="256" spans="1:4" ht="12.75" customHeight="1">
      <c r="A256" s="35" t="s">
        <v>207</v>
      </c>
      <c r="B256" s="37">
        <v>3875.85</v>
      </c>
      <c r="C256" s="37">
        <v>1.7299999999999999E-2</v>
      </c>
      <c r="D256" s="34"/>
    </row>
    <row r="257" spans="1:4" ht="12.75" customHeight="1">
      <c r="A257" s="35" t="s">
        <v>208</v>
      </c>
      <c r="B257" s="37">
        <v>3205.82</v>
      </c>
      <c r="C257" s="37">
        <v>1.43E-2</v>
      </c>
      <c r="D257" s="34"/>
    </row>
    <row r="258" spans="1:4" ht="12.75" customHeight="1">
      <c r="A258" s="35" t="s">
        <v>209</v>
      </c>
      <c r="B258" s="37">
        <v>1740</v>
      </c>
      <c r="C258" s="37">
        <v>7.7999999999999996E-3</v>
      </c>
      <c r="D258" s="34"/>
    </row>
    <row r="259" spans="1:4" ht="12.75" customHeight="1">
      <c r="A259" s="43" t="s">
        <v>210</v>
      </c>
      <c r="B259" s="62">
        <v>14638.75</v>
      </c>
      <c r="C259" s="62">
        <v>6.5500000000000003E-2</v>
      </c>
      <c r="D259" s="39"/>
    </row>
    <row r="260" spans="1:4" ht="12.75" customHeight="1">
      <c r="A260" s="107" t="s">
        <v>211</v>
      </c>
      <c r="B260" s="106">
        <v>3491.1</v>
      </c>
      <c r="C260" s="106">
        <v>1.5599999999999999E-2</v>
      </c>
      <c r="D260" s="58"/>
    </row>
    <row r="261" spans="1:4" ht="12.75" customHeight="1">
      <c r="A261" s="35" t="s">
        <v>212</v>
      </c>
      <c r="B261" s="37">
        <v>183581.34</v>
      </c>
      <c r="C261" s="37">
        <v>0.82079999999999997</v>
      </c>
      <c r="D261" s="34"/>
    </row>
    <row r="262" spans="1:4" ht="12.75" customHeight="1">
      <c r="A262" s="35" t="s">
        <v>213</v>
      </c>
      <c r="B262" s="37">
        <v>8009</v>
      </c>
      <c r="C262" s="37">
        <v>3.5799999999999998E-2</v>
      </c>
      <c r="D262" s="34"/>
    </row>
    <row r="263" spans="1:4" ht="12.75" customHeight="1">
      <c r="A263" s="35" t="s">
        <v>214</v>
      </c>
      <c r="B263" s="37">
        <v>2040</v>
      </c>
      <c r="C263" s="37">
        <v>9.1000000000000004E-3</v>
      </c>
      <c r="D263" s="34"/>
    </row>
    <row r="264" spans="1:4" ht="12.75" customHeight="1">
      <c r="A264" s="35" t="s">
        <v>215</v>
      </c>
      <c r="B264" s="37">
        <v>403976</v>
      </c>
      <c r="C264" s="37">
        <v>1.8062</v>
      </c>
      <c r="D264" s="34"/>
    </row>
    <row r="265" spans="1:4" ht="12.75" customHeight="1">
      <c r="A265" s="35" t="s">
        <v>216</v>
      </c>
      <c r="B265" s="37">
        <v>940.76</v>
      </c>
      <c r="C265" s="37">
        <v>4.1999999999999997E-3</v>
      </c>
      <c r="D265" s="34"/>
    </row>
    <row r="266" spans="1:4" ht="12.75" customHeight="1">
      <c r="A266" s="35" t="s">
        <v>217</v>
      </c>
      <c r="B266" s="37">
        <v>50529.63</v>
      </c>
      <c r="C266" s="37">
        <v>0.22589999999999999</v>
      </c>
      <c r="D266" s="34"/>
    </row>
    <row r="267" spans="1:4" ht="12.75" customHeight="1">
      <c r="A267" s="35" t="s">
        <v>218</v>
      </c>
      <c r="B267" s="37">
        <v>300</v>
      </c>
      <c r="C267" s="37">
        <v>1.2999999999999999E-3</v>
      </c>
      <c r="D267" s="34"/>
    </row>
    <row r="268" spans="1:4" ht="12.75" customHeight="1">
      <c r="A268" s="35" t="s">
        <v>219</v>
      </c>
      <c r="B268" s="37">
        <v>354087.25</v>
      </c>
      <c r="C268" s="37">
        <v>1.5831999999999999</v>
      </c>
      <c r="D268" s="34"/>
    </row>
    <row r="269" spans="1:4" ht="12.75" customHeight="1">
      <c r="A269" s="35" t="s">
        <v>220</v>
      </c>
      <c r="B269" s="37">
        <v>898.85</v>
      </c>
      <c r="C269" s="37">
        <v>4.0000000000000001E-3</v>
      </c>
      <c r="D269" s="34"/>
    </row>
    <row r="270" spans="1:4" ht="12.75" customHeight="1">
      <c r="A270" s="35" t="s">
        <v>221</v>
      </c>
      <c r="B270" s="37">
        <v>9800</v>
      </c>
      <c r="C270" s="37">
        <v>4.3799999999999999E-2</v>
      </c>
      <c r="D270" s="34"/>
    </row>
    <row r="271" spans="1:4" ht="12.75" customHeight="1">
      <c r="A271" s="35" t="s">
        <v>222</v>
      </c>
      <c r="B271" s="37">
        <v>99820</v>
      </c>
      <c r="C271" s="37">
        <v>0.44629999999999997</v>
      </c>
      <c r="D271" s="34"/>
    </row>
    <row r="272" spans="1:4" ht="12.75" customHeight="1">
      <c r="A272" s="35" t="s">
        <v>223</v>
      </c>
      <c r="B272" s="37">
        <v>19024.38</v>
      </c>
      <c r="C272" s="37">
        <v>8.5099999999999995E-2</v>
      </c>
      <c r="D272" s="34"/>
    </row>
    <row r="273" spans="1:4" ht="12.75" customHeight="1">
      <c r="A273" s="35" t="s">
        <v>224</v>
      </c>
      <c r="B273" s="37">
        <v>61199.99</v>
      </c>
      <c r="C273" s="37">
        <v>0.27360000000000001</v>
      </c>
      <c r="D273" s="34"/>
    </row>
    <row r="274" spans="1:4" ht="12.75" customHeight="1">
      <c r="A274" s="35" t="s">
        <v>225</v>
      </c>
      <c r="B274" s="37">
        <v>1333.6</v>
      </c>
      <c r="C274" s="37">
        <v>6.0000000000000001E-3</v>
      </c>
      <c r="D274" s="34"/>
    </row>
    <row r="275" spans="1:4" ht="12.75" customHeight="1">
      <c r="A275" s="35" t="s">
        <v>226</v>
      </c>
      <c r="B275" s="37">
        <v>557146.66</v>
      </c>
      <c r="C275" s="37">
        <v>2.4910999999999999</v>
      </c>
      <c r="D275" s="34"/>
    </row>
    <row r="276" spans="1:4" ht="12.75" customHeight="1">
      <c r="A276" s="35" t="s">
        <v>227</v>
      </c>
      <c r="B276" s="37">
        <v>88977.67</v>
      </c>
      <c r="C276" s="37">
        <v>0.39779999999999999</v>
      </c>
      <c r="D276" s="34"/>
    </row>
    <row r="277" spans="1:4" ht="12.75" customHeight="1">
      <c r="A277" s="35" t="s">
        <v>228</v>
      </c>
      <c r="B277" s="37">
        <v>390721.16</v>
      </c>
      <c r="C277" s="37">
        <v>1.7470000000000001</v>
      </c>
      <c r="D277" s="34"/>
    </row>
    <row r="278" spans="1:4" ht="12.75" customHeight="1">
      <c r="A278" s="35" t="s">
        <v>229</v>
      </c>
      <c r="B278" s="37">
        <v>138640.42000000001</v>
      </c>
      <c r="C278" s="37">
        <v>0.61990000000000001</v>
      </c>
      <c r="D278" s="34"/>
    </row>
    <row r="279" spans="1:4" ht="12.75" customHeight="1">
      <c r="A279" s="35" t="s">
        <v>230</v>
      </c>
      <c r="B279" s="37">
        <v>14928</v>
      </c>
      <c r="C279" s="37">
        <v>6.6699999999999995E-2</v>
      </c>
      <c r="D279" s="34"/>
    </row>
    <row r="280" spans="1:4" ht="12.75" customHeight="1">
      <c r="A280" s="35" t="s">
        <v>231</v>
      </c>
      <c r="B280" s="37">
        <v>3083</v>
      </c>
      <c r="C280" s="37">
        <v>1.38E-2</v>
      </c>
      <c r="D280" s="34"/>
    </row>
    <row r="281" spans="1:4" ht="12.75" customHeight="1">
      <c r="A281" s="35" t="s">
        <v>232</v>
      </c>
      <c r="B281" s="37">
        <v>61848.83</v>
      </c>
      <c r="C281" s="37">
        <v>0.27650000000000002</v>
      </c>
      <c r="D281" s="34"/>
    </row>
    <row r="282" spans="1:4" ht="12.75" customHeight="1">
      <c r="A282" s="35" t="s">
        <v>233</v>
      </c>
      <c r="B282" s="37">
        <v>5250</v>
      </c>
      <c r="C282" s="37">
        <v>2.35E-2</v>
      </c>
      <c r="D282" s="34"/>
    </row>
    <row r="283" spans="1:4" ht="12.75" customHeight="1">
      <c r="A283" s="35" t="s">
        <v>234</v>
      </c>
      <c r="B283" s="37">
        <v>10856.72</v>
      </c>
      <c r="C283" s="37">
        <v>4.8500000000000001E-2</v>
      </c>
      <c r="D283" s="34"/>
    </row>
    <row r="284" spans="1:4" ht="12.75" customHeight="1">
      <c r="A284" s="35" t="s">
        <v>235</v>
      </c>
      <c r="B284" s="37">
        <v>24608.720000000001</v>
      </c>
      <c r="C284" s="37">
        <v>0.11</v>
      </c>
      <c r="D284" s="34"/>
    </row>
    <row r="285" spans="1:4" ht="12.75" customHeight="1">
      <c r="A285" s="35" t="s">
        <v>236</v>
      </c>
      <c r="B285" s="37">
        <v>1650</v>
      </c>
      <c r="C285" s="37">
        <v>7.4000000000000003E-3</v>
      </c>
      <c r="D285" s="34"/>
    </row>
    <row r="286" spans="1:4" ht="12.75" customHeight="1">
      <c r="A286" s="35" t="s">
        <v>237</v>
      </c>
      <c r="B286" s="37">
        <v>12996.42</v>
      </c>
      <c r="C286" s="37">
        <v>5.8099999999999999E-2</v>
      </c>
      <c r="D286" s="34"/>
    </row>
    <row r="287" spans="1:4" ht="12.75" customHeight="1">
      <c r="A287" s="35" t="s">
        <v>238</v>
      </c>
      <c r="B287" s="37">
        <v>41893.21</v>
      </c>
      <c r="C287" s="37">
        <v>0.18729999999999999</v>
      </c>
      <c r="D287" s="34"/>
    </row>
    <row r="288" spans="1:4" ht="12.75" customHeight="1">
      <c r="A288" s="35" t="s">
        <v>239</v>
      </c>
      <c r="B288" s="37">
        <v>307034.92</v>
      </c>
      <c r="C288" s="37">
        <v>1.3728</v>
      </c>
      <c r="D288" s="34"/>
    </row>
    <row r="289" spans="1:6" ht="12.75" customHeight="1">
      <c r="A289" s="35" t="s">
        <v>240</v>
      </c>
      <c r="B289" s="37">
        <v>220084</v>
      </c>
      <c r="C289" s="37">
        <v>0.98399999999999999</v>
      </c>
      <c r="D289" s="34"/>
    </row>
    <row r="290" spans="1:6" ht="12.75" customHeight="1">
      <c r="A290" s="35" t="s">
        <v>241</v>
      </c>
      <c r="B290" s="37">
        <v>24425.82</v>
      </c>
      <c r="C290" s="37">
        <v>0.10920000000000001</v>
      </c>
      <c r="D290" s="34"/>
    </row>
    <row r="291" spans="1:6" ht="12.75" customHeight="1">
      <c r="A291" s="35" t="s">
        <v>242</v>
      </c>
      <c r="B291" s="37">
        <v>268958.18</v>
      </c>
      <c r="C291" s="37">
        <v>1.2025999999999999</v>
      </c>
      <c r="D291" s="34"/>
    </row>
    <row r="292" spans="1:6" ht="12.75" customHeight="1">
      <c r="A292" s="35" t="s">
        <v>243</v>
      </c>
      <c r="B292" s="37">
        <v>0.22</v>
      </c>
      <c r="C292" s="37">
        <v>0</v>
      </c>
      <c r="D292" s="34"/>
    </row>
    <row r="293" spans="1:6" ht="15.75" customHeight="1">
      <c r="A293" s="81"/>
      <c r="B293" s="40">
        <f>SUM(B238:B292)</f>
        <v>22365575.110000003</v>
      </c>
      <c r="C293" s="108">
        <f>SUM(C238:C292)</f>
        <v>99.999800000000022</v>
      </c>
      <c r="D293" s="25"/>
    </row>
    <row r="294" spans="1:6" ht="9" customHeight="1"/>
    <row r="295" spans="1:6">
      <c r="A295" s="18" t="s">
        <v>244</v>
      </c>
    </row>
    <row r="297" spans="1:6" ht="28.5" customHeight="1">
      <c r="A297" s="70" t="s">
        <v>245</v>
      </c>
      <c r="B297" s="71" t="s">
        <v>54</v>
      </c>
      <c r="C297" s="97" t="s">
        <v>55</v>
      </c>
      <c r="D297" s="97" t="s">
        <v>246</v>
      </c>
      <c r="E297" s="109" t="s">
        <v>10</v>
      </c>
      <c r="F297" s="71" t="s">
        <v>143</v>
      </c>
    </row>
    <row r="298" spans="1:6" ht="14.1" customHeight="1">
      <c r="A298" s="82" t="s">
        <v>247</v>
      </c>
      <c r="B298" s="27"/>
      <c r="C298" s="27"/>
      <c r="D298" s="27">
        <v>0</v>
      </c>
      <c r="E298" s="27">
        <v>0</v>
      </c>
      <c r="F298" s="110">
        <v>0</v>
      </c>
    </row>
    <row r="299" spans="1:6" ht="14.1" customHeight="1">
      <c r="A299" s="35" t="s">
        <v>248</v>
      </c>
      <c r="B299" s="37">
        <v>16926050.260000002</v>
      </c>
      <c r="C299" s="37">
        <v>16926050.260000002</v>
      </c>
      <c r="D299" s="37">
        <v>0</v>
      </c>
      <c r="E299" s="111">
        <v>0</v>
      </c>
      <c r="F299" s="111">
        <v>0</v>
      </c>
    </row>
    <row r="300" spans="1:6" ht="14.1" customHeight="1">
      <c r="A300" s="35" t="s">
        <v>249</v>
      </c>
      <c r="B300" s="37">
        <v>-398279.2</v>
      </c>
      <c r="C300" s="37">
        <v>-398279.2</v>
      </c>
      <c r="D300" s="37">
        <f>-(B300-C300)</f>
        <v>0</v>
      </c>
      <c r="E300" s="111">
        <v>0</v>
      </c>
      <c r="F300" s="111">
        <v>0</v>
      </c>
    </row>
    <row r="301" spans="1:6" ht="14.1" customHeight="1">
      <c r="A301" s="35" t="s">
        <v>250</v>
      </c>
      <c r="B301" s="37">
        <v>596552.37</v>
      </c>
      <c r="C301" s="37">
        <v>0</v>
      </c>
      <c r="D301" s="37">
        <f t="shared" ref="D301:D302" si="2">C301-B301</f>
        <v>-596552.37</v>
      </c>
      <c r="E301" s="111"/>
      <c r="F301" s="111"/>
    </row>
    <row r="302" spans="1:6" ht="14.1" customHeight="1">
      <c r="A302" s="35" t="s">
        <v>251</v>
      </c>
      <c r="B302" s="37">
        <v>840976.61</v>
      </c>
      <c r="C302" s="37">
        <v>0</v>
      </c>
      <c r="D302" s="37">
        <f t="shared" si="2"/>
        <v>-840976.61</v>
      </c>
      <c r="E302" s="111"/>
      <c r="F302" s="111"/>
    </row>
    <row r="303" spans="1:6" ht="14.1" customHeight="1">
      <c r="A303" s="35" t="s">
        <v>252</v>
      </c>
      <c r="B303" s="37">
        <v>0</v>
      </c>
      <c r="C303" s="37">
        <v>0</v>
      </c>
      <c r="D303" s="37">
        <f>C303-B303</f>
        <v>0</v>
      </c>
      <c r="E303" s="111">
        <v>0</v>
      </c>
      <c r="F303" s="111">
        <v>0</v>
      </c>
    </row>
    <row r="304" spans="1:6" ht="14.1" customHeight="1">
      <c r="A304" s="35" t="s">
        <v>253</v>
      </c>
      <c r="B304" s="37">
        <v>1053350.1100000001</v>
      </c>
      <c r="C304" s="37">
        <v>1053350.1100000001</v>
      </c>
      <c r="D304" s="37">
        <v>0</v>
      </c>
      <c r="E304" s="111">
        <v>0</v>
      </c>
      <c r="F304" s="111">
        <v>0</v>
      </c>
    </row>
    <row r="305" spans="1:8" ht="14.1" customHeight="1">
      <c r="A305" s="35" t="s">
        <v>254</v>
      </c>
      <c r="B305" s="37">
        <v>20997646.82</v>
      </c>
      <c r="C305" s="37">
        <v>20997646.82</v>
      </c>
      <c r="D305" s="37">
        <v>0</v>
      </c>
      <c r="E305" s="111">
        <v>0</v>
      </c>
      <c r="F305" s="111">
        <v>0</v>
      </c>
    </row>
    <row r="306" spans="1:8" ht="14.1" customHeight="1">
      <c r="A306" s="35" t="s">
        <v>255</v>
      </c>
      <c r="B306" s="37">
        <v>33598859.079999998</v>
      </c>
      <c r="C306" s="37">
        <v>33598859.079999998</v>
      </c>
      <c r="D306" s="37">
        <v>0</v>
      </c>
      <c r="E306" s="111">
        <v>0</v>
      </c>
      <c r="F306" s="111">
        <v>0</v>
      </c>
    </row>
    <row r="307" spans="1:8" ht="14.1" customHeight="1">
      <c r="A307" s="35" t="s">
        <v>256</v>
      </c>
      <c r="B307" s="37">
        <v>25365166.510000002</v>
      </c>
      <c r="C307" s="37">
        <v>25961718.879999999</v>
      </c>
      <c r="D307" s="37">
        <f>C307-B307</f>
        <v>596552.36999999732</v>
      </c>
      <c r="E307" s="111">
        <v>0</v>
      </c>
      <c r="F307" s="111">
        <v>0</v>
      </c>
    </row>
    <row r="308" spans="1:8" ht="14.1" customHeight="1">
      <c r="A308" s="35" t="s">
        <v>257</v>
      </c>
      <c r="B308" s="37">
        <v>9570000</v>
      </c>
      <c r="C308" s="37">
        <v>10410976.609999999</v>
      </c>
      <c r="D308" s="37">
        <f>C308-B308</f>
        <v>840976.6099999994</v>
      </c>
      <c r="E308" s="111">
        <v>0</v>
      </c>
      <c r="F308" s="111">
        <v>0</v>
      </c>
    </row>
    <row r="309" spans="1:8" ht="14.1" customHeight="1">
      <c r="A309" s="35" t="s">
        <v>258</v>
      </c>
      <c r="B309" s="37">
        <v>3068773.17</v>
      </c>
      <c r="C309" s="37">
        <v>3068773.17</v>
      </c>
      <c r="D309" s="37">
        <f>C309-B309</f>
        <v>0</v>
      </c>
      <c r="E309" s="111"/>
      <c r="F309" s="111"/>
    </row>
    <row r="310" spans="1:8" ht="13.5" customHeight="1">
      <c r="A310" s="35" t="s">
        <v>259</v>
      </c>
      <c r="B310" s="37">
        <v>52953948.969999999</v>
      </c>
      <c r="C310" s="37">
        <v>52953948.969999999</v>
      </c>
      <c r="D310" s="37">
        <f>C310-B310</f>
        <v>0</v>
      </c>
      <c r="E310" s="111">
        <v>0</v>
      </c>
      <c r="F310" s="111">
        <v>0</v>
      </c>
    </row>
    <row r="311" spans="1:8" ht="19.5" customHeight="1">
      <c r="A311" s="81"/>
      <c r="B311" s="40">
        <f>SUM(B299:B310)</f>
        <v>164573044.69999999</v>
      </c>
      <c r="C311" s="40">
        <f>SUM(C299:C310)</f>
        <v>164573044.69999999</v>
      </c>
      <c r="D311" s="40">
        <f>SUM(D299:D310)</f>
        <v>-3.2596290111541748E-9</v>
      </c>
      <c r="E311" s="112"/>
      <c r="F311" s="113"/>
      <c r="H311" s="61"/>
    </row>
    <row r="313" spans="1:8" ht="27" customHeight="1">
      <c r="A313" s="99" t="s">
        <v>260</v>
      </c>
      <c r="B313" s="100" t="s">
        <v>54</v>
      </c>
      <c r="C313" s="25" t="s">
        <v>55</v>
      </c>
      <c r="D313" s="25" t="s">
        <v>246</v>
      </c>
      <c r="E313" s="114" t="s">
        <v>143</v>
      </c>
    </row>
    <row r="314" spans="1:8" ht="14.1" customHeight="1">
      <c r="A314" s="82" t="s">
        <v>261</v>
      </c>
      <c r="B314" s="27"/>
      <c r="C314" s="37"/>
      <c r="D314" s="27"/>
      <c r="E314" s="27"/>
    </row>
    <row r="315" spans="1:8" ht="14.1" customHeight="1">
      <c r="A315" s="35" t="s">
        <v>262</v>
      </c>
      <c r="B315" s="37">
        <v>1224975.3999999999</v>
      </c>
      <c r="C315" s="37">
        <v>6436379.8600000003</v>
      </c>
      <c r="D315" s="37">
        <f>C315-B315</f>
        <v>5211404.4600000009</v>
      </c>
      <c r="E315" s="111">
        <v>0</v>
      </c>
    </row>
    <row r="316" spans="1:8" ht="14.1" customHeight="1">
      <c r="A316" s="35" t="s">
        <v>263</v>
      </c>
      <c r="B316" s="37">
        <v>9676508.0399999991</v>
      </c>
      <c r="C316" s="37">
        <v>9676508.0399999991</v>
      </c>
      <c r="D316" s="37">
        <f t="shared" ref="D316:D343" si="3">C316-B316</f>
        <v>0</v>
      </c>
      <c r="E316" s="111">
        <v>0</v>
      </c>
    </row>
    <row r="317" spans="1:8" ht="14.1" customHeight="1">
      <c r="A317" s="35" t="s">
        <v>264</v>
      </c>
      <c r="B317" s="37">
        <v>-2917150.1</v>
      </c>
      <c r="C317" s="37">
        <v>-2917150.1</v>
      </c>
      <c r="D317" s="37">
        <f t="shared" si="3"/>
        <v>0</v>
      </c>
      <c r="E317" s="111">
        <v>0</v>
      </c>
    </row>
    <row r="318" spans="1:8" ht="14.1" customHeight="1">
      <c r="A318" s="35" t="s">
        <v>265</v>
      </c>
      <c r="B318" s="37">
        <v>-2194315.7400000002</v>
      </c>
      <c r="C318" s="37">
        <v>-2194315.7400000002</v>
      </c>
      <c r="D318" s="37">
        <f t="shared" si="3"/>
        <v>0</v>
      </c>
      <c r="E318" s="111">
        <v>0</v>
      </c>
    </row>
    <row r="319" spans="1:8" ht="14.1" customHeight="1">
      <c r="A319" s="35" t="s">
        <v>266</v>
      </c>
      <c r="B319" s="37">
        <v>-2057568.62</v>
      </c>
      <c r="C319" s="37">
        <v>-2057568.62</v>
      </c>
      <c r="D319" s="37">
        <f t="shared" si="3"/>
        <v>0</v>
      </c>
      <c r="E319" s="111">
        <v>0</v>
      </c>
    </row>
    <row r="320" spans="1:8" ht="14.1" customHeight="1">
      <c r="A320" s="35" t="s">
        <v>267</v>
      </c>
      <c r="B320" s="37">
        <v>-3926931.38</v>
      </c>
      <c r="C320" s="37">
        <v>-3926931.38</v>
      </c>
      <c r="D320" s="37">
        <f t="shared" si="3"/>
        <v>0</v>
      </c>
      <c r="E320" s="111">
        <v>0</v>
      </c>
    </row>
    <row r="321" spans="1:5" ht="14.1" customHeight="1">
      <c r="A321" s="35" t="s">
        <v>268</v>
      </c>
      <c r="B321" s="37">
        <v>-19386802.93</v>
      </c>
      <c r="C321" s="37">
        <v>-19386802.93</v>
      </c>
      <c r="D321" s="37">
        <f t="shared" si="3"/>
        <v>0</v>
      </c>
      <c r="E321" s="111">
        <v>0</v>
      </c>
    </row>
    <row r="322" spans="1:5" ht="14.1" customHeight="1">
      <c r="A322" s="35" t="s">
        <v>269</v>
      </c>
      <c r="B322" s="37">
        <v>-26322462.670000002</v>
      </c>
      <c r="C322" s="37">
        <v>-26322462.670000002</v>
      </c>
      <c r="D322" s="37">
        <f t="shared" si="3"/>
        <v>0</v>
      </c>
      <c r="E322" s="111">
        <v>0</v>
      </c>
    </row>
    <row r="323" spans="1:5" ht="14.1" customHeight="1">
      <c r="A323" s="35" t="s">
        <v>270</v>
      </c>
      <c r="B323" s="37">
        <v>-12699781.65</v>
      </c>
      <c r="C323" s="37">
        <v>-12699781.65</v>
      </c>
      <c r="D323" s="37">
        <f t="shared" si="3"/>
        <v>0</v>
      </c>
      <c r="E323" s="111">
        <v>0</v>
      </c>
    </row>
    <row r="324" spans="1:5" ht="14.1" customHeight="1">
      <c r="A324" s="43" t="s">
        <v>271</v>
      </c>
      <c r="B324" s="62">
        <v>-19293928.800000001</v>
      </c>
      <c r="C324" s="62">
        <v>-19293928.800000001</v>
      </c>
      <c r="D324" s="62">
        <f t="shared" si="3"/>
        <v>0</v>
      </c>
      <c r="E324" s="115">
        <v>0</v>
      </c>
    </row>
    <row r="325" spans="1:5" ht="14.1" customHeight="1">
      <c r="A325" s="107" t="s">
        <v>272</v>
      </c>
      <c r="B325" s="106">
        <v>-20755261.420000002</v>
      </c>
      <c r="C325" s="106">
        <v>-20755261.420000002</v>
      </c>
      <c r="D325" s="106">
        <f t="shared" si="3"/>
        <v>0</v>
      </c>
      <c r="E325" s="116">
        <v>0</v>
      </c>
    </row>
    <row r="326" spans="1:5" ht="14.1" customHeight="1">
      <c r="A326" s="35" t="s">
        <v>273</v>
      </c>
      <c r="B326" s="37">
        <v>-20685889.780000001</v>
      </c>
      <c r="C326" s="37">
        <v>-20685889.780000001</v>
      </c>
      <c r="D326" s="37">
        <f t="shared" si="3"/>
        <v>0</v>
      </c>
      <c r="E326" s="111">
        <v>0</v>
      </c>
    </row>
    <row r="327" spans="1:5" ht="14.1" customHeight="1">
      <c r="A327" s="35" t="s">
        <v>274</v>
      </c>
      <c r="B327" s="37">
        <v>-28437096.379999999</v>
      </c>
      <c r="C327" s="37">
        <v>-28437096.379999999</v>
      </c>
      <c r="D327" s="37">
        <f t="shared" si="3"/>
        <v>0</v>
      </c>
      <c r="E327" s="111">
        <v>0</v>
      </c>
    </row>
    <row r="328" spans="1:5" ht="14.1" customHeight="1">
      <c r="A328" s="35" t="s">
        <v>275</v>
      </c>
      <c r="B328" s="37">
        <v>-8137343.9400000004</v>
      </c>
      <c r="C328" s="37">
        <v>-8137343.9400000004</v>
      </c>
      <c r="D328" s="37">
        <f t="shared" si="3"/>
        <v>0</v>
      </c>
      <c r="E328" s="111"/>
    </row>
    <row r="329" spans="1:5" ht="14.1" customHeight="1">
      <c r="A329" s="35" t="s">
        <v>276</v>
      </c>
      <c r="B329" s="37">
        <v>-5563558.5599999996</v>
      </c>
      <c r="C329" s="37">
        <v>-5563558.5599999996</v>
      </c>
      <c r="D329" s="37">
        <f t="shared" si="3"/>
        <v>0</v>
      </c>
      <c r="E329" s="111"/>
    </row>
    <row r="330" spans="1:5" ht="14.1" customHeight="1">
      <c r="A330" s="35" t="s">
        <v>277</v>
      </c>
      <c r="B330" s="37"/>
      <c r="C330" s="37">
        <v>-7904911.4800000004</v>
      </c>
      <c r="D330" s="37">
        <f t="shared" si="3"/>
        <v>-7904911.4800000004</v>
      </c>
      <c r="E330" s="111"/>
    </row>
    <row r="331" spans="1:5" ht="14.1" customHeight="1">
      <c r="A331" s="35" t="s">
        <v>278</v>
      </c>
      <c r="B331" s="37">
        <v>7360749.4500000002</v>
      </c>
      <c r="C331" s="37">
        <v>7534788.3600000003</v>
      </c>
      <c r="D331" s="37">
        <f t="shared" si="3"/>
        <v>174038.91000000015</v>
      </c>
      <c r="E331" s="111">
        <v>0</v>
      </c>
    </row>
    <row r="332" spans="1:5" ht="14.1" customHeight="1">
      <c r="A332" s="35" t="s">
        <v>279</v>
      </c>
      <c r="B332" s="37">
        <v>30397158.059999999</v>
      </c>
      <c r="C332" s="37">
        <v>30632192.57</v>
      </c>
      <c r="D332" s="37">
        <f t="shared" si="3"/>
        <v>235034.51000000164</v>
      </c>
      <c r="E332" s="111">
        <v>0</v>
      </c>
    </row>
    <row r="333" spans="1:5" ht="14.1" customHeight="1">
      <c r="A333" s="35" t="s">
        <v>280</v>
      </c>
      <c r="B333" s="37">
        <v>61132529.549999997</v>
      </c>
      <c r="C333" s="37">
        <v>61132529.549999997</v>
      </c>
      <c r="D333" s="37">
        <f t="shared" si="3"/>
        <v>0</v>
      </c>
      <c r="E333" s="111">
        <v>0</v>
      </c>
    </row>
    <row r="334" spans="1:5" ht="14.1" customHeight="1">
      <c r="A334" s="35" t="s">
        <v>281</v>
      </c>
      <c r="B334" s="37">
        <v>34197453.350000001</v>
      </c>
      <c r="C334" s="37">
        <v>34197453.350000001</v>
      </c>
      <c r="D334" s="37">
        <f t="shared" si="3"/>
        <v>0</v>
      </c>
      <c r="E334" s="111">
        <v>0</v>
      </c>
    </row>
    <row r="335" spans="1:5" ht="14.1" customHeight="1">
      <c r="A335" s="35" t="s">
        <v>282</v>
      </c>
      <c r="B335" s="37">
        <v>331918.46999999997</v>
      </c>
      <c r="C335" s="37">
        <v>331918.46999999997</v>
      </c>
      <c r="D335" s="37">
        <f t="shared" si="3"/>
        <v>0</v>
      </c>
      <c r="E335" s="111"/>
    </row>
    <row r="336" spans="1:5" ht="14.1" customHeight="1">
      <c r="A336" s="35" t="s">
        <v>283</v>
      </c>
      <c r="B336" s="37">
        <v>783848.5</v>
      </c>
      <c r="C336" s="37">
        <v>783848.5</v>
      </c>
      <c r="D336" s="37">
        <f t="shared" si="3"/>
        <v>0</v>
      </c>
      <c r="E336" s="111"/>
    </row>
    <row r="337" spans="1:5" ht="14.1" customHeight="1">
      <c r="A337" s="35" t="s">
        <v>284</v>
      </c>
      <c r="B337" s="37">
        <v>69492</v>
      </c>
      <c r="C337" s="37">
        <v>69492</v>
      </c>
      <c r="D337" s="37">
        <f t="shared" si="3"/>
        <v>0</v>
      </c>
      <c r="E337" s="111"/>
    </row>
    <row r="338" spans="1:5" ht="14.1" customHeight="1">
      <c r="A338" s="35" t="s">
        <v>285</v>
      </c>
      <c r="B338" s="37">
        <v>469079.05</v>
      </c>
      <c r="C338" s="37">
        <v>677313.92</v>
      </c>
      <c r="D338" s="37">
        <f t="shared" si="3"/>
        <v>208234.87000000005</v>
      </c>
      <c r="E338" s="111"/>
    </row>
    <row r="339" spans="1:5" ht="14.1" customHeight="1">
      <c r="A339" s="35" t="s">
        <v>286</v>
      </c>
      <c r="B339" s="37">
        <v>109397.07</v>
      </c>
      <c r="C339" s="37">
        <v>109397.07</v>
      </c>
      <c r="D339" s="37">
        <f t="shared" si="3"/>
        <v>0</v>
      </c>
      <c r="E339" s="111"/>
    </row>
    <row r="340" spans="1:5" ht="14.1" customHeight="1">
      <c r="A340" s="35" t="s">
        <v>287</v>
      </c>
      <c r="B340" s="37"/>
      <c r="C340" s="37">
        <v>3165419.03</v>
      </c>
      <c r="D340" s="37">
        <f t="shared" si="3"/>
        <v>3165419.03</v>
      </c>
      <c r="E340" s="111"/>
    </row>
    <row r="341" spans="1:5" ht="14.1" customHeight="1">
      <c r="A341" s="35" t="s">
        <v>288</v>
      </c>
      <c r="B341" s="37"/>
      <c r="C341" s="37">
        <v>4975997.8499999996</v>
      </c>
      <c r="D341" s="37">
        <f t="shared" si="3"/>
        <v>4975997.8499999996</v>
      </c>
      <c r="E341" s="111"/>
    </row>
    <row r="342" spans="1:5" ht="14.1" customHeight="1">
      <c r="A342" s="35" t="s">
        <v>289</v>
      </c>
      <c r="B342" s="37"/>
      <c r="C342" s="37">
        <v>90000</v>
      </c>
      <c r="D342" s="37">
        <f t="shared" si="3"/>
        <v>90000</v>
      </c>
      <c r="E342" s="111"/>
    </row>
    <row r="343" spans="1:5" ht="14.1" customHeight="1">
      <c r="A343" s="43" t="s">
        <v>290</v>
      </c>
      <c r="B343" s="37">
        <v>268958.18</v>
      </c>
      <c r="C343" s="37">
        <v>60723.31</v>
      </c>
      <c r="D343" s="37">
        <f t="shared" si="3"/>
        <v>-208234.87</v>
      </c>
      <c r="E343" s="115">
        <v>0</v>
      </c>
    </row>
    <row r="344" spans="1:5" ht="20.25" customHeight="1">
      <c r="A344" s="81"/>
      <c r="B344" s="117">
        <f>SUM(B315:B343)</f>
        <v>-26356024.850000013</v>
      </c>
      <c r="C344" s="117">
        <f>SUM(C315:C343)</f>
        <v>-20409041.570000004</v>
      </c>
      <c r="D344" s="117">
        <f>SUM(D315:D343)</f>
        <v>5946983.2800000021</v>
      </c>
      <c r="E344" s="113"/>
    </row>
    <row r="346" spans="1:5" ht="6.75" customHeight="1"/>
    <row r="347" spans="1:5">
      <c r="A347" s="18" t="s">
        <v>291</v>
      </c>
    </row>
    <row r="349" spans="1:5" ht="30.75" customHeight="1">
      <c r="A349" s="99" t="s">
        <v>292</v>
      </c>
      <c r="B349" s="100" t="s">
        <v>54</v>
      </c>
      <c r="C349" s="25" t="s">
        <v>55</v>
      </c>
      <c r="D349" s="25" t="s">
        <v>56</v>
      </c>
    </row>
    <row r="350" spans="1:5" ht="14.1" customHeight="1">
      <c r="A350" s="82" t="s">
        <v>293</v>
      </c>
      <c r="B350" s="27"/>
      <c r="C350" s="27"/>
      <c r="D350" s="27"/>
    </row>
    <row r="351" spans="1:5" ht="14.1" customHeight="1">
      <c r="A351" s="35" t="s">
        <v>294</v>
      </c>
      <c r="B351" s="37">
        <v>126781.82</v>
      </c>
      <c r="C351" s="37">
        <v>153795.97</v>
      </c>
      <c r="D351" s="37">
        <v>27014.15</v>
      </c>
    </row>
    <row r="352" spans="1:5" ht="14.1" customHeight="1">
      <c r="A352" s="35" t="s">
        <v>295</v>
      </c>
      <c r="B352" s="37">
        <v>5137354.1100000003</v>
      </c>
      <c r="C352" s="37">
        <v>5124367.18</v>
      </c>
      <c r="D352" s="37">
        <v>-12986.93</v>
      </c>
    </row>
    <row r="353" spans="1:5" ht="14.1" customHeight="1">
      <c r="A353" s="35" t="s">
        <v>296</v>
      </c>
      <c r="B353" s="37">
        <v>392485.76</v>
      </c>
      <c r="C353" s="37">
        <v>392485.76</v>
      </c>
      <c r="D353" s="37">
        <v>0</v>
      </c>
    </row>
    <row r="354" spans="1:5" ht="14.1" customHeight="1">
      <c r="A354" s="35" t="s">
        <v>297</v>
      </c>
      <c r="B354" s="37">
        <v>17704.330000000002</v>
      </c>
      <c r="C354" s="37">
        <v>17704.330000000002</v>
      </c>
      <c r="D354" s="37">
        <v>0</v>
      </c>
    </row>
    <row r="355" spans="1:5" ht="14.1" customHeight="1">
      <c r="A355" s="35" t="s">
        <v>298</v>
      </c>
      <c r="B355" s="37">
        <v>330907.46999999997</v>
      </c>
      <c r="C355" s="37">
        <v>712501.58</v>
      </c>
      <c r="D355" s="37">
        <v>381594.11</v>
      </c>
    </row>
    <row r="356" spans="1:5" ht="14.1" customHeight="1">
      <c r="A356" s="35" t="s">
        <v>299</v>
      </c>
      <c r="B356" s="37">
        <v>951473.57</v>
      </c>
      <c r="C356" s="37">
        <v>476128.77</v>
      </c>
      <c r="D356" s="37">
        <v>-475344.8</v>
      </c>
      <c r="E356" s="118"/>
    </row>
    <row r="357" spans="1:5" ht="14.1" customHeight="1">
      <c r="A357" s="35" t="s">
        <v>300</v>
      </c>
      <c r="B357" s="37">
        <v>2286783.0699999998</v>
      </c>
      <c r="C357" s="37">
        <v>1980271.3</v>
      </c>
      <c r="D357" s="37">
        <v>-306511.77</v>
      </c>
    </row>
    <row r="358" spans="1:5" ht="14.1" customHeight="1">
      <c r="A358" s="35" t="s">
        <v>301</v>
      </c>
      <c r="B358" s="37">
        <v>339161.59999999998</v>
      </c>
      <c r="C358" s="37">
        <v>208202.6</v>
      </c>
      <c r="D358" s="37">
        <v>-130959</v>
      </c>
    </row>
    <row r="359" spans="1:5" ht="14.1" customHeight="1">
      <c r="A359" s="35" t="s">
        <v>302</v>
      </c>
      <c r="B359" s="37">
        <v>2368511.17</v>
      </c>
      <c r="C359" s="37">
        <v>2383823.87</v>
      </c>
      <c r="D359" s="37">
        <v>15312.7</v>
      </c>
    </row>
    <row r="360" spans="1:5" ht="14.1" customHeight="1">
      <c r="A360" s="35" t="s">
        <v>303</v>
      </c>
      <c r="B360" s="37">
        <v>482729.84</v>
      </c>
      <c r="C360" s="37">
        <v>482729.84</v>
      </c>
      <c r="D360" s="37">
        <v>0</v>
      </c>
    </row>
    <row r="361" spans="1:5" ht="14.1" customHeight="1">
      <c r="A361" s="35" t="s">
        <v>304</v>
      </c>
      <c r="B361" s="37">
        <v>147322.04999999999</v>
      </c>
      <c r="C361" s="37">
        <v>147322.04999999999</v>
      </c>
      <c r="D361" s="37">
        <v>0</v>
      </c>
    </row>
    <row r="362" spans="1:5" ht="14.1" customHeight="1">
      <c r="A362" s="35" t="s">
        <v>305</v>
      </c>
      <c r="B362" s="37">
        <v>10031</v>
      </c>
      <c r="C362" s="37">
        <v>10031</v>
      </c>
      <c r="D362" s="37">
        <v>0</v>
      </c>
    </row>
    <row r="363" spans="1:5" ht="14.1" customHeight="1">
      <c r="A363" s="35" t="s">
        <v>306</v>
      </c>
      <c r="B363" s="37">
        <v>55951.25</v>
      </c>
      <c r="C363" s="37">
        <v>55982.37</v>
      </c>
      <c r="D363" s="37">
        <v>31.12</v>
      </c>
    </row>
    <row r="364" spans="1:5" ht="14.1" customHeight="1">
      <c r="A364" s="35" t="s">
        <v>307</v>
      </c>
      <c r="B364" s="37">
        <v>113129.2</v>
      </c>
      <c r="C364" s="37">
        <v>113192.12</v>
      </c>
      <c r="D364" s="37">
        <v>62.92</v>
      </c>
    </row>
    <row r="365" spans="1:5" ht="14.1" customHeight="1">
      <c r="A365" s="35" t="s">
        <v>308</v>
      </c>
      <c r="B365" s="37">
        <v>313033.62</v>
      </c>
      <c r="C365" s="37">
        <v>226251.93</v>
      </c>
      <c r="D365" s="37">
        <v>-86781.69</v>
      </c>
    </row>
    <row r="366" spans="1:5" ht="14.1" customHeight="1">
      <c r="A366" s="35" t="s">
        <v>309</v>
      </c>
      <c r="B366" s="37">
        <v>13595.38</v>
      </c>
      <c r="C366" s="37">
        <v>13599.84</v>
      </c>
      <c r="D366" s="37">
        <v>4.46</v>
      </c>
    </row>
    <row r="367" spans="1:5" ht="14.1" customHeight="1">
      <c r="A367" s="35" t="s">
        <v>310</v>
      </c>
      <c r="B367" s="37">
        <v>234137.78</v>
      </c>
      <c r="C367" s="37">
        <v>234268.01</v>
      </c>
      <c r="D367" s="37">
        <v>130.22999999999999</v>
      </c>
    </row>
    <row r="368" spans="1:5" ht="14.1" customHeight="1">
      <c r="A368" s="35" t="s">
        <v>311</v>
      </c>
      <c r="B368" s="37">
        <v>10562.73</v>
      </c>
      <c r="C368" s="37">
        <v>10566.2</v>
      </c>
      <c r="D368" s="37">
        <v>3.47</v>
      </c>
    </row>
    <row r="369" spans="1:4" ht="14.1" customHeight="1">
      <c r="A369" s="35" t="s">
        <v>312</v>
      </c>
      <c r="B369" s="37">
        <v>6748267.1699999999</v>
      </c>
      <c r="C369" s="37">
        <v>6796138.8899999997</v>
      </c>
      <c r="D369" s="37">
        <v>47871.72</v>
      </c>
    </row>
    <row r="370" spans="1:4" ht="14.1" customHeight="1">
      <c r="A370" s="35" t="s">
        <v>313</v>
      </c>
      <c r="B370" s="37">
        <v>1488280.03</v>
      </c>
      <c r="C370" s="37">
        <v>1191638.46</v>
      </c>
      <c r="D370" s="37">
        <v>-296641.57</v>
      </c>
    </row>
    <row r="371" spans="1:4" ht="14.1" customHeight="1">
      <c r="A371" s="35" t="s">
        <v>314</v>
      </c>
      <c r="B371" s="37">
        <v>2446184.7400000002</v>
      </c>
      <c r="C371" s="37">
        <v>0</v>
      </c>
      <c r="D371" s="37">
        <v>-2446184.7400000002</v>
      </c>
    </row>
    <row r="372" spans="1:4" ht="14.1" customHeight="1">
      <c r="A372" s="35" t="s">
        <v>315</v>
      </c>
      <c r="B372" s="36">
        <v>0</v>
      </c>
      <c r="C372" s="37">
        <v>904945.67</v>
      </c>
      <c r="D372" s="37">
        <v>904945.67</v>
      </c>
    </row>
    <row r="373" spans="1:4" ht="14.1" customHeight="1">
      <c r="A373" s="35" t="s">
        <v>316</v>
      </c>
      <c r="B373" s="36">
        <v>0</v>
      </c>
      <c r="C373" s="37">
        <v>7037475.0700000003</v>
      </c>
      <c r="D373" s="37">
        <v>7037475.0700000003</v>
      </c>
    </row>
    <row r="374" spans="1:4" ht="12.75" customHeight="1">
      <c r="A374" s="35" t="s">
        <v>317</v>
      </c>
      <c r="B374" s="37">
        <v>4724561.63</v>
      </c>
      <c r="C374" s="37">
        <v>4598387.32</v>
      </c>
      <c r="D374" s="37">
        <v>-126174.31</v>
      </c>
    </row>
    <row r="375" spans="1:4" ht="21.75" customHeight="1">
      <c r="A375" s="81"/>
      <c r="B375" s="40">
        <f>SUM(B351:B374)</f>
        <v>28738949.320000004</v>
      </c>
      <c r="C375" s="40">
        <f>SUM(C351:C374)</f>
        <v>33271810.129999999</v>
      </c>
      <c r="D375" s="63">
        <f>SUM(D351:D374)</f>
        <v>4532860.8100000005</v>
      </c>
    </row>
    <row r="376" spans="1:4" ht="6.75" customHeight="1"/>
    <row r="377" spans="1:4" ht="6.75" customHeight="1"/>
    <row r="378" spans="1:4" ht="6.75" customHeight="1"/>
    <row r="379" spans="1:4" ht="24" customHeight="1">
      <c r="A379" s="99" t="s">
        <v>318</v>
      </c>
      <c r="B379" s="100" t="s">
        <v>56</v>
      </c>
      <c r="C379" s="25" t="s">
        <v>319</v>
      </c>
      <c r="D379" s="14"/>
    </row>
    <row r="380" spans="1:4" ht="13.5" customHeight="1">
      <c r="A380" s="26" t="s">
        <v>320</v>
      </c>
      <c r="B380" s="119" t="s">
        <v>48</v>
      </c>
      <c r="C380" s="27"/>
      <c r="D380" s="120"/>
    </row>
    <row r="381" spans="1:4" ht="7.5" customHeight="1">
      <c r="A381" s="28"/>
      <c r="B381" s="121"/>
      <c r="C381" s="29"/>
      <c r="D381" s="120"/>
    </row>
    <row r="382" spans="1:4" ht="13.5" customHeight="1">
      <c r="A382" s="28" t="s">
        <v>58</v>
      </c>
      <c r="B382" s="102">
        <f>B383</f>
        <v>0</v>
      </c>
      <c r="C382" s="29"/>
      <c r="D382" s="120"/>
    </row>
    <row r="383" spans="1:4" ht="13.5" customHeight="1">
      <c r="A383" s="35" t="s">
        <v>321</v>
      </c>
      <c r="B383" s="37">
        <v>0</v>
      </c>
      <c r="C383" s="29"/>
      <c r="D383" s="120"/>
    </row>
    <row r="384" spans="1:4" ht="13.5" customHeight="1">
      <c r="A384" s="28" t="s">
        <v>64</v>
      </c>
      <c r="B384" s="102">
        <f>SUM(B385:B390)</f>
        <v>-434187.1</v>
      </c>
      <c r="C384" s="102">
        <f>SUM(C385:C390)</f>
        <v>0</v>
      </c>
      <c r="D384" s="120"/>
    </row>
    <row r="385" spans="1:6" ht="13.5" customHeight="1">
      <c r="A385" s="35" t="s">
        <v>322</v>
      </c>
      <c r="B385" s="37">
        <v>-365381.33</v>
      </c>
      <c r="C385" s="34">
        <v>0</v>
      </c>
      <c r="D385" s="120"/>
    </row>
    <row r="386" spans="1:6" ht="13.5" customHeight="1">
      <c r="A386" s="35" t="s">
        <v>323</v>
      </c>
      <c r="B386" s="37">
        <v>-24599.360000000001</v>
      </c>
      <c r="C386" s="34">
        <v>0</v>
      </c>
      <c r="D386" s="120"/>
    </row>
    <row r="387" spans="1:6" ht="13.5" customHeight="1">
      <c r="A387" s="43" t="s">
        <v>324</v>
      </c>
      <c r="B387" s="62">
        <v>0</v>
      </c>
      <c r="C387" s="39">
        <v>0</v>
      </c>
      <c r="D387" s="120"/>
    </row>
    <row r="388" spans="1:6" ht="13.5" customHeight="1">
      <c r="A388" s="107" t="s">
        <v>325</v>
      </c>
      <c r="B388" s="106">
        <v>0</v>
      </c>
      <c r="C388" s="58">
        <v>0</v>
      </c>
      <c r="D388" s="120"/>
    </row>
    <row r="389" spans="1:6" ht="13.5" customHeight="1">
      <c r="A389" s="35" t="s">
        <v>326</v>
      </c>
      <c r="B389" s="37">
        <v>-44206.41</v>
      </c>
      <c r="C389" s="34">
        <v>0</v>
      </c>
      <c r="D389" s="120"/>
    </row>
    <row r="390" spans="1:6" ht="13.5" customHeight="1">
      <c r="A390" s="35" t="s">
        <v>327</v>
      </c>
      <c r="B390" s="37">
        <v>0</v>
      </c>
      <c r="C390" s="34">
        <v>0</v>
      </c>
      <c r="D390" s="120"/>
    </row>
    <row r="391" spans="1:6" ht="13.5" customHeight="1">
      <c r="A391" s="28" t="s">
        <v>328</v>
      </c>
      <c r="B391" s="122" t="s">
        <v>48</v>
      </c>
      <c r="C391" s="29"/>
      <c r="D391" s="120"/>
      <c r="E391" s="14"/>
      <c r="F391" s="14"/>
    </row>
    <row r="392" spans="1:6" ht="11.25" customHeight="1">
      <c r="A392" s="31"/>
      <c r="B392" s="123"/>
      <c r="C392" s="32"/>
      <c r="D392" s="120"/>
      <c r="E392" s="14"/>
      <c r="F392" s="14"/>
    </row>
    <row r="393" spans="1:6" ht="18" customHeight="1">
      <c r="B393" s="124">
        <f>B384+B382</f>
        <v>-434187.1</v>
      </c>
      <c r="C393" s="40">
        <f>C384</f>
        <v>0</v>
      </c>
      <c r="D393" s="14"/>
      <c r="E393" s="14"/>
      <c r="F393" s="14"/>
    </row>
    <row r="394" spans="1:6">
      <c r="E394" s="14"/>
      <c r="F394" s="14"/>
    </row>
    <row r="395" spans="1:6">
      <c r="A395" s="18" t="s">
        <v>329</v>
      </c>
      <c r="E395" s="14"/>
      <c r="F395" s="14"/>
    </row>
    <row r="396" spans="1:6" ht="12" customHeight="1">
      <c r="A396" s="18" t="s">
        <v>330</v>
      </c>
      <c r="E396" s="14"/>
      <c r="F396" s="14"/>
    </row>
    <row r="397" spans="1:6">
      <c r="A397" s="125"/>
      <c r="B397" s="125"/>
      <c r="C397" s="125"/>
      <c r="D397" s="125"/>
      <c r="E397" s="14"/>
      <c r="F397" s="14"/>
    </row>
    <row r="398" spans="1:6">
      <c r="A398" s="126" t="s">
        <v>331</v>
      </c>
      <c r="B398" s="127"/>
      <c r="C398" s="127"/>
      <c r="D398" s="128"/>
      <c r="E398" s="14"/>
      <c r="F398" s="14"/>
    </row>
    <row r="399" spans="1:6">
      <c r="A399" s="129" t="s">
        <v>332</v>
      </c>
      <c r="B399" s="130"/>
      <c r="C399" s="130"/>
      <c r="D399" s="131"/>
      <c r="E399" s="14"/>
      <c r="F399" s="132"/>
    </row>
    <row r="400" spans="1:6">
      <c r="A400" s="133" t="s">
        <v>333</v>
      </c>
      <c r="B400" s="134"/>
      <c r="C400" s="134"/>
      <c r="D400" s="135"/>
      <c r="E400" s="14"/>
      <c r="F400" s="132"/>
    </row>
    <row r="401" spans="1:6">
      <c r="A401" s="136" t="s">
        <v>334</v>
      </c>
      <c r="B401" s="137"/>
      <c r="C401" s="138"/>
      <c r="D401" s="139">
        <v>28593718.109999999</v>
      </c>
      <c r="E401" s="14"/>
      <c r="F401" s="132"/>
    </row>
    <row r="402" spans="1:6">
      <c r="A402" s="140"/>
      <c r="B402" s="140"/>
      <c r="C402" s="141"/>
      <c r="D402" s="138"/>
      <c r="E402" s="14"/>
      <c r="F402" s="132"/>
    </row>
    <row r="403" spans="1:6">
      <c r="A403" s="142" t="s">
        <v>335</v>
      </c>
      <c r="B403" s="142"/>
      <c r="C403" s="143"/>
      <c r="D403" s="144">
        <f>SUM(C403:C408)</f>
        <v>208236.86</v>
      </c>
      <c r="E403" s="14"/>
      <c r="F403" s="14"/>
    </row>
    <row r="404" spans="1:6">
      <c r="A404" s="145" t="s">
        <v>336</v>
      </c>
      <c r="B404" s="145"/>
      <c r="C404" s="146" t="s">
        <v>337</v>
      </c>
      <c r="D404" s="147"/>
      <c r="E404" s="14"/>
      <c r="F404" s="14"/>
    </row>
    <row r="405" spans="1:6">
      <c r="A405" s="145" t="s">
        <v>338</v>
      </c>
      <c r="B405" s="145"/>
      <c r="C405" s="146" t="s">
        <v>337</v>
      </c>
      <c r="D405" s="147"/>
      <c r="E405" s="14"/>
      <c r="F405" s="14"/>
    </row>
    <row r="406" spans="1:6">
      <c r="A406" s="145" t="s">
        <v>339</v>
      </c>
      <c r="B406" s="145"/>
      <c r="C406" s="148">
        <v>208234.87</v>
      </c>
      <c r="D406" s="147"/>
      <c r="E406" s="14"/>
      <c r="F406" s="14"/>
    </row>
    <row r="407" spans="1:6">
      <c r="A407" s="145" t="s">
        <v>340</v>
      </c>
      <c r="B407" s="145"/>
      <c r="C407" s="148">
        <v>1.99</v>
      </c>
      <c r="D407" s="147"/>
      <c r="E407" s="14"/>
      <c r="F407" s="14"/>
    </row>
    <row r="408" spans="1:6">
      <c r="A408" s="149" t="s">
        <v>341</v>
      </c>
      <c r="B408" s="150"/>
      <c r="C408" s="151" t="s">
        <v>337</v>
      </c>
      <c r="D408" s="147"/>
      <c r="E408" s="132"/>
      <c r="F408" s="14"/>
    </row>
    <row r="409" spans="1:6">
      <c r="A409" s="140"/>
      <c r="B409" s="140"/>
      <c r="C409" s="141"/>
      <c r="D409" s="138"/>
      <c r="E409" s="14"/>
      <c r="F409" s="14"/>
    </row>
    <row r="410" spans="1:6">
      <c r="A410" s="142" t="s">
        <v>342</v>
      </c>
      <c r="B410" s="142"/>
      <c r="C410" s="143"/>
      <c r="D410" s="144">
        <f>SUM(C410:C414)</f>
        <v>0</v>
      </c>
      <c r="E410" s="14"/>
      <c r="F410" s="14"/>
    </row>
    <row r="411" spans="1:6">
      <c r="A411" s="145" t="s">
        <v>343</v>
      </c>
      <c r="B411" s="145"/>
      <c r="C411" s="146" t="s">
        <v>337</v>
      </c>
      <c r="D411" s="147"/>
      <c r="E411" s="14"/>
      <c r="F411" s="14"/>
    </row>
    <row r="412" spans="1:6">
      <c r="A412" s="145" t="s">
        <v>344</v>
      </c>
      <c r="B412" s="145"/>
      <c r="C412" s="146" t="s">
        <v>337</v>
      </c>
      <c r="D412" s="147"/>
      <c r="E412" s="14"/>
      <c r="F412" s="152"/>
    </row>
    <row r="413" spans="1:6">
      <c r="A413" s="145" t="s">
        <v>345</v>
      </c>
      <c r="B413" s="145"/>
      <c r="C413" s="146" t="s">
        <v>337</v>
      </c>
      <c r="D413" s="147"/>
      <c r="E413" s="14"/>
      <c r="F413" s="14"/>
    </row>
    <row r="414" spans="1:6">
      <c r="A414" s="153" t="s">
        <v>346</v>
      </c>
      <c r="B414" s="154"/>
      <c r="C414" s="148">
        <v>0</v>
      </c>
      <c r="D414" s="155"/>
      <c r="E414" s="156"/>
      <c r="F414" s="14"/>
    </row>
    <row r="415" spans="1:6" ht="5.25" customHeight="1">
      <c r="A415" s="140"/>
      <c r="B415" s="140"/>
      <c r="C415" s="138"/>
      <c r="D415" s="138"/>
      <c r="E415" s="157"/>
      <c r="F415" s="14"/>
    </row>
    <row r="416" spans="1:6">
      <c r="A416" s="158" t="s">
        <v>347</v>
      </c>
      <c r="B416" s="158"/>
      <c r="C416" s="138"/>
      <c r="D416" s="159">
        <f>D401+D403-D410</f>
        <v>28801954.969999999</v>
      </c>
      <c r="E416" s="156"/>
      <c r="F416" s="132"/>
    </row>
    <row r="417" spans="1:6" ht="7.5" customHeight="1">
      <c r="A417" s="125"/>
      <c r="B417" s="125"/>
      <c r="C417" s="160"/>
      <c r="D417" s="160"/>
      <c r="E417" s="156"/>
      <c r="F417" s="14"/>
    </row>
    <row r="418" spans="1:6">
      <c r="A418" s="126" t="s">
        <v>348</v>
      </c>
      <c r="B418" s="127"/>
      <c r="C418" s="127"/>
      <c r="D418" s="128"/>
      <c r="E418" s="14"/>
      <c r="F418" s="14"/>
    </row>
    <row r="419" spans="1:6">
      <c r="A419" s="129" t="s">
        <v>332</v>
      </c>
      <c r="B419" s="130"/>
      <c r="C419" s="130"/>
      <c r="D419" s="131"/>
      <c r="E419" s="14"/>
      <c r="F419" s="14"/>
    </row>
    <row r="420" spans="1:6" ht="6.75" customHeight="1">
      <c r="A420" s="133"/>
      <c r="B420" s="134"/>
      <c r="C420" s="134"/>
      <c r="D420" s="135"/>
      <c r="E420" s="14"/>
      <c r="F420" s="14"/>
    </row>
    <row r="421" spans="1:6">
      <c r="A421" s="136" t="s">
        <v>349</v>
      </c>
      <c r="B421" s="137"/>
      <c r="C421" s="138"/>
      <c r="D421" s="161">
        <v>21508121.370000001</v>
      </c>
      <c r="E421" s="14"/>
      <c r="F421" s="14"/>
    </row>
    <row r="422" spans="1:6">
      <c r="A422" s="140"/>
      <c r="B422" s="140"/>
      <c r="C422" s="138"/>
      <c r="D422" s="138"/>
      <c r="E422" s="14"/>
      <c r="F422" s="14"/>
    </row>
    <row r="423" spans="1:6">
      <c r="A423" s="162" t="s">
        <v>350</v>
      </c>
      <c r="B423" s="162"/>
      <c r="C423" s="143"/>
      <c r="D423" s="163">
        <f>SUM(C423:C440)</f>
        <v>0</v>
      </c>
      <c r="E423" s="14"/>
      <c r="F423" s="14"/>
    </row>
    <row r="424" spans="1:6">
      <c r="A424" s="145" t="s">
        <v>351</v>
      </c>
      <c r="B424" s="145"/>
      <c r="C424" s="151">
        <v>0</v>
      </c>
      <c r="D424" s="164"/>
      <c r="E424" s="14"/>
      <c r="F424" s="14"/>
    </row>
    <row r="425" spans="1:6">
      <c r="A425" s="145" t="s">
        <v>352</v>
      </c>
      <c r="B425" s="145"/>
      <c r="C425" s="151">
        <v>0</v>
      </c>
      <c r="D425" s="165"/>
      <c r="E425" s="132"/>
      <c r="F425" s="14"/>
    </row>
    <row r="426" spans="1:6">
      <c r="A426" s="145" t="s">
        <v>353</v>
      </c>
      <c r="B426" s="145"/>
      <c r="C426" s="151">
        <v>0</v>
      </c>
      <c r="D426" s="165"/>
      <c r="E426" s="132"/>
      <c r="F426" s="14"/>
    </row>
    <row r="427" spans="1:6">
      <c r="A427" s="145" t="s">
        <v>354</v>
      </c>
      <c r="B427" s="145"/>
      <c r="C427" s="151">
        <v>0</v>
      </c>
      <c r="D427" s="165"/>
      <c r="E427" s="132"/>
      <c r="F427" s="14"/>
    </row>
    <row r="428" spans="1:6">
      <c r="A428" s="145" t="s">
        <v>355</v>
      </c>
      <c r="B428" s="145"/>
      <c r="C428" s="151">
        <v>0</v>
      </c>
      <c r="D428" s="165"/>
      <c r="E428" s="132"/>
      <c r="F428" s="132"/>
    </row>
    <row r="429" spans="1:6">
      <c r="A429" s="145" t="s">
        <v>356</v>
      </c>
      <c r="B429" s="145"/>
      <c r="C429" s="151">
        <v>0</v>
      </c>
      <c r="D429" s="165"/>
      <c r="E429" s="132"/>
      <c r="F429" s="132"/>
    </row>
    <row r="430" spans="1:6">
      <c r="A430" s="145" t="s">
        <v>357</v>
      </c>
      <c r="B430" s="145"/>
      <c r="C430" s="151">
        <v>0</v>
      </c>
      <c r="D430" s="166"/>
      <c r="E430" s="132"/>
      <c r="F430" s="132"/>
    </row>
    <row r="431" spans="1:6">
      <c r="A431" s="145" t="s">
        <v>358</v>
      </c>
      <c r="B431" s="145"/>
      <c r="C431" s="151">
        <v>0</v>
      </c>
      <c r="D431" s="167"/>
      <c r="E431" s="132"/>
      <c r="F431" s="132"/>
    </row>
    <row r="432" spans="1:6">
      <c r="A432" s="145" t="s">
        <v>359</v>
      </c>
      <c r="B432" s="145"/>
      <c r="C432" s="151">
        <v>0</v>
      </c>
      <c r="D432" s="168"/>
      <c r="E432" s="132"/>
      <c r="F432" s="132"/>
    </row>
    <row r="433" spans="1:9">
      <c r="A433" s="145" t="s">
        <v>360</v>
      </c>
      <c r="B433" s="145"/>
      <c r="C433" s="151">
        <v>0</v>
      </c>
      <c r="D433" s="168"/>
      <c r="E433" s="132"/>
      <c r="F433" s="132"/>
    </row>
    <row r="434" spans="1:9">
      <c r="A434" s="145" t="s">
        <v>361</v>
      </c>
      <c r="B434" s="145"/>
      <c r="C434" s="146" t="s">
        <v>337</v>
      </c>
      <c r="D434" s="168"/>
      <c r="E434" s="132"/>
      <c r="F434" s="132"/>
      <c r="G434" s="169"/>
    </row>
    <row r="435" spans="1:9">
      <c r="A435" s="145" t="s">
        <v>362</v>
      </c>
      <c r="B435" s="145"/>
      <c r="C435" s="146" t="s">
        <v>337</v>
      </c>
      <c r="D435" s="168"/>
      <c r="E435" s="132"/>
      <c r="F435" s="132"/>
      <c r="G435" s="169"/>
    </row>
    <row r="436" spans="1:9">
      <c r="A436" s="145" t="s">
        <v>363</v>
      </c>
      <c r="B436" s="145"/>
      <c r="C436" s="146" t="s">
        <v>337</v>
      </c>
      <c r="D436" s="168"/>
      <c r="E436" s="132"/>
      <c r="F436" s="170"/>
    </row>
    <row r="437" spans="1:9">
      <c r="A437" s="145" t="s">
        <v>364</v>
      </c>
      <c r="B437" s="145"/>
      <c r="C437" s="146" t="s">
        <v>337</v>
      </c>
      <c r="D437" s="168"/>
      <c r="E437" s="132"/>
      <c r="F437" s="132"/>
      <c r="I437" s="169"/>
    </row>
    <row r="438" spans="1:9">
      <c r="A438" s="145" t="s">
        <v>365</v>
      </c>
      <c r="B438" s="145"/>
      <c r="C438" s="146" t="s">
        <v>337</v>
      </c>
      <c r="D438" s="168"/>
      <c r="E438" s="132"/>
      <c r="F438" s="132"/>
      <c r="I438" s="169"/>
    </row>
    <row r="439" spans="1:9" ht="12.75" customHeight="1">
      <c r="A439" s="145" t="s">
        <v>366</v>
      </c>
      <c r="B439" s="145"/>
      <c r="C439" s="146" t="s">
        <v>337</v>
      </c>
      <c r="D439" s="168"/>
      <c r="E439" s="132"/>
      <c r="F439" s="132"/>
      <c r="I439" s="169"/>
    </row>
    <row r="440" spans="1:9">
      <c r="A440" s="171" t="s">
        <v>367</v>
      </c>
      <c r="B440" s="172"/>
      <c r="C440" s="151">
        <v>0</v>
      </c>
      <c r="D440" s="168"/>
      <c r="E440" s="132"/>
      <c r="F440" s="132"/>
      <c r="I440" s="169"/>
    </row>
    <row r="441" spans="1:9" ht="3.75" customHeight="1">
      <c r="A441" s="140"/>
      <c r="B441" s="140"/>
      <c r="C441" s="138"/>
      <c r="D441" s="138"/>
      <c r="E441" s="14"/>
      <c r="F441" s="132"/>
      <c r="I441" s="169"/>
    </row>
    <row r="442" spans="1:9">
      <c r="A442" s="162" t="s">
        <v>368</v>
      </c>
      <c r="B442" s="162"/>
      <c r="C442" s="143"/>
      <c r="D442" s="163">
        <f>SUM(C442:C449)</f>
        <v>857453.74</v>
      </c>
      <c r="E442" s="14"/>
      <c r="F442" s="132"/>
      <c r="I442" s="169"/>
    </row>
    <row r="443" spans="1:9">
      <c r="A443" s="145" t="s">
        <v>369</v>
      </c>
      <c r="B443" s="145"/>
      <c r="C443" s="151">
        <v>24425.82</v>
      </c>
      <c r="D443" s="168"/>
      <c r="E443" s="14"/>
      <c r="F443" s="14"/>
      <c r="I443" s="169"/>
    </row>
    <row r="444" spans="1:9">
      <c r="A444" s="145" t="s">
        <v>370</v>
      </c>
      <c r="B444" s="145"/>
      <c r="C444" s="151">
        <v>268958.18</v>
      </c>
      <c r="D444" s="168"/>
      <c r="E444" s="14"/>
      <c r="F444" s="14"/>
    </row>
    <row r="445" spans="1:9">
      <c r="A445" s="145" t="s">
        <v>371</v>
      </c>
      <c r="B445" s="145"/>
      <c r="C445" s="146" t="s">
        <v>337</v>
      </c>
      <c r="D445" s="168"/>
      <c r="E445" s="14"/>
      <c r="F445" s="14"/>
    </row>
    <row r="446" spans="1:9">
      <c r="A446" s="145" t="s">
        <v>372</v>
      </c>
      <c r="B446" s="145"/>
      <c r="C446" s="146" t="s">
        <v>337</v>
      </c>
      <c r="D446" s="168"/>
      <c r="E446" s="14"/>
      <c r="F446" s="14"/>
    </row>
    <row r="447" spans="1:9">
      <c r="A447" s="145" t="s">
        <v>373</v>
      </c>
      <c r="B447" s="145"/>
      <c r="C447" s="146" t="s">
        <v>337</v>
      </c>
      <c r="D447" s="168"/>
      <c r="E447" s="14"/>
      <c r="F447" s="14"/>
    </row>
    <row r="448" spans="1:9">
      <c r="A448" s="145" t="s">
        <v>374</v>
      </c>
      <c r="B448" s="145"/>
      <c r="C448" s="151">
        <v>0</v>
      </c>
      <c r="D448" s="168"/>
      <c r="E448" s="14"/>
      <c r="F448" s="14"/>
    </row>
    <row r="449" spans="1:6">
      <c r="A449" s="171" t="s">
        <v>375</v>
      </c>
      <c r="B449" s="172"/>
      <c r="C449" s="151">
        <v>564069.74</v>
      </c>
      <c r="D449" s="168"/>
      <c r="E449" s="14"/>
      <c r="F449" s="14"/>
    </row>
    <row r="450" spans="1:6">
      <c r="A450" s="140"/>
      <c r="B450" s="140"/>
      <c r="C450" s="138"/>
      <c r="D450" s="138"/>
      <c r="E450" s="152"/>
      <c r="F450" s="14"/>
    </row>
    <row r="451" spans="1:6">
      <c r="A451" s="173" t="s">
        <v>376</v>
      </c>
      <c r="C451" s="138"/>
      <c r="D451" s="174">
        <f>D421-D423+D442</f>
        <v>22365575.109999999</v>
      </c>
      <c r="E451" s="132"/>
      <c r="F451" s="132"/>
    </row>
    <row r="452" spans="1:6" ht="9" customHeight="1">
      <c r="E452" s="175"/>
      <c r="F452" s="14"/>
    </row>
    <row r="453" spans="1:6" ht="5.25" customHeight="1">
      <c r="D453" s="176"/>
      <c r="E453" s="14"/>
      <c r="F453" s="14"/>
    </row>
    <row r="454" spans="1:6">
      <c r="A454" s="16" t="s">
        <v>377</v>
      </c>
      <c r="B454" s="16"/>
      <c r="C454" s="16"/>
      <c r="D454" s="16"/>
      <c r="E454" s="16"/>
      <c r="F454" s="14"/>
    </row>
    <row r="455" spans="1:6" ht="7.5" customHeight="1">
      <c r="A455" s="177"/>
      <c r="B455" s="177"/>
      <c r="C455" s="177"/>
      <c r="D455" s="177"/>
      <c r="E455" s="177"/>
      <c r="F455" s="14"/>
    </row>
    <row r="456" spans="1:6" ht="21" customHeight="1">
      <c r="A456" s="70" t="s">
        <v>378</v>
      </c>
      <c r="B456" s="71" t="s">
        <v>54</v>
      </c>
      <c r="C456" s="97" t="s">
        <v>55</v>
      </c>
      <c r="D456" s="97" t="s">
        <v>56</v>
      </c>
      <c r="E456" s="14"/>
      <c r="F456" s="14"/>
    </row>
    <row r="457" spans="1:6">
      <c r="A457" s="26" t="s">
        <v>379</v>
      </c>
      <c r="B457" s="178" t="s">
        <v>380</v>
      </c>
      <c r="C457" s="179" t="s">
        <v>380</v>
      </c>
      <c r="D457" s="179" t="s">
        <v>380</v>
      </c>
      <c r="E457" s="14"/>
      <c r="F457" s="14"/>
    </row>
    <row r="458" spans="1:6" ht="7.5" customHeight="1">
      <c r="A458" s="31"/>
      <c r="B458" s="180">
        <v>0</v>
      </c>
      <c r="C458" s="181">
        <v>0</v>
      </c>
      <c r="D458" s="181">
        <v>0</v>
      </c>
      <c r="E458" s="14"/>
      <c r="F458" s="14"/>
    </row>
    <row r="459" spans="1:6" ht="21" customHeight="1">
      <c r="B459" s="25">
        <f>SUM(B458:B458)</f>
        <v>0</v>
      </c>
      <c r="C459" s="25">
        <f>SUM(C458:C458)</f>
        <v>0</v>
      </c>
      <c r="D459" s="25">
        <f>SUM(D458:D458)</f>
        <v>0</v>
      </c>
      <c r="E459" s="14"/>
      <c r="F459" s="14"/>
    </row>
    <row r="460" spans="1:6" ht="6.75" customHeight="1">
      <c r="E460" s="14"/>
      <c r="F460" s="14"/>
    </row>
    <row r="461" spans="1:6">
      <c r="A461" s="3" t="s">
        <v>381</v>
      </c>
      <c r="B461" s="125"/>
      <c r="C461" s="125"/>
      <c r="D461" s="125"/>
    </row>
    <row r="462" spans="1:6">
      <c r="B462" s="125"/>
      <c r="C462" s="125"/>
      <c r="D462" s="125"/>
    </row>
    <row r="463" spans="1:6">
      <c r="B463" s="125"/>
      <c r="C463" s="125"/>
      <c r="D463" s="125"/>
    </row>
    <row r="464" spans="1:6">
      <c r="B464" s="125"/>
      <c r="C464" s="125"/>
      <c r="D464" s="125"/>
    </row>
    <row r="465" spans="1:6">
      <c r="F465" s="14"/>
    </row>
    <row r="466" spans="1:6">
      <c r="A466" s="182"/>
      <c r="B466" s="125"/>
      <c r="C466" s="182"/>
      <c r="D466" s="182"/>
      <c r="E466" s="182"/>
      <c r="F466" s="183"/>
    </row>
    <row r="467" spans="1:6">
      <c r="A467" s="184" t="s">
        <v>382</v>
      </c>
      <c r="B467" s="125"/>
      <c r="C467" s="185" t="s">
        <v>383</v>
      </c>
      <c r="D467" s="185"/>
      <c r="E467" s="185"/>
      <c r="F467" s="186"/>
    </row>
    <row r="468" spans="1:6">
      <c r="A468" s="187" t="s">
        <v>384</v>
      </c>
      <c r="B468" s="125"/>
      <c r="C468" s="187" t="s">
        <v>385</v>
      </c>
      <c r="D468" s="187"/>
      <c r="E468" s="187"/>
      <c r="F468" s="188"/>
    </row>
    <row r="469" spans="1:6" ht="25.5" customHeight="1">
      <c r="A469" s="187"/>
      <c r="B469" s="125"/>
      <c r="C469" s="187"/>
      <c r="D469" s="187"/>
      <c r="E469" s="187"/>
      <c r="F469" s="125"/>
    </row>
    <row r="470" spans="1:6">
      <c r="A470" s="125"/>
      <c r="B470" s="125"/>
      <c r="C470" s="125"/>
      <c r="D470" s="125"/>
      <c r="E470" s="125"/>
      <c r="F470" s="125"/>
    </row>
    <row r="471" spans="1:6" ht="12.75" customHeight="1"/>
    <row r="474" spans="1:6" ht="12.75" customHeight="1"/>
  </sheetData>
  <mergeCells count="70">
    <mergeCell ref="A454:E454"/>
    <mergeCell ref="C467:E467"/>
    <mergeCell ref="A468:A469"/>
    <mergeCell ref="C468:E469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4:B414"/>
    <mergeCell ref="A415:B415"/>
    <mergeCell ref="A416:B416"/>
    <mergeCell ref="A418:D418"/>
    <mergeCell ref="A419:D419"/>
    <mergeCell ref="A420:D420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C223:D223"/>
    <mergeCell ref="C232:D232"/>
    <mergeCell ref="A398:D398"/>
    <mergeCell ref="A399:D399"/>
    <mergeCell ref="A400:D400"/>
    <mergeCell ref="A401:B401"/>
    <mergeCell ref="C131:D131"/>
    <mergeCell ref="A143:C143"/>
    <mergeCell ref="C174:D174"/>
    <mergeCell ref="C181:D181"/>
    <mergeCell ref="C187:D187"/>
    <mergeCell ref="C195:D195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Especificar origen de dicho recurso: Federal, Estatal, Municipal, Particulares." sqref="C170 C177 C184"/>
    <dataValidation allowBlank="1" showInputMessage="1" showErrorMessage="1" prompt="Características cualitativas significativas que les impacten financieramente." sqref="C141:D141 D170 D177 D184"/>
    <dataValidation allowBlank="1" showInputMessage="1" showErrorMessage="1" prompt="Corresponde al número de la cuenta de acuerdo al Plan de Cuentas emitido por el CONAC (DOF 22/11/2010)." sqref="A141"/>
    <dataValidation allowBlank="1" showInputMessage="1" showErrorMessage="1" prompt="Saldo final del periodo que corresponde la cuenta pública presentada (mensual:  enero, febrero, marzo, etc.; trimestral: 1er, 2do, 3ro. o 4to.)." sqref="B141 B170 B177 B184"/>
  </dataValidations>
  <pageMargins left="0.70866141732283472" right="0.70866141732283472" top="0.51181102362204722" bottom="0.55118110236220474" header="0.31496062992125984" footer="0.31496062992125984"/>
  <pageSetup scale="62" firstPageNumber="9" fitToHeight="10" orientation="landscape" useFirstPageNumber="1" r:id="rId1"/>
  <headerFooter>
    <oddFooter>&amp;R&amp;P</oddFooter>
    <firstFooter>&amp;R9</firstFooter>
  </headerFooter>
  <rowBreaks count="6" manualBreakCount="6">
    <brk id="63" max="5" man="1"/>
    <brk id="129" max="5" man="1"/>
    <brk id="193" max="5" man="1"/>
    <brk id="259" max="5" man="1"/>
    <brk id="324" max="5" man="1"/>
    <brk id="3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2020-04-20T16:59:24Z</dcterms:created>
  <dcterms:modified xsi:type="dcterms:W3CDTF">2020-04-20T16:59:54Z</dcterms:modified>
</cp:coreProperties>
</file>