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todo\INFORMES 2019\INFORMACIÓN FINANCIERA LGCG Y DISIPLINA FINANCIERA\SEGUNDO TRIM\5.-IT\6.-IDF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G42" i="3"/>
  <c r="D42" i="3"/>
  <c r="D79" i="3" s="1"/>
  <c r="C42" i="3"/>
  <c r="F5" i="3"/>
  <c r="H16" i="3"/>
  <c r="F26" i="2"/>
  <c r="E26" i="2"/>
  <c r="B26" i="2"/>
  <c r="D26" i="2"/>
  <c r="H98" i="1"/>
  <c r="C79" i="1"/>
  <c r="G79" i="1"/>
  <c r="H43" i="1"/>
  <c r="H23" i="1"/>
  <c r="H13" i="1"/>
  <c r="D4" i="1"/>
  <c r="F79" i="1"/>
  <c r="C5" i="3"/>
  <c r="C79" i="3" s="1"/>
  <c r="G5" i="3"/>
  <c r="G79" i="3" s="1"/>
  <c r="E4" i="4"/>
  <c r="E27" i="4" s="1"/>
  <c r="C16" i="4"/>
  <c r="F4" i="1"/>
  <c r="H33" i="1"/>
  <c r="H53" i="1"/>
  <c r="H57" i="1"/>
  <c r="D79" i="1"/>
  <c r="H36" i="3"/>
  <c r="H43" i="3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H42" i="3" s="1"/>
  <c r="G11" i="4"/>
  <c r="G26" i="2" l="1"/>
  <c r="C154" i="1"/>
  <c r="H79" i="1"/>
  <c r="G154" i="1"/>
  <c r="F154" i="1"/>
  <c r="D154" i="1"/>
  <c r="H4" i="1"/>
  <c r="G4" i="4"/>
  <c r="G27" i="4" s="1"/>
  <c r="H79" i="3"/>
  <c r="E154" i="1"/>
  <c r="E79" i="3"/>
  <c r="H154" i="1" l="1"/>
</calcChain>
</file>

<file path=xl/sharedStrings.xml><?xml version="1.0" encoding="utf-8"?>
<sst xmlns="http://schemas.openxmlformats.org/spreadsheetml/2006/main" count="491" uniqueCount="336">
  <si>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</si>
  <si>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</si>
  <si>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</si>
  <si>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</si>
  <si>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</si>
  <si>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</si>
  <si>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</si>
  <si>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</si>
  <si>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</si>
  <si>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</si>
  <si>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</si>
  <si>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</si>
  <si>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</si>
  <si>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</si>
  <si>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</si>
  <si>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</si>
  <si>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</si>
  <si>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</si>
  <si>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</si>
  <si>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</si>
  <si>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</si>
  <si>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</si>
  <si>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</si>
  <si>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</si>
  <si>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</si>
  <si>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</si>
  <si>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</si>
  <si>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</si>
  <si>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</si>
  <si>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</si>
  <si>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</si>
  <si>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</si>
  <si>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</si>
  <si>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</si>
  <si>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</si>
  <si>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</si>
  <si>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</si>
  <si>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</si>
  <si>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</si>
  <si>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</si>
  <si>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</si>
  <si>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</si>
  <si>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</si>
  <si>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</si>
  <si>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</si>
  <si>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</si>
  <si>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</si>
  <si>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</si>
  <si>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</si>
  <si>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</si>
  <si>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</si>
  <si>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</si>
  <si>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</si>
  <si>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</si>
  <si>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</si>
  <si>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</si>
  <si>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</si>
  <si>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</si>
  <si>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</si>
  <si>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</si>
  <si>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</si>
  <si>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</si>
  <si>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</si>
  <si>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</si>
  <si>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</si>
  <si>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</si>
  <si>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</si>
  <si>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</si>
  <si>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</si>
  <si>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</si>
  <si>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</si>
  <si>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</si>
  <si>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</si>
  <si>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</si>
  <si>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</si>
  <si>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</si>
  <si>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</si>
  <si>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</si>
  <si>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</si>
  <si>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</si>
  <si>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</si>
  <si>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</si>
  <si>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</si>
  <si>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</si>
  <si>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</si>
  <si>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</si>
  <si>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</si>
  <si>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</si>
  <si>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</si>
  <si>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</si>
  <si>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</si>
  <si>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</si>
  <si>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</si>
  <si>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</si>
  <si>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</si>
  <si>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</si>
  <si>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</si>
  <si>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</si>
  <si>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</si>
  <si>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</si>
  <si>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</si>
  <si>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</si>
  <si>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</si>
  <si>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</si>
  <si>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</si>
  <si>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</si>
  <si>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</si>
  <si>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</si>
  <si>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</si>
  <si>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</si>
  <si>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</si>
  <si>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</si>
  <si>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</si>
  <si>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</si>
  <si>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</si>
  <si>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</si>
  <si>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</si>
  <si>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</si>
  <si>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</si>
  <si>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</si>
  <si>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</si>
  <si>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</si>
  <si>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</si>
  <si>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</si>
  <si>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</si>
  <si>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</si>
  <si>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</si>
  <si>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</si>
  <si>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</si>
  <si>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</si>
  <si>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</si>
  <si>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</si>
  <si>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</si>
  <si>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</si>
  <si>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</si>
  <si>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</si>
  <si>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</si>
  <si>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</si>
  <si>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</si>
  <si>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</si>
  <si>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</si>
  <si>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</si>
  <si>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</si>
  <si>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</si>
  <si>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</si>
  <si>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</si>
  <si>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</si>
  <si>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</si>
  <si>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</si>
  <si>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</si>
  <si>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</si>
  <si>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</si>
  <si>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</si>
  <si>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</si>
  <si>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</si>
  <si>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</si>
  <si>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</si>
  <si>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</si>
  <si>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</si>
  <si>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</si>
  <si>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</si>
  <si>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</si>
  <si>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</si>
  <si>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</si>
  <si>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</si>
  <si>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</si>
  <si>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</si>
  <si>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</si>
  <si>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</si>
  <si>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</si>
  <si>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</si>
  <si>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</si>
  <si>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</si>
  <si>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</si>
  <si>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</si>
  <si>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</si>
  <si>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</si>
  <si>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</si>
  <si>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</si>
  <si>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</si>
  <si>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</si>
  <si>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</si>
  <si>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</si>
  <si>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</si>
  <si>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</si>
  <si>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</si>
  <si>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</si>
  <si>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</si>
  <si>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</si>
  <si>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</si>
  <si>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</si>
  <si>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</si>
  <si>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</si>
  <si>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</si>
  <si>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</si>
  <si>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</si>
  <si>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</si>
  <si>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</si>
  <si>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</si>
  <si>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</si>
  <si>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</si>
  <si>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</si>
  <si>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</si>
  <si>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</si>
  <si>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</si>
  <si>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</si>
  <si>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</si>
  <si>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</si>
  <si>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</si>
  <si>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</si>
  <si>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</si>
  <si>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</si>
  <si>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</si>
  <si>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</si>
  <si>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</si>
  <si>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</si>
  <si>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</si>
  <si>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</si>
  <si>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</si>
  <si>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</si>
  <si>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</si>
  <si>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</si>
  <si>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</si>
  <si>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</si>
  <si>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</si>
  <si>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</si>
  <si>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</si>
  <si>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</si>
  <si>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</si>
  <si>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</si>
  <si>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</si>
  <si>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</si>
  <si>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</si>
  <si>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</si>
  <si>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</si>
  <si>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</si>
  <si>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</si>
  <si>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</si>
  <si>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</si>
  <si>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</si>
  <si>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</si>
  <si>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</si>
  <si>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</si>
  <si>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</si>
  <si>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</si>
  <si>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</si>
  <si>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</si>
  <si>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</si>
  <si>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</si>
  <si>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</si>
  <si>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</si>
  <si>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</si>
  <si>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</si>
  <si>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</si>
  <si>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</si>
  <si>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</si>
  <si>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</si>
  <si>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</si>
  <si>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</si>
  <si>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</si>
  <si>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</si>
  <si>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</si>
  <si>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</si>
  <si>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</si>
  <si>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</si>
  <si>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</si>
  <si>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</si>
  <si>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</si>
  <si>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</si>
  <si>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</si>
  <si>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</si>
  <si>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</si>
  <si>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</si>
  <si>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</si>
  <si>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</si>
  <si>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</si>
  <si>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</si>
  <si>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</si>
  <si>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</si>
  <si>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</si>
  <si>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</si>
  <si>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</si>
  <si>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</si>
  <si>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</si>
  <si>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</si>
  <si>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</si>
  <si>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</si>
  <si>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</si>
  <si>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</si>
  <si>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</si>
  <si>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</si>
  <si>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</si>
  <si>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</si>
  <si>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</si>
  <si>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</si>
  <si>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</si>
  <si>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</si>
  <si>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</si>
  <si>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</si>
  <si>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</si>
  <si>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</si>
  <si>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</si>
  <si>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</si>
  <si>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</si>
  <si>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</si>
  <si>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</si>
  <si>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</si>
  <si>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</si>
  <si>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</si>
  <si>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</si>
  <si>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</si>
  <si>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</si>
  <si>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</si>
  <si>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</si>
  <si>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</si>
  <si>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</si>
  <si>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</si>
  <si>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</si>
  <si>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</si>
  <si>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</si>
  <si>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</si>
  <si>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</si>
  <si>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2019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</si>
  <si>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</si>
  <si>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</si>
  <si>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</si>
  <si>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</si>
  <si>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30 de Junio de 2019
PESOS</t>
  </si>
  <si>
    <t>UNIVERSIDAD TECNOLOGICA DEL NORTE DE GUANAJUATO
Estado Analítico del Ejercicio del Presupuesto de Egresos Detallado - LDF
Clasificación Funcional (Finalidad y Función)
al 30 de Junio de 2019
PESOS</t>
  </si>
  <si>
    <t>UNIVERSIDAD TECNOLOGICA DEL NORTE DE GUANAJUATO
Estado Analítico del Ejercicio del Presupuesto de Egresos Detallado - LDF
Clasificación de Servicios Personales por Categoría
al 30 de Junio de 2019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</si>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</sst>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14" fillId="0" borderId="0"/>
  </cellStyleXfs>
  <cellXfs count="91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10" applyFont="1" applyFill="1" applyBorder="1" applyAlignment="1" applyProtection="1">
      <alignment vertical="top"/>
      <protection locked="0"/>
    </xf>
    <xf numFmtId="0" fontId="7" fillId="0" borderId="0" xfId="8" applyAlignment="1" applyProtection="1">
      <alignment horizontal="center"/>
      <protection locked="0"/>
    </xf>
    <xf numFmtId="0" fontId="7" fillId="0" borderId="14" xfId="8" applyBorder="1" applyAlignment="1" applyProtection="1">
      <alignment horizontal="center"/>
      <protection locked="0"/>
    </xf>
    <xf numFmtId="0" fontId="1" fillId="0" borderId="0" xfId="10"/>
    <xf numFmtId="0" fontId="7" fillId="0" borderId="0" xfId="10" applyFont="1" applyFill="1" applyBorder="1" applyAlignment="1" applyProtection="1">
      <alignment vertical="top"/>
      <protection locked="0"/>
    </xf>
    <xf numFmtId="0" fontId="1" fillId="0" borderId="0" xfId="10"/>
    <xf numFmtId="0" fontId="1" fillId="0" borderId="0" xfId="10"/>
    <xf numFmtId="0" fontId="7" fillId="0" borderId="0" xfId="10" applyFont="1" applyFill="1" applyBorder="1" applyAlignment="1" applyProtection="1">
      <alignment vertical="top"/>
      <protection locked="0"/>
    </xf>
  </cellXfs>
  <cellStyles count="12">
    <cellStyle name="Millares 2" xfId="9"/>
    <cellStyle name="Millares 3" xfId="3"/>
    <cellStyle name="Normal" xfId="0" builtinId="0"/>
    <cellStyle name="Normal 2" xfId="1"/>
    <cellStyle name="Normal 2 2" xfId="10"/>
    <cellStyle name="Normal 2 2 2" xfId="11"/>
    <cellStyle name="Normal 2 3" xfId="5"/>
    <cellStyle name="Normal 3" xfId="7"/>
    <cellStyle name="Normal 4" xfId="8"/>
    <cellStyle name="Normal 5" xfId="2"/>
    <cellStyle name="Normal 9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63781531.730000004</v>
      </c>
      <c r="D4" s="5">
        <f t="shared" ref="D4:H4" si="0">D5+D13+D23+D33+D43+D53+D57+D66+D70</f>
        <v>526699.15999999968</v>
      </c>
      <c r="E4" s="5">
        <f t="shared" si="0"/>
        <v>64308230.890000001</v>
      </c>
      <c r="F4" s="5">
        <f t="shared" si="0"/>
        <v>26678939.530000001</v>
      </c>
      <c r="G4" s="5">
        <f t="shared" si="0"/>
        <v>26678939.530000001</v>
      </c>
      <c r="H4" s="5">
        <f t="shared" si="0"/>
        <v>37629291.359999999</v>
      </c>
    </row>
    <row r="5" spans="1:8">
      <c r="A5" s="56" t="s">
        <v>9</v>
      </c>
      <c r="B5" s="57"/>
      <c r="C5" s="6">
        <f>SUM(C6:C12)</f>
        <v>38265539.560000002</v>
      </c>
      <c r="D5" s="6">
        <f t="shared" ref="D5:H5" si="1">SUM(D6:D12)</f>
        <v>82239.25</v>
      </c>
      <c r="E5" s="6">
        <f t="shared" si="1"/>
        <v>38347778.810000002</v>
      </c>
      <c r="F5" s="6">
        <f t="shared" si="1"/>
        <v>18828980.780000001</v>
      </c>
      <c r="G5" s="6">
        <f t="shared" si="1"/>
        <v>18828980.780000001</v>
      </c>
      <c r="H5" s="6">
        <f t="shared" si="1"/>
        <v>19518798.029999997</v>
      </c>
    </row>
    <row r="6" spans="1:8">
      <c r="A6" s="35" t="s">
        <v>144</v>
      </c>
      <c r="B6" s="36" t="s">
        <v>10</v>
      </c>
      <c r="C6" s="7">
        <v>7618137.1699999999</v>
      </c>
      <c r="D6" s="7">
        <v>1273.21</v>
      </c>
      <c r="E6" s="7">
        <f>C6+D6</f>
        <v>7619410.3799999999</v>
      </c>
      <c r="F6" s="7">
        <v>3351732.6</v>
      </c>
      <c r="G6" s="7">
        <v>3351732.6</v>
      </c>
      <c r="H6" s="7">
        <f>E6-F6</f>
        <v>4267677.7799999993</v>
      </c>
    </row>
    <row r="7" spans="1:8">
      <c r="A7" s="35" t="s">
        <v>145</v>
      </c>
      <c r="B7" s="36" t="s">
        <v>11</v>
      </c>
      <c r="C7" s="7">
        <v>10993031</v>
      </c>
      <c r="D7" s="7">
        <v>0</v>
      </c>
      <c r="E7" s="7">
        <f t="shared" ref="E7:E12" si="2">C7+D7</f>
        <v>10993031</v>
      </c>
      <c r="F7" s="7">
        <v>7318690.1600000001</v>
      </c>
      <c r="G7" s="7">
        <v>7318690.1600000001</v>
      </c>
      <c r="H7" s="7">
        <f t="shared" ref="H7:H70" si="3">E7-F7</f>
        <v>3674340.84</v>
      </c>
    </row>
    <row r="8" spans="1:8">
      <c r="A8" s="35" t="s">
        <v>146</v>
      </c>
      <c r="B8" s="36" t="s">
        <v>12</v>
      </c>
      <c r="C8" s="7">
        <v>4551040.0199999996</v>
      </c>
      <c r="D8" s="7">
        <v>4010.62</v>
      </c>
      <c r="E8" s="7">
        <f t="shared" si="2"/>
        <v>4555050.6399999997</v>
      </c>
      <c r="F8" s="7">
        <v>149917.47</v>
      </c>
      <c r="G8" s="7">
        <v>149917.47</v>
      </c>
      <c r="H8" s="7">
        <f t="shared" si="3"/>
        <v>4405133.17</v>
      </c>
    </row>
    <row r="9" spans="1:8">
      <c r="A9" s="35" t="s">
        <v>147</v>
      </c>
      <c r="B9" s="36" t="s">
        <v>13</v>
      </c>
      <c r="C9" s="7">
        <v>6693633.1100000003</v>
      </c>
      <c r="D9" s="7">
        <v>0</v>
      </c>
      <c r="E9" s="7">
        <f t="shared" si="2"/>
        <v>6693633.1100000003</v>
      </c>
      <c r="F9" s="7">
        <v>3844512.27</v>
      </c>
      <c r="G9" s="7">
        <v>3844512.27</v>
      </c>
      <c r="H9" s="7">
        <f t="shared" si="3"/>
        <v>2849120.8400000003</v>
      </c>
    </row>
    <row r="10" spans="1:8">
      <c r="A10" s="35" t="s">
        <v>148</v>
      </c>
      <c r="B10" s="36" t="s">
        <v>14</v>
      </c>
      <c r="C10" s="7">
        <v>7749698.2599999998</v>
      </c>
      <c r="D10" s="7">
        <v>76955.42</v>
      </c>
      <c r="E10" s="7">
        <f t="shared" si="2"/>
        <v>7826653.6799999997</v>
      </c>
      <c r="F10" s="7">
        <v>3504753.44</v>
      </c>
      <c r="G10" s="7">
        <v>3504753.44</v>
      </c>
      <c r="H10" s="7">
        <f t="shared" si="3"/>
        <v>4321900.24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660000</v>
      </c>
      <c r="D12" s="7">
        <v>0</v>
      </c>
      <c r="E12" s="7">
        <f t="shared" si="2"/>
        <v>660000</v>
      </c>
      <c r="F12" s="7">
        <v>659374.84</v>
      </c>
      <c r="G12" s="7">
        <v>659374.84</v>
      </c>
      <c r="H12" s="7">
        <f t="shared" si="3"/>
        <v>625.1600000000326</v>
      </c>
    </row>
    <row r="13" spans="1:8">
      <c r="A13" s="56" t="s">
        <v>17</v>
      </c>
      <c r="B13" s="57"/>
      <c r="C13" s="6">
        <f>SUM(C14:C22)</f>
        <v>4577186.040000001</v>
      </c>
      <c r="D13" s="6">
        <f t="shared" ref="D13:G13" si="4">SUM(D14:D22)</f>
        <v>-175574.88</v>
      </c>
      <c r="E13" s="6">
        <f t="shared" si="4"/>
        <v>4401611.16</v>
      </c>
      <c r="F13" s="6">
        <f t="shared" si="4"/>
        <v>1250072.96</v>
      </c>
      <c r="G13" s="6">
        <f t="shared" si="4"/>
        <v>1250072.96</v>
      </c>
      <c r="H13" s="6">
        <f t="shared" si="3"/>
        <v>3151538.2</v>
      </c>
    </row>
    <row r="14" spans="1:8">
      <c r="A14" s="35" t="s">
        <v>151</v>
      </c>
      <c r="B14" s="36" t="s">
        <v>18</v>
      </c>
      <c r="C14" s="7">
        <v>1600887.84</v>
      </c>
      <c r="D14" s="7">
        <v>-130510.46</v>
      </c>
      <c r="E14" s="7">
        <f t="shared" ref="E14:E22" si="5">C14+D14</f>
        <v>1470377.3800000001</v>
      </c>
      <c r="F14" s="7">
        <v>244747.26</v>
      </c>
      <c r="G14" s="7">
        <v>244747.26</v>
      </c>
      <c r="H14" s="7">
        <f t="shared" si="3"/>
        <v>1225630.1200000001</v>
      </c>
    </row>
    <row r="15" spans="1:8">
      <c r="A15" s="35" t="s">
        <v>152</v>
      </c>
      <c r="B15" s="36" t="s">
        <v>19</v>
      </c>
      <c r="C15" s="7">
        <v>520613.03</v>
      </c>
      <c r="D15" s="7">
        <v>75509.13</v>
      </c>
      <c r="E15" s="7">
        <f t="shared" si="5"/>
        <v>596122.16</v>
      </c>
      <c r="F15" s="7">
        <v>156285.85999999999</v>
      </c>
      <c r="G15" s="7">
        <v>156285.85999999999</v>
      </c>
      <c r="H15" s="7">
        <f t="shared" si="3"/>
        <v>439836.30000000005</v>
      </c>
    </row>
    <row r="16" spans="1:8">
      <c r="A16" s="35" t="s">
        <v>153</v>
      </c>
      <c r="B16" s="36" t="s">
        <v>20</v>
      </c>
      <c r="C16" s="7">
        <v>3000</v>
      </c>
      <c r="D16" s="7">
        <v>3780</v>
      </c>
      <c r="E16" s="7">
        <f t="shared" si="5"/>
        <v>6780</v>
      </c>
      <c r="F16" s="7">
        <v>0</v>
      </c>
      <c r="G16" s="7">
        <v>0</v>
      </c>
      <c r="H16" s="7">
        <f t="shared" si="3"/>
        <v>6780</v>
      </c>
    </row>
    <row r="17" spans="1:8">
      <c r="A17" s="35" t="s">
        <v>154</v>
      </c>
      <c r="B17" s="36" t="s">
        <v>21</v>
      </c>
      <c r="C17" s="7">
        <v>752038.35</v>
      </c>
      <c r="D17" s="7">
        <v>36700</v>
      </c>
      <c r="E17" s="7">
        <f t="shared" si="5"/>
        <v>788738.35</v>
      </c>
      <c r="F17" s="7">
        <v>232353.65</v>
      </c>
      <c r="G17" s="7">
        <v>232353.65</v>
      </c>
      <c r="H17" s="7">
        <f t="shared" si="3"/>
        <v>556384.69999999995</v>
      </c>
    </row>
    <row r="18" spans="1:8">
      <c r="A18" s="35" t="s">
        <v>155</v>
      </c>
      <c r="B18" s="36" t="s">
        <v>22</v>
      </c>
      <c r="C18" s="7">
        <v>278174.51</v>
      </c>
      <c r="D18" s="7">
        <v>-94934</v>
      </c>
      <c r="E18" s="7">
        <f t="shared" si="5"/>
        <v>183240.51</v>
      </c>
      <c r="F18" s="7">
        <v>7888.65</v>
      </c>
      <c r="G18" s="7">
        <v>7888.65</v>
      </c>
      <c r="H18" s="7">
        <f t="shared" si="3"/>
        <v>175351.86000000002</v>
      </c>
    </row>
    <row r="19" spans="1:8">
      <c r="A19" s="35" t="s">
        <v>156</v>
      </c>
      <c r="B19" s="36" t="s">
        <v>23</v>
      </c>
      <c r="C19" s="7">
        <v>1012251.16</v>
      </c>
      <c r="D19" s="7">
        <v>2000</v>
      </c>
      <c r="E19" s="7">
        <f t="shared" si="5"/>
        <v>1014251.16</v>
      </c>
      <c r="F19" s="7">
        <v>517293.1</v>
      </c>
      <c r="G19" s="7">
        <v>517293.1</v>
      </c>
      <c r="H19" s="7">
        <f t="shared" si="3"/>
        <v>496958.06000000006</v>
      </c>
    </row>
    <row r="20" spans="1:8">
      <c r="A20" s="35" t="s">
        <v>157</v>
      </c>
      <c r="B20" s="36" t="s">
        <v>24</v>
      </c>
      <c r="C20" s="7">
        <v>126844.17</v>
      </c>
      <c r="D20" s="7">
        <v>-3900</v>
      </c>
      <c r="E20" s="7">
        <f t="shared" si="5"/>
        <v>122944.17</v>
      </c>
      <c r="F20" s="7">
        <v>17808.509999999998</v>
      </c>
      <c r="G20" s="7">
        <v>17808.509999999998</v>
      </c>
      <c r="H20" s="7">
        <f t="shared" si="3"/>
        <v>105135.66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283376.98</v>
      </c>
      <c r="D22" s="7">
        <v>-64219.55</v>
      </c>
      <c r="E22" s="7">
        <f t="shared" si="5"/>
        <v>219157.43</v>
      </c>
      <c r="F22" s="7">
        <v>73695.929999999993</v>
      </c>
      <c r="G22" s="7">
        <v>73695.929999999993</v>
      </c>
      <c r="H22" s="7">
        <f t="shared" si="3"/>
        <v>145461.5</v>
      </c>
    </row>
    <row r="23" spans="1:8">
      <c r="A23" s="56" t="s">
        <v>27</v>
      </c>
      <c r="B23" s="57"/>
      <c r="C23" s="6">
        <f>SUM(C24:C32)</f>
        <v>17165498.43</v>
      </c>
      <c r="D23" s="6">
        <f t="shared" ref="D23:G23" si="6">SUM(D24:D32)</f>
        <v>639572.49</v>
      </c>
      <c r="E23" s="6">
        <f t="shared" si="6"/>
        <v>17805070.920000002</v>
      </c>
      <c r="F23" s="6">
        <f t="shared" si="6"/>
        <v>6172139.7899999991</v>
      </c>
      <c r="G23" s="6">
        <f t="shared" si="6"/>
        <v>6172139.7899999991</v>
      </c>
      <c r="H23" s="6">
        <f t="shared" si="3"/>
        <v>11632931.130000003</v>
      </c>
    </row>
    <row r="24" spans="1:8">
      <c r="A24" s="35" t="s">
        <v>160</v>
      </c>
      <c r="B24" s="36" t="s">
        <v>28</v>
      </c>
      <c r="C24" s="7">
        <v>1982276.78</v>
      </c>
      <c r="D24" s="7">
        <v>0</v>
      </c>
      <c r="E24" s="7">
        <f t="shared" ref="E24:E32" si="7">C24+D24</f>
        <v>1982276.78</v>
      </c>
      <c r="F24" s="7">
        <v>1180393.92</v>
      </c>
      <c r="G24" s="7">
        <v>1180393.92</v>
      </c>
      <c r="H24" s="7">
        <f t="shared" si="3"/>
        <v>801882.8600000001</v>
      </c>
    </row>
    <row r="25" spans="1:8">
      <c r="A25" s="35" t="s">
        <v>161</v>
      </c>
      <c r="B25" s="36" t="s">
        <v>29</v>
      </c>
      <c r="C25" s="7">
        <v>435056.8</v>
      </c>
      <c r="D25" s="7">
        <v>-9202.4</v>
      </c>
      <c r="E25" s="7">
        <f t="shared" si="7"/>
        <v>425854.39999999997</v>
      </c>
      <c r="F25" s="7">
        <v>295338.75</v>
      </c>
      <c r="G25" s="7">
        <v>295338.75</v>
      </c>
      <c r="H25" s="7">
        <f t="shared" si="3"/>
        <v>130515.64999999997</v>
      </c>
    </row>
    <row r="26" spans="1:8">
      <c r="A26" s="35" t="s">
        <v>162</v>
      </c>
      <c r="B26" s="36" t="s">
        <v>30</v>
      </c>
      <c r="C26" s="7">
        <v>4766912.2699999996</v>
      </c>
      <c r="D26" s="7">
        <v>792645.64</v>
      </c>
      <c r="E26" s="7">
        <f t="shared" si="7"/>
        <v>5559557.9099999992</v>
      </c>
      <c r="F26" s="7">
        <v>2133045.52</v>
      </c>
      <c r="G26" s="7">
        <v>2133045.52</v>
      </c>
      <c r="H26" s="7">
        <f t="shared" si="3"/>
        <v>3426512.3899999992</v>
      </c>
    </row>
    <row r="27" spans="1:8">
      <c r="A27" s="35" t="s">
        <v>163</v>
      </c>
      <c r="B27" s="36" t="s">
        <v>31</v>
      </c>
      <c r="C27" s="7">
        <v>662144.64</v>
      </c>
      <c r="D27" s="7">
        <v>-53112</v>
      </c>
      <c r="E27" s="7">
        <f t="shared" si="7"/>
        <v>609032.64</v>
      </c>
      <c r="F27" s="7">
        <v>129924.63</v>
      </c>
      <c r="G27" s="7">
        <v>129924.63</v>
      </c>
      <c r="H27" s="7">
        <f t="shared" si="3"/>
        <v>479108.01</v>
      </c>
    </row>
    <row r="28" spans="1:8">
      <c r="A28" s="35" t="s">
        <v>164</v>
      </c>
      <c r="B28" s="36" t="s">
        <v>32</v>
      </c>
      <c r="C28" s="7">
        <v>4784431.7</v>
      </c>
      <c r="D28" s="7">
        <v>-193000</v>
      </c>
      <c r="E28" s="7">
        <f t="shared" si="7"/>
        <v>4591431.7</v>
      </c>
      <c r="F28" s="7">
        <v>1175973.58</v>
      </c>
      <c r="G28" s="7">
        <v>1175973.58</v>
      </c>
      <c r="H28" s="7">
        <f t="shared" si="3"/>
        <v>3415458.12</v>
      </c>
    </row>
    <row r="29" spans="1:8">
      <c r="A29" s="35" t="s">
        <v>165</v>
      </c>
      <c r="B29" s="36" t="s">
        <v>33</v>
      </c>
      <c r="C29" s="7">
        <v>410840.52</v>
      </c>
      <c r="D29" s="7">
        <v>-75000</v>
      </c>
      <c r="E29" s="7">
        <f t="shared" si="7"/>
        <v>335840.52</v>
      </c>
      <c r="F29" s="7">
        <v>147793.26999999999</v>
      </c>
      <c r="G29" s="7">
        <v>147793.26999999999</v>
      </c>
      <c r="H29" s="7">
        <f t="shared" si="3"/>
        <v>188047.25000000003</v>
      </c>
    </row>
    <row r="30" spans="1:8">
      <c r="A30" s="35" t="s">
        <v>166</v>
      </c>
      <c r="B30" s="36" t="s">
        <v>34</v>
      </c>
      <c r="C30" s="7">
        <v>805590.85</v>
      </c>
      <c r="D30" s="7">
        <v>21614.7</v>
      </c>
      <c r="E30" s="7">
        <f t="shared" si="7"/>
        <v>827205.54999999993</v>
      </c>
      <c r="F30" s="7">
        <v>239684.14</v>
      </c>
      <c r="G30" s="7">
        <v>239684.14</v>
      </c>
      <c r="H30" s="7">
        <f t="shared" si="3"/>
        <v>587521.40999999992</v>
      </c>
    </row>
    <row r="31" spans="1:8">
      <c r="A31" s="35" t="s">
        <v>167</v>
      </c>
      <c r="B31" s="36" t="s">
        <v>35</v>
      </c>
      <c r="C31" s="7">
        <v>2137102.92</v>
      </c>
      <c r="D31" s="7">
        <v>10157.700000000001</v>
      </c>
      <c r="E31" s="7">
        <f t="shared" si="7"/>
        <v>2147260.62</v>
      </c>
      <c r="F31" s="7">
        <v>552278.1</v>
      </c>
      <c r="G31" s="7">
        <v>552278.1</v>
      </c>
      <c r="H31" s="7">
        <f t="shared" si="3"/>
        <v>1594982.52</v>
      </c>
    </row>
    <row r="32" spans="1:8">
      <c r="A32" s="35" t="s">
        <v>168</v>
      </c>
      <c r="B32" s="36" t="s">
        <v>36</v>
      </c>
      <c r="C32" s="7">
        <v>1181141.95</v>
      </c>
      <c r="D32" s="7">
        <v>145468.85</v>
      </c>
      <c r="E32" s="7">
        <f t="shared" si="7"/>
        <v>1326610.8</v>
      </c>
      <c r="F32" s="7">
        <v>317707.88</v>
      </c>
      <c r="G32" s="7">
        <v>317707.88</v>
      </c>
      <c r="H32" s="7">
        <f t="shared" si="3"/>
        <v>1008902.92</v>
      </c>
    </row>
    <row r="33" spans="1:8">
      <c r="A33" s="56" t="s">
        <v>37</v>
      </c>
      <c r="B33" s="57"/>
      <c r="C33" s="6">
        <f>SUM(C34:C42)</f>
        <v>710000</v>
      </c>
      <c r="D33" s="6">
        <f t="shared" ref="D33:G33" si="8">SUM(D34:D42)</f>
        <v>0</v>
      </c>
      <c r="E33" s="6">
        <f t="shared" si="8"/>
        <v>710000</v>
      </c>
      <c r="F33" s="6">
        <f t="shared" si="8"/>
        <v>304420</v>
      </c>
      <c r="G33" s="6">
        <f t="shared" si="8"/>
        <v>304420</v>
      </c>
      <c r="H33" s="6">
        <f t="shared" si="3"/>
        <v>405580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710000</v>
      </c>
      <c r="D37" s="7">
        <v>0</v>
      </c>
      <c r="E37" s="7">
        <f t="shared" si="9"/>
        <v>710000</v>
      </c>
      <c r="F37" s="7">
        <v>304420</v>
      </c>
      <c r="G37" s="7">
        <v>304420</v>
      </c>
      <c r="H37" s="7">
        <f t="shared" si="3"/>
        <v>405580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928440</v>
      </c>
      <c r="D43" s="6">
        <f t="shared" ref="D43:G43" si="10">SUM(D44:D52)</f>
        <v>415330</v>
      </c>
      <c r="E43" s="6">
        <f t="shared" si="10"/>
        <v>1343770</v>
      </c>
      <c r="F43" s="6">
        <f t="shared" si="10"/>
        <v>123326</v>
      </c>
      <c r="G43" s="6">
        <f t="shared" si="10"/>
        <v>123326</v>
      </c>
      <c r="H43" s="6">
        <f t="shared" si="3"/>
        <v>1220444</v>
      </c>
    </row>
    <row r="44" spans="1:8">
      <c r="A44" s="35" t="s">
        <v>176</v>
      </c>
      <c r="B44" s="36" t="s">
        <v>48</v>
      </c>
      <c r="C44" s="7">
        <v>556940</v>
      </c>
      <c r="D44" s="7">
        <v>347330</v>
      </c>
      <c r="E44" s="7">
        <f t="shared" ref="E44:E52" si="11">C44+D44</f>
        <v>904270</v>
      </c>
      <c r="F44" s="7">
        <v>43326</v>
      </c>
      <c r="G44" s="7">
        <v>43326</v>
      </c>
      <c r="H44" s="7">
        <f t="shared" si="3"/>
        <v>860944</v>
      </c>
    </row>
    <row r="45" spans="1:8">
      <c r="A45" s="35" t="s">
        <v>177</v>
      </c>
      <c r="B45" s="36" t="s">
        <v>49</v>
      </c>
      <c r="C45" s="7">
        <v>0</v>
      </c>
      <c r="D45" s="7">
        <v>0</v>
      </c>
      <c r="E45" s="7">
        <f t="shared" si="11"/>
        <v>0</v>
      </c>
      <c r="F45" s="7">
        <v>0</v>
      </c>
      <c r="G45" s="7">
        <v>0</v>
      </c>
      <c r="H45" s="7">
        <f t="shared" si="3"/>
        <v>0</v>
      </c>
    </row>
    <row r="46" spans="1:8">
      <c r="A46" s="35" t="s">
        <v>178</v>
      </c>
      <c r="B46" s="36" t="s">
        <v>50</v>
      </c>
      <c r="C46" s="7">
        <v>8000</v>
      </c>
      <c r="D46" s="7">
        <v>0</v>
      </c>
      <c r="E46" s="7">
        <f t="shared" si="11"/>
        <v>8000</v>
      </c>
      <c r="F46" s="7">
        <v>0</v>
      </c>
      <c r="G46" s="7">
        <v>0</v>
      </c>
      <c r="H46" s="7">
        <f t="shared" si="3"/>
        <v>8000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363500</v>
      </c>
      <c r="D49" s="7">
        <v>68000</v>
      </c>
      <c r="E49" s="7">
        <f t="shared" si="11"/>
        <v>431500</v>
      </c>
      <c r="F49" s="7">
        <v>80000</v>
      </c>
      <c r="G49" s="7">
        <v>80000</v>
      </c>
      <c r="H49" s="7">
        <f t="shared" si="3"/>
        <v>351500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1700000</v>
      </c>
      <c r="E53" s="6">
        <f t="shared" si="12"/>
        <v>1700000</v>
      </c>
      <c r="F53" s="6">
        <f t="shared" si="12"/>
        <v>0</v>
      </c>
      <c r="G53" s="6">
        <f t="shared" si="12"/>
        <v>0</v>
      </c>
      <c r="H53" s="6">
        <f t="shared" si="3"/>
        <v>1700000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>
        <v>0</v>
      </c>
      <c r="D55" s="7">
        <v>1700000</v>
      </c>
      <c r="E55" s="7">
        <f t="shared" si="13"/>
        <v>1700000</v>
      </c>
      <c r="F55" s="7">
        <v>0</v>
      </c>
      <c r="G55" s="7">
        <v>0</v>
      </c>
      <c r="H55" s="7">
        <f t="shared" si="3"/>
        <v>1700000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2134867.7000000002</v>
      </c>
      <c r="D57" s="6">
        <f t="shared" ref="D57:G57" si="14">SUM(D58:D65)</f>
        <v>-2134867.7000000002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2134867.7000000002</v>
      </c>
      <c r="D65" s="7">
        <v>-2134867.7000000002</v>
      </c>
      <c r="E65" s="7">
        <f t="shared" si="15"/>
        <v>0</v>
      </c>
      <c r="F65" s="7">
        <v>0</v>
      </c>
      <c r="G65" s="7">
        <v>0</v>
      </c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42300186.780000001</v>
      </c>
      <c r="E79" s="8">
        <f t="shared" si="21"/>
        <v>42300186.780000001</v>
      </c>
      <c r="F79" s="8">
        <f t="shared" si="21"/>
        <v>18605986.75</v>
      </c>
      <c r="G79" s="8">
        <f t="shared" si="21"/>
        <v>18605986.75</v>
      </c>
      <c r="H79" s="8">
        <f t="shared" si="21"/>
        <v>23694200.030000001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34797056.969999999</v>
      </c>
      <c r="E80" s="8">
        <f t="shared" si="22"/>
        <v>34797056.969999999</v>
      </c>
      <c r="F80" s="8">
        <f t="shared" si="22"/>
        <v>16165437.41</v>
      </c>
      <c r="G80" s="8">
        <f t="shared" si="22"/>
        <v>16165437.41</v>
      </c>
      <c r="H80" s="8">
        <f t="shared" si="22"/>
        <v>18631619.560000002</v>
      </c>
    </row>
    <row r="81" spans="1:8">
      <c r="A81" s="35" t="s">
        <v>204</v>
      </c>
      <c r="B81" s="40" t="s">
        <v>10</v>
      </c>
      <c r="C81" s="9">
        <v>0</v>
      </c>
      <c r="D81" s="9">
        <v>7618137.1699999999</v>
      </c>
      <c r="E81" s="7">
        <f t="shared" ref="E81:E87" si="23">C81+D81</f>
        <v>7618137.1699999999</v>
      </c>
      <c r="F81" s="9">
        <v>3222304.09</v>
      </c>
      <c r="G81" s="9">
        <v>3222304.09</v>
      </c>
      <c r="H81" s="9">
        <f t="shared" ref="H81:H144" si="24">E81-F81</f>
        <v>4395833.08</v>
      </c>
    </row>
    <row r="82" spans="1:8">
      <c r="A82" s="35" t="s">
        <v>205</v>
      </c>
      <c r="B82" s="40" t="s">
        <v>11</v>
      </c>
      <c r="C82" s="9">
        <v>0</v>
      </c>
      <c r="D82" s="9">
        <v>8467670.1999999993</v>
      </c>
      <c r="E82" s="7">
        <f t="shared" si="23"/>
        <v>8467670.1999999993</v>
      </c>
      <c r="F82" s="9">
        <v>5865790.6799999997</v>
      </c>
      <c r="G82" s="9">
        <v>5865790.6799999997</v>
      </c>
      <c r="H82" s="9">
        <f t="shared" si="24"/>
        <v>2601879.5199999996</v>
      </c>
    </row>
    <row r="83" spans="1:8">
      <c r="A83" s="35" t="s">
        <v>206</v>
      </c>
      <c r="B83" s="40" t="s">
        <v>12</v>
      </c>
      <c r="C83" s="9">
        <v>0</v>
      </c>
      <c r="D83" s="9">
        <v>4349922.16</v>
      </c>
      <c r="E83" s="7">
        <f t="shared" si="23"/>
        <v>4349922.16</v>
      </c>
      <c r="F83" s="9">
        <v>1045977.11</v>
      </c>
      <c r="G83" s="9">
        <v>1045977.11</v>
      </c>
      <c r="H83" s="9">
        <f t="shared" si="24"/>
        <v>3303945.0500000003</v>
      </c>
    </row>
    <row r="84" spans="1:8">
      <c r="A84" s="35" t="s">
        <v>207</v>
      </c>
      <c r="B84" s="40" t="s">
        <v>13</v>
      </c>
      <c r="C84" s="9">
        <v>0</v>
      </c>
      <c r="D84" s="9">
        <v>6693633.1100000003</v>
      </c>
      <c r="E84" s="7">
        <f t="shared" si="23"/>
        <v>6693633.1100000003</v>
      </c>
      <c r="F84" s="9">
        <v>2601426.0699999998</v>
      </c>
      <c r="G84" s="9">
        <v>2601426.0699999998</v>
      </c>
      <c r="H84" s="9">
        <f t="shared" si="24"/>
        <v>4092207.0400000005</v>
      </c>
    </row>
    <row r="85" spans="1:8">
      <c r="A85" s="35" t="s">
        <v>208</v>
      </c>
      <c r="B85" s="40" t="s">
        <v>14</v>
      </c>
      <c r="C85" s="9">
        <v>0</v>
      </c>
      <c r="D85" s="9">
        <v>7667694.3300000001</v>
      </c>
      <c r="E85" s="7">
        <f t="shared" si="23"/>
        <v>7667694.3300000001</v>
      </c>
      <c r="F85" s="9">
        <v>3429939.46</v>
      </c>
      <c r="G85" s="9">
        <v>3429939.46</v>
      </c>
      <c r="H85" s="9">
        <f t="shared" si="24"/>
        <v>4237754.87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2193555.83</v>
      </c>
      <c r="E88" s="8">
        <f t="shared" si="25"/>
        <v>2193555.83</v>
      </c>
      <c r="F88" s="8">
        <f t="shared" si="25"/>
        <v>358479.95</v>
      </c>
      <c r="G88" s="8">
        <f t="shared" si="25"/>
        <v>358479.95</v>
      </c>
      <c r="H88" s="8">
        <f t="shared" si="24"/>
        <v>1835075.8800000001</v>
      </c>
    </row>
    <row r="89" spans="1:8">
      <c r="A89" s="35" t="s">
        <v>211</v>
      </c>
      <c r="B89" s="40" t="s">
        <v>18</v>
      </c>
      <c r="C89" s="9">
        <v>0</v>
      </c>
      <c r="D89" s="9">
        <v>607027.38</v>
      </c>
      <c r="E89" s="7">
        <f t="shared" ref="E89:E97" si="26">C89+D89</f>
        <v>607027.38</v>
      </c>
      <c r="F89" s="9">
        <v>139697.68</v>
      </c>
      <c r="G89" s="9">
        <v>139697.68</v>
      </c>
      <c r="H89" s="9">
        <f t="shared" si="24"/>
        <v>467329.7</v>
      </c>
    </row>
    <row r="90" spans="1:8">
      <c r="A90" s="35" t="s">
        <v>212</v>
      </c>
      <c r="B90" s="40" t="s">
        <v>19</v>
      </c>
      <c r="C90" s="9">
        <v>0</v>
      </c>
      <c r="D90" s="9">
        <v>119517.89</v>
      </c>
      <c r="E90" s="7">
        <f t="shared" si="26"/>
        <v>119517.89</v>
      </c>
      <c r="F90" s="9">
        <v>25442.22</v>
      </c>
      <c r="G90" s="9">
        <v>25442.22</v>
      </c>
      <c r="H90" s="9">
        <f t="shared" si="24"/>
        <v>94075.67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530146.99</v>
      </c>
      <c r="E92" s="7">
        <f t="shared" si="26"/>
        <v>530146.99</v>
      </c>
      <c r="F92" s="9">
        <v>19477.43</v>
      </c>
      <c r="G92" s="9">
        <v>19477.43</v>
      </c>
      <c r="H92" s="9">
        <f t="shared" si="24"/>
        <v>510669.56</v>
      </c>
    </row>
    <row r="93" spans="1:8">
      <c r="A93" s="35" t="s">
        <v>215</v>
      </c>
      <c r="B93" s="40" t="s">
        <v>22</v>
      </c>
      <c r="C93" s="9">
        <v>0</v>
      </c>
      <c r="D93" s="9">
        <v>134604.23000000001</v>
      </c>
      <c r="E93" s="7">
        <f t="shared" si="26"/>
        <v>134604.23000000001</v>
      </c>
      <c r="F93" s="9">
        <v>1006</v>
      </c>
      <c r="G93" s="9">
        <v>1006</v>
      </c>
      <c r="H93" s="9">
        <f t="shared" si="24"/>
        <v>133598.23000000001</v>
      </c>
    </row>
    <row r="94" spans="1:8">
      <c r="A94" s="35" t="s">
        <v>216</v>
      </c>
      <c r="B94" s="40" t="s">
        <v>23</v>
      </c>
      <c r="C94" s="9">
        <v>0</v>
      </c>
      <c r="D94" s="9">
        <v>624751.16</v>
      </c>
      <c r="E94" s="7">
        <f t="shared" si="26"/>
        <v>624751.16</v>
      </c>
      <c r="F94" s="9">
        <v>133217.51999999999</v>
      </c>
      <c r="G94" s="9">
        <v>133217.51999999999</v>
      </c>
      <c r="H94" s="9">
        <f t="shared" si="24"/>
        <v>491533.64</v>
      </c>
    </row>
    <row r="95" spans="1:8">
      <c r="A95" s="35" t="s">
        <v>217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2431.14</v>
      </c>
      <c r="G95" s="9">
        <v>2431.14</v>
      </c>
      <c r="H95" s="9">
        <f t="shared" si="24"/>
        <v>25813.03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149264.01</v>
      </c>
      <c r="E97" s="7">
        <f t="shared" si="26"/>
        <v>149264.01</v>
      </c>
      <c r="F97" s="9">
        <v>37207.96</v>
      </c>
      <c r="G97" s="9">
        <v>37207.96</v>
      </c>
      <c r="H97" s="9">
        <f t="shared" si="24"/>
        <v>112056.05000000002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5267989.2700000005</v>
      </c>
      <c r="E98" s="8">
        <f t="shared" si="27"/>
        <v>5267989.2700000005</v>
      </c>
      <c r="F98" s="8">
        <f t="shared" si="27"/>
        <v>2040668.3900000001</v>
      </c>
      <c r="G98" s="8">
        <f t="shared" si="27"/>
        <v>2040668.3900000001</v>
      </c>
      <c r="H98" s="8">
        <f t="shared" si="24"/>
        <v>3227320.8800000004</v>
      </c>
    </row>
    <row r="99" spans="1:8">
      <c r="A99" s="35" t="s">
        <v>220</v>
      </c>
      <c r="B99" s="40" t="s">
        <v>28</v>
      </c>
      <c r="C99" s="9">
        <v>0</v>
      </c>
      <c r="D99" s="9">
        <v>906065.14</v>
      </c>
      <c r="E99" s="7">
        <f t="shared" ref="E99:E107" si="28">C99+D99</f>
        <v>906065.14</v>
      </c>
      <c r="F99" s="9">
        <v>453198.39</v>
      </c>
      <c r="G99" s="9">
        <v>453198.39</v>
      </c>
      <c r="H99" s="9">
        <f t="shared" si="24"/>
        <v>452866.75</v>
      </c>
    </row>
    <row r="100" spans="1:8">
      <c r="A100" s="35" t="s">
        <v>221</v>
      </c>
      <c r="B100" s="40" t="s">
        <v>29</v>
      </c>
      <c r="C100" s="9">
        <v>0</v>
      </c>
      <c r="D100" s="9">
        <v>43556.800000000003</v>
      </c>
      <c r="E100" s="7">
        <f t="shared" si="28"/>
        <v>43556.800000000003</v>
      </c>
      <c r="F100" s="9">
        <v>0</v>
      </c>
      <c r="G100" s="9">
        <v>0</v>
      </c>
      <c r="H100" s="9">
        <f t="shared" si="24"/>
        <v>43556.800000000003</v>
      </c>
    </row>
    <row r="101" spans="1:8">
      <c r="A101" s="35" t="s">
        <v>222</v>
      </c>
      <c r="B101" s="40" t="s">
        <v>30</v>
      </c>
      <c r="C101" s="9">
        <v>0</v>
      </c>
      <c r="D101" s="9">
        <v>1449788.64</v>
      </c>
      <c r="E101" s="7">
        <f t="shared" si="28"/>
        <v>1449788.64</v>
      </c>
      <c r="F101" s="9">
        <v>577637.41</v>
      </c>
      <c r="G101" s="9">
        <v>577637.41</v>
      </c>
      <c r="H101" s="9">
        <f t="shared" si="24"/>
        <v>872151.22999999986</v>
      </c>
    </row>
    <row r="102" spans="1:8">
      <c r="A102" s="35" t="s">
        <v>223</v>
      </c>
      <c r="B102" s="40" t="s">
        <v>31</v>
      </c>
      <c r="C102" s="9">
        <v>0</v>
      </c>
      <c r="D102" s="9">
        <v>229032.64</v>
      </c>
      <c r="E102" s="7">
        <f t="shared" si="28"/>
        <v>229032.64</v>
      </c>
      <c r="F102" s="9">
        <v>210</v>
      </c>
      <c r="G102" s="9">
        <v>210</v>
      </c>
      <c r="H102" s="9">
        <f t="shared" si="24"/>
        <v>228822.64</v>
      </c>
    </row>
    <row r="103" spans="1:8">
      <c r="A103" s="35" t="s">
        <v>224</v>
      </c>
      <c r="B103" s="40" t="s">
        <v>32</v>
      </c>
      <c r="C103" s="9">
        <v>0</v>
      </c>
      <c r="D103" s="9">
        <v>1357191.33</v>
      </c>
      <c r="E103" s="7">
        <f t="shared" si="28"/>
        <v>1357191.33</v>
      </c>
      <c r="F103" s="9">
        <v>407506.51</v>
      </c>
      <c r="G103" s="9">
        <v>407506.51</v>
      </c>
      <c r="H103" s="9">
        <f t="shared" si="24"/>
        <v>949684.82000000007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62159.21</v>
      </c>
      <c r="G104" s="9">
        <v>62159.21</v>
      </c>
      <c r="H104" s="9">
        <f t="shared" si="24"/>
        <v>102681.31</v>
      </c>
    </row>
    <row r="105" spans="1:8">
      <c r="A105" s="35" t="s">
        <v>226</v>
      </c>
      <c r="B105" s="40" t="s">
        <v>34</v>
      </c>
      <c r="C105" s="9">
        <v>0</v>
      </c>
      <c r="D105" s="9">
        <v>485528.83</v>
      </c>
      <c r="E105" s="7">
        <f t="shared" si="28"/>
        <v>485528.83</v>
      </c>
      <c r="F105" s="9">
        <v>121163.45</v>
      </c>
      <c r="G105" s="9">
        <v>121163.45</v>
      </c>
      <c r="H105" s="9">
        <f t="shared" si="24"/>
        <v>364365.38</v>
      </c>
    </row>
    <row r="106" spans="1:8">
      <c r="A106" s="35" t="s">
        <v>227</v>
      </c>
      <c r="B106" s="40" t="s">
        <v>35</v>
      </c>
      <c r="C106" s="9">
        <v>0</v>
      </c>
      <c r="D106" s="9">
        <v>170243.79</v>
      </c>
      <c r="E106" s="7">
        <f t="shared" si="28"/>
        <v>170243.79</v>
      </c>
      <c r="F106" s="9">
        <v>8961.86</v>
      </c>
      <c r="G106" s="9">
        <v>8961.86</v>
      </c>
      <c r="H106" s="9">
        <f t="shared" si="24"/>
        <v>161281.93</v>
      </c>
    </row>
    <row r="107" spans="1:8">
      <c r="A107" s="35" t="s">
        <v>228</v>
      </c>
      <c r="B107" s="40" t="s">
        <v>36</v>
      </c>
      <c r="C107" s="9">
        <v>0</v>
      </c>
      <c r="D107" s="9">
        <v>461741.58</v>
      </c>
      <c r="E107" s="7">
        <f t="shared" si="28"/>
        <v>461741.58</v>
      </c>
      <c r="F107" s="9">
        <v>409831.56</v>
      </c>
      <c r="G107" s="9">
        <v>409831.56</v>
      </c>
      <c r="H107" s="9">
        <f t="shared" si="24"/>
        <v>51910.020000000019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41584.71</v>
      </c>
      <c r="E108" s="8">
        <f t="shared" si="29"/>
        <v>41584.71</v>
      </c>
      <c r="F108" s="8">
        <f t="shared" si="29"/>
        <v>41401</v>
      </c>
      <c r="G108" s="8">
        <f t="shared" si="29"/>
        <v>41401</v>
      </c>
      <c r="H108" s="8">
        <f t="shared" si="24"/>
        <v>183.70999999999913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41584.71</v>
      </c>
      <c r="E112" s="7">
        <f t="shared" si="30"/>
        <v>41584.71</v>
      </c>
      <c r="F112" s="9">
        <v>41401</v>
      </c>
      <c r="G112" s="9">
        <v>41401</v>
      </c>
      <c r="H112" s="9">
        <f t="shared" si="24"/>
        <v>183.70999999999913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236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237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63781531.730000004</v>
      </c>
      <c r="D154" s="8">
        <f t="shared" ref="D154:H154" si="42">D4+D79</f>
        <v>42826885.939999998</v>
      </c>
      <c r="E154" s="8">
        <f t="shared" si="42"/>
        <v>106608417.67</v>
      </c>
      <c r="F154" s="8">
        <f t="shared" si="42"/>
        <v>45284926.280000001</v>
      </c>
      <c r="G154" s="8">
        <f t="shared" si="42"/>
        <v>45284926.280000001</v>
      </c>
      <c r="H154" s="8">
        <f t="shared" si="42"/>
        <v>61323491.390000001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M36" sqref="M36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63781531.730000004</v>
      </c>
      <c r="C5" s="8">
        <f t="shared" ref="C5:G5" si="0">SUM(C6:C13)</f>
        <v>526699.15999999992</v>
      </c>
      <c r="D5" s="8">
        <f t="shared" si="0"/>
        <v>64308230.890000001</v>
      </c>
      <c r="E5" s="8">
        <f t="shared" si="0"/>
        <v>26678939.530000001</v>
      </c>
      <c r="F5" s="8">
        <f t="shared" si="0"/>
        <v>26678939.530000001</v>
      </c>
      <c r="G5" s="8">
        <f t="shared" si="0"/>
        <v>37629291.360000007</v>
      </c>
    </row>
    <row r="6" spans="1:7">
      <c r="A6" s="18" t="s">
        <v>323</v>
      </c>
      <c r="B6" s="9">
        <v>5173858.7300000004</v>
      </c>
      <c r="C6" s="9">
        <v>-157621.28</v>
      </c>
      <c r="D6" s="9">
        <f>B6+C6</f>
        <v>5016237.45</v>
      </c>
      <c r="E6" s="9">
        <v>1938910.85</v>
      </c>
      <c r="F6" s="9">
        <v>1938910.85</v>
      </c>
      <c r="G6" s="9">
        <f>D6-E6</f>
        <v>3077326.6</v>
      </c>
    </row>
    <row r="7" spans="1:7">
      <c r="A7" s="18" t="s">
        <v>324</v>
      </c>
      <c r="B7" s="9">
        <v>27646592.57</v>
      </c>
      <c r="C7" s="9">
        <v>2007126</v>
      </c>
      <c r="D7" s="9">
        <f t="shared" ref="D7:D13" si="1">B7+C7</f>
        <v>29653718.57</v>
      </c>
      <c r="E7" s="9">
        <v>12829551.949999999</v>
      </c>
      <c r="F7" s="9">
        <v>12829551.949999999</v>
      </c>
      <c r="G7" s="9">
        <f t="shared" ref="G7:G13" si="2">D7-E7</f>
        <v>16824166.620000001</v>
      </c>
    </row>
    <row r="8" spans="1:7">
      <c r="A8" s="18" t="s">
        <v>325</v>
      </c>
      <c r="B8" s="9">
        <v>4862622.26</v>
      </c>
      <c r="C8" s="9">
        <v>0</v>
      </c>
      <c r="D8" s="9">
        <f t="shared" si="1"/>
        <v>4862622.26</v>
      </c>
      <c r="E8" s="9">
        <v>1877077.89</v>
      </c>
      <c r="F8" s="9">
        <v>1877077.89</v>
      </c>
      <c r="G8" s="9">
        <f t="shared" si="2"/>
        <v>2985544.37</v>
      </c>
    </row>
    <row r="9" spans="1:7">
      <c r="A9" s="18" t="s">
        <v>326</v>
      </c>
      <c r="B9" s="9">
        <v>26098458.170000002</v>
      </c>
      <c r="C9" s="9">
        <v>-1322805.56</v>
      </c>
      <c r="D9" s="9">
        <f t="shared" si="1"/>
        <v>24775652.610000003</v>
      </c>
      <c r="E9" s="9">
        <v>10033398.84</v>
      </c>
      <c r="F9" s="9">
        <v>10033398.84</v>
      </c>
      <c r="G9" s="9">
        <f t="shared" si="2"/>
        <v>14742253.770000003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42300186.780000001</v>
      </c>
      <c r="D16" s="8">
        <f t="shared" si="3"/>
        <v>42300186.780000001</v>
      </c>
      <c r="E16" s="8">
        <f t="shared" si="3"/>
        <v>18605986.75</v>
      </c>
      <c r="F16" s="8">
        <f t="shared" si="3"/>
        <v>18605986.75</v>
      </c>
      <c r="G16" s="8">
        <f t="shared" si="3"/>
        <v>23694200.030000001</v>
      </c>
    </row>
    <row r="17" spans="1:7">
      <c r="A17" s="18" t="s">
        <v>323</v>
      </c>
      <c r="B17" s="9">
        <v>0</v>
      </c>
      <c r="C17" s="9">
        <v>3057498.45</v>
      </c>
      <c r="D17" s="9">
        <f>B17+C17</f>
        <v>3057498.45</v>
      </c>
      <c r="E17" s="9">
        <v>1366731.16</v>
      </c>
      <c r="F17" s="9">
        <v>1366731.16</v>
      </c>
      <c r="G17" s="9">
        <f t="shared" ref="G17:G24" si="4">D17-E17</f>
        <v>1690767.2900000003</v>
      </c>
    </row>
    <row r="18" spans="1:7">
      <c r="A18" s="18" t="s">
        <v>324</v>
      </c>
      <c r="B18" s="9">
        <v>0</v>
      </c>
      <c r="C18" s="9">
        <v>23705497.280000001</v>
      </c>
      <c r="D18" s="9">
        <f t="shared" ref="D18:D24" si="5">B18+C18</f>
        <v>23705497.280000001</v>
      </c>
      <c r="E18" s="9">
        <v>11645385.43</v>
      </c>
      <c r="F18" s="9">
        <v>11645385.43</v>
      </c>
      <c r="G18" s="9">
        <f t="shared" si="4"/>
        <v>12060111.850000001</v>
      </c>
    </row>
    <row r="19" spans="1:7">
      <c r="A19" s="18" t="s">
        <v>325</v>
      </c>
      <c r="B19" s="9">
        <v>0</v>
      </c>
      <c r="C19" s="9">
        <v>2734342.26</v>
      </c>
      <c r="D19" s="9">
        <f t="shared" si="5"/>
        <v>2734342.26</v>
      </c>
      <c r="E19" s="9">
        <v>967824.38</v>
      </c>
      <c r="F19" s="9">
        <v>967824.38</v>
      </c>
      <c r="G19" s="9">
        <f t="shared" si="4"/>
        <v>1766517.88</v>
      </c>
    </row>
    <row r="20" spans="1:7">
      <c r="A20" s="18" t="s">
        <v>326</v>
      </c>
      <c r="B20" s="9">
        <v>0</v>
      </c>
      <c r="C20" s="9">
        <v>12802848.789999999</v>
      </c>
      <c r="D20" s="9">
        <f t="shared" si="5"/>
        <v>12802848.789999999</v>
      </c>
      <c r="E20" s="9">
        <v>4626045.78</v>
      </c>
      <c r="F20" s="9">
        <v>4626045.78</v>
      </c>
      <c r="G20" s="9">
        <f t="shared" si="4"/>
        <v>8176803.0099999988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63781531.730000004</v>
      </c>
      <c r="C26" s="8">
        <f t="shared" ref="C26:G26" si="6">C5+C16</f>
        <v>42826885.939999998</v>
      </c>
      <c r="D26" s="8">
        <f t="shared" si="6"/>
        <v>106608417.67</v>
      </c>
      <c r="E26" s="8">
        <f t="shared" si="6"/>
        <v>45284926.280000001</v>
      </c>
      <c r="F26" s="8">
        <f t="shared" si="6"/>
        <v>45284926.280000001</v>
      </c>
      <c r="G26" s="8">
        <f t="shared" si="6"/>
        <v>61323491.390000008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83" t="s">
        <v>330</v>
      </c>
    </row>
    <row r="34" spans="1:6" ht="15">
      <c r="A34" s="84" t="s">
        <v>331</v>
      </c>
      <c r="B34" s="84"/>
      <c r="C34" s="86"/>
      <c r="D34" s="86"/>
      <c r="E34" s="85"/>
      <c r="F34" s="85"/>
    </row>
    <row r="35" spans="1:6" ht="15">
      <c r="A35" s="84" t="s">
        <v>332</v>
      </c>
      <c r="B35" s="84"/>
      <c r="C35" s="86"/>
      <c r="D35" s="86"/>
      <c r="E35" s="84" t="s">
        <v>333</v>
      </c>
      <c r="F35" s="84"/>
    </row>
    <row r="36" spans="1:6" ht="15">
      <c r="A36" s="84" t="s">
        <v>334</v>
      </c>
      <c r="B36" s="84"/>
      <c r="C36" s="86"/>
      <c r="D36" s="86"/>
      <c r="E36" s="84" t="s">
        <v>335</v>
      </c>
      <c r="F36" s="84"/>
    </row>
  </sheetData>
  <mergeCells count="8">
    <mergeCell ref="A36:B36"/>
    <mergeCell ref="E36:F36"/>
    <mergeCell ref="A1:G1"/>
    <mergeCell ref="B2:F2"/>
    <mergeCell ref="A34:B34"/>
    <mergeCell ref="E34:F34"/>
    <mergeCell ref="A35:B35"/>
    <mergeCell ref="E35:F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37" workbookViewId="0">
      <selection activeCell="K82" sqref="K82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63781531.729999997</v>
      </c>
      <c r="D5" s="8">
        <f t="shared" ref="D5:H5" si="0">D6+D16+D25+D36</f>
        <v>526699.16</v>
      </c>
      <c r="E5" s="8">
        <f t="shared" si="0"/>
        <v>64308230.889999993</v>
      </c>
      <c r="F5" s="8">
        <f t="shared" si="0"/>
        <v>26678939.530000001</v>
      </c>
      <c r="G5" s="8">
        <f t="shared" si="0"/>
        <v>26678939.530000001</v>
      </c>
      <c r="H5" s="8">
        <f t="shared" si="0"/>
        <v>37629291.359999992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63781531.729999997</v>
      </c>
      <c r="D16" s="8">
        <f t="shared" ref="D16:G16" si="4">SUM(D17:D23)</f>
        <v>526699.16</v>
      </c>
      <c r="E16" s="8">
        <f t="shared" si="4"/>
        <v>64308230.889999993</v>
      </c>
      <c r="F16" s="8">
        <f t="shared" si="4"/>
        <v>26678939.530000001</v>
      </c>
      <c r="G16" s="8">
        <f t="shared" si="4"/>
        <v>26678939.530000001</v>
      </c>
      <c r="H16" s="8">
        <f t="shared" si="3"/>
        <v>37629291.359999992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63781531.729999997</v>
      </c>
      <c r="D21" s="9">
        <v>526699.16</v>
      </c>
      <c r="E21" s="9">
        <f t="shared" si="5"/>
        <v>64308230.889999993</v>
      </c>
      <c r="F21" s="9">
        <v>26678939.530000001</v>
      </c>
      <c r="G21" s="9">
        <v>26678939.530000001</v>
      </c>
      <c r="H21" s="9">
        <f t="shared" si="3"/>
        <v>37629291.359999992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42300186.780000001</v>
      </c>
      <c r="E42" s="8">
        <f t="shared" si="10"/>
        <v>42300186.780000001</v>
      </c>
      <c r="F42" s="8">
        <f t="shared" si="10"/>
        <v>18605986.75</v>
      </c>
      <c r="G42" s="8">
        <f t="shared" si="10"/>
        <v>18605986.75</v>
      </c>
      <c r="H42" s="8">
        <f t="shared" si="3"/>
        <v>23694200.030000001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42300186.780000001</v>
      </c>
      <c r="E53" s="8">
        <f t="shared" si="13"/>
        <v>42300186.780000001</v>
      </c>
      <c r="F53" s="8">
        <f t="shared" si="13"/>
        <v>18605986.75</v>
      </c>
      <c r="G53" s="8">
        <f t="shared" si="13"/>
        <v>18605986.75</v>
      </c>
      <c r="H53" s="8">
        <f t="shared" si="3"/>
        <v>23694200.030000001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42300186.780000001</v>
      </c>
      <c r="E58" s="9">
        <f t="shared" si="14"/>
        <v>42300186.780000001</v>
      </c>
      <c r="F58" s="9">
        <v>18605986.75</v>
      </c>
      <c r="G58" s="9">
        <v>18605986.75</v>
      </c>
      <c r="H58" s="9">
        <f t="shared" si="3"/>
        <v>23694200.030000001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63781531.729999997</v>
      </c>
      <c r="D79" s="8">
        <f t="shared" ref="D79:H79" si="20">D5+D42</f>
        <v>42826885.939999998</v>
      </c>
      <c r="E79" s="8">
        <f t="shared" si="20"/>
        <v>106608417.66999999</v>
      </c>
      <c r="F79" s="8">
        <f t="shared" si="20"/>
        <v>45284926.280000001</v>
      </c>
      <c r="G79" s="8">
        <f t="shared" si="20"/>
        <v>45284926.280000001</v>
      </c>
      <c r="H79" s="8">
        <f t="shared" si="20"/>
        <v>61323491.389999993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7">
      <c r="A82" s="87" t="s">
        <v>330</v>
      </c>
    </row>
    <row r="86" spans="1:7" ht="15">
      <c r="B86" s="84" t="s">
        <v>331</v>
      </c>
      <c r="C86" s="84"/>
      <c r="D86" s="88"/>
      <c r="E86" s="88"/>
      <c r="F86" s="85"/>
      <c r="G86" s="85"/>
    </row>
    <row r="87" spans="1:7" ht="15">
      <c r="B87" s="84" t="s">
        <v>332</v>
      </c>
      <c r="C87" s="84"/>
      <c r="D87" s="88"/>
      <c r="E87" s="88"/>
      <c r="F87" s="84" t="s">
        <v>333</v>
      </c>
      <c r="G87" s="84"/>
    </row>
    <row r="88" spans="1:7" ht="15">
      <c r="B88" s="84" t="s">
        <v>334</v>
      </c>
      <c r="C88" s="84"/>
      <c r="D88" s="88"/>
      <c r="E88" s="88"/>
      <c r="F88" s="84" t="s">
        <v>335</v>
      </c>
      <c r="G88" s="84"/>
    </row>
  </sheetData>
  <mergeCells count="21">
    <mergeCell ref="B86:C86"/>
    <mergeCell ref="F86:G86"/>
    <mergeCell ref="B87:C87"/>
    <mergeCell ref="F87:G87"/>
    <mergeCell ref="B88:C88"/>
    <mergeCell ref="F88:G88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J32" sqref="J32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38265539.560000002</v>
      </c>
      <c r="C4" s="28">
        <f t="shared" ref="C4:G4" si="0">C5+C6+C7+C10+C11+C14</f>
        <v>82239.25</v>
      </c>
      <c r="D4" s="28">
        <f t="shared" si="0"/>
        <v>38347778.810000002</v>
      </c>
      <c r="E4" s="28">
        <f t="shared" si="0"/>
        <v>18828980.780000001</v>
      </c>
      <c r="F4" s="28">
        <f t="shared" si="0"/>
        <v>18828980.780000001</v>
      </c>
      <c r="G4" s="28">
        <f t="shared" si="0"/>
        <v>19518798.030000001</v>
      </c>
    </row>
    <row r="5" spans="1:7">
      <c r="A5" s="29" t="s">
        <v>131</v>
      </c>
      <c r="B5" s="9">
        <v>38265539.560000002</v>
      </c>
      <c r="C5" s="9">
        <v>82239.25</v>
      </c>
      <c r="D5" s="8">
        <f>B5+C5</f>
        <v>38347778.810000002</v>
      </c>
      <c r="E5" s="9">
        <v>18828980.780000001</v>
      </c>
      <c r="F5" s="9">
        <v>18828980.780000001</v>
      </c>
      <c r="G5" s="8">
        <f>D5-E5</f>
        <v>19518798.030000001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34797056.969999999</v>
      </c>
      <c r="D16" s="8">
        <f t="shared" si="6"/>
        <v>34797056.969999999</v>
      </c>
      <c r="E16" s="8">
        <f t="shared" si="6"/>
        <v>16165437.41</v>
      </c>
      <c r="F16" s="8">
        <f t="shared" si="6"/>
        <v>16165437.41</v>
      </c>
      <c r="G16" s="8">
        <f t="shared" si="6"/>
        <v>18631619.559999999</v>
      </c>
    </row>
    <row r="17" spans="1:7">
      <c r="A17" s="29" t="s">
        <v>131</v>
      </c>
      <c r="B17" s="9">
        <v>0</v>
      </c>
      <c r="C17" s="9">
        <v>34797056.969999999</v>
      </c>
      <c r="D17" s="8">
        <f t="shared" ref="D17:D18" si="7">B17+C17</f>
        <v>34797056.969999999</v>
      </c>
      <c r="E17" s="9">
        <v>16165437.41</v>
      </c>
      <c r="F17" s="9">
        <v>16165437.41</v>
      </c>
      <c r="G17" s="8">
        <f t="shared" ref="G17:G26" si="8">D17-E17</f>
        <v>18631619.559999999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38265539.560000002</v>
      </c>
      <c r="C27" s="8">
        <f t="shared" ref="C27:G27" si="13">C4+C16</f>
        <v>34879296.219999999</v>
      </c>
      <c r="D27" s="8">
        <f t="shared" si="13"/>
        <v>73144835.780000001</v>
      </c>
      <c r="E27" s="8">
        <f t="shared" si="13"/>
        <v>34994418.189999998</v>
      </c>
      <c r="F27" s="8">
        <f t="shared" si="13"/>
        <v>34994418.189999998</v>
      </c>
      <c r="G27" s="8">
        <f t="shared" si="13"/>
        <v>38150417.590000004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90" t="s">
        <v>330</v>
      </c>
    </row>
    <row r="35" spans="1:6" ht="15">
      <c r="A35" s="84" t="s">
        <v>331</v>
      </c>
      <c r="B35" s="84"/>
      <c r="C35" s="89"/>
      <c r="D35" s="89"/>
      <c r="E35" s="85"/>
      <c r="F35" s="85"/>
    </row>
    <row r="36" spans="1:6" ht="15">
      <c r="A36" s="84" t="s">
        <v>332</v>
      </c>
      <c r="B36" s="84"/>
      <c r="C36" s="89"/>
      <c r="D36" s="89"/>
      <c r="E36" s="84" t="s">
        <v>333</v>
      </c>
      <c r="F36" s="84"/>
    </row>
    <row r="37" spans="1:6" ht="15">
      <c r="A37" s="84" t="s">
        <v>334</v>
      </c>
      <c r="B37" s="84"/>
      <c r="C37" s="89"/>
      <c r="D37" s="89"/>
      <c r="E37" s="84" t="s">
        <v>335</v>
      </c>
      <c r="F37" s="84"/>
    </row>
  </sheetData>
  <mergeCells count="8">
    <mergeCell ref="A37:B37"/>
    <mergeCell ref="E37:F37"/>
    <mergeCell ref="A1:G1"/>
    <mergeCell ref="B2:F2"/>
    <mergeCell ref="A35:B35"/>
    <mergeCell ref="E35:F35"/>
    <mergeCell ref="A36:B36"/>
    <mergeCell ref="E36:F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2019-07-10T16:08:39Z</cp:lastPrinted>
  <dcterms:created xsi:type="dcterms:W3CDTF">2017-01-11T17:22:36Z</dcterms:created>
  <dcterms:modified xsi:type="dcterms:W3CDTF">2019-07-10T16:09:30Z</dcterms:modified>
</cp:coreProperties>
</file>