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COG" sheetId="1" r:id="rId1"/>
  </sheets>
  <definedNames>
    <definedName name="_xlnm._FilterDatabase" localSheetId="0" hidden="1">COG!$A$3:$H$78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H66" i="1" s="1"/>
  <c r="H59" i="1" s="1"/>
  <c r="D59" i="1"/>
  <c r="C59" i="1"/>
  <c r="E59" i="1" s="1"/>
  <c r="E58" i="1"/>
  <c r="G57" i="1"/>
  <c r="F57" i="1"/>
  <c r="E57" i="1"/>
  <c r="D57" i="1"/>
  <c r="C57" i="1"/>
  <c r="E56" i="1"/>
  <c r="H56" i="1" s="1"/>
  <c r="H55" i="1"/>
  <c r="E55" i="1"/>
  <c r="E54" i="1"/>
  <c r="H54" i="1" s="1"/>
  <c r="H53" i="1"/>
  <c r="E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E43" i="1" s="1"/>
  <c r="G43" i="1"/>
  <c r="F43" i="1"/>
  <c r="D43" i="1"/>
  <c r="C43" i="1"/>
  <c r="H42" i="1"/>
  <c r="H41" i="1"/>
  <c r="H40" i="1"/>
  <c r="H39" i="1"/>
  <c r="H38" i="1"/>
  <c r="H37" i="1"/>
  <c r="E37" i="1"/>
  <c r="H36" i="1"/>
  <c r="H35" i="1"/>
  <c r="H34" i="1"/>
  <c r="H33" i="1" s="1"/>
  <c r="G33" i="1"/>
  <c r="F33" i="1"/>
  <c r="E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H23" i="1" s="1"/>
  <c r="G23" i="1"/>
  <c r="F23" i="1"/>
  <c r="E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9" i="1" s="1"/>
  <c r="F5" i="1"/>
  <c r="F79" i="1" s="1"/>
  <c r="E5" i="1"/>
  <c r="H5" i="1" s="1"/>
  <c r="D5" i="1"/>
  <c r="D79" i="1" s="1"/>
  <c r="C5" i="1"/>
  <c r="C79" i="1" s="1"/>
  <c r="E79" i="1" l="1"/>
  <c r="H14" i="1"/>
  <c r="H13" i="1" s="1"/>
  <c r="H79" i="1" s="1"/>
  <c r="H44" i="1"/>
  <c r="H43" i="1" s="1"/>
</calcChain>
</file>

<file path=xl/sharedStrings.xml><?xml version="1.0" encoding="utf-8"?>
<sst xmlns="http://schemas.openxmlformats.org/spreadsheetml/2006/main" count="92" uniqueCount="90">
  <si>
    <t>Universidad Tecnológica del Norte de Guanajuato
Estado Analítico del Ejercicio del Presupuesto de Egresos
Clasificación por Objeto del Gasto (Capítulo y Concepto)
Del 01 de enero al 30 de junio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</si>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</sst>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left"/>
    </xf>
    <xf numFmtId="4" fontId="4" fillId="0" borderId="13" xfId="2" applyNumberFormat="1" applyFont="1" applyFill="1" applyBorder="1" applyProtection="1">
      <protection locked="0"/>
    </xf>
    <xf numFmtId="4" fontId="3" fillId="0" borderId="0" xfId="2" applyNumberFormat="1" applyProtection="1">
      <protection locked="0"/>
    </xf>
    <xf numFmtId="0" fontId="2" fillId="0" borderId="0" xfId="2" applyFont="1" applyFill="1" applyBorder="1" applyAlignment="1" applyProtection="1">
      <alignment horizontal="left"/>
    </xf>
    <xf numFmtId="0" fontId="4" fillId="0" borderId="11" xfId="2" applyFont="1" applyFill="1" applyBorder="1" applyAlignment="1" applyProtection="1">
      <alignment horizontal="center"/>
    </xf>
    <xf numFmtId="0" fontId="4" fillId="0" borderId="14" xfId="2" applyFont="1" applyFill="1" applyBorder="1" applyAlignment="1" applyProtection="1">
      <alignment horizontal="left"/>
    </xf>
    <xf numFmtId="4" fontId="4" fillId="0" borderId="10" xfId="2" applyNumberFormat="1" applyFont="1" applyFill="1" applyBorder="1" applyProtection="1">
      <protection locked="0"/>
    </xf>
    <xf numFmtId="0" fontId="4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4" fontId="2" fillId="0" borderId="10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right" wrapText="1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tabSelected="1" topLeftCell="A10" workbookViewId="0">
      <selection activeCell="M83" sqref="M83"/>
    </sheetView>
  </sheetViews>
  <sheetFormatPr baseColWidth="10" defaultColWidth="10.28515625" defaultRowHeight="11.25" x14ac:dyDescent="0.2"/>
  <cols>
    <col min="1" max="1" width="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9" width="10.28515625" style="4"/>
    <col min="10" max="10" width="10.85546875" style="4" bestFit="1" customWidth="1"/>
    <col min="11" max="16384" width="10.285156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38265539.560000002</v>
      </c>
      <c r="D5" s="17">
        <f t="shared" ref="D5:G5" si="0">SUM(D6:D12)</f>
        <v>34879296.219999999</v>
      </c>
      <c r="E5" s="17">
        <f t="shared" si="0"/>
        <v>73144835.780000001</v>
      </c>
      <c r="F5" s="17">
        <f t="shared" si="0"/>
        <v>34994418.190000005</v>
      </c>
      <c r="G5" s="17">
        <f t="shared" si="0"/>
        <v>34994418.190000005</v>
      </c>
      <c r="H5" s="18">
        <f>E5-F5</f>
        <v>38150417.589999996</v>
      </c>
    </row>
    <row r="6" spans="1:8" x14ac:dyDescent="0.2">
      <c r="A6" s="19"/>
      <c r="B6" s="20" t="s">
        <v>12</v>
      </c>
      <c r="C6" s="21">
        <v>7618137.1699999999</v>
      </c>
      <c r="D6" s="21">
        <v>7619410.3799999999</v>
      </c>
      <c r="E6" s="21">
        <f>C6+D6</f>
        <v>15237547.550000001</v>
      </c>
      <c r="F6" s="21">
        <v>6574036.6900000004</v>
      </c>
      <c r="G6" s="21">
        <v>6574036.6900000004</v>
      </c>
      <c r="H6" s="21">
        <f t="shared" ref="H6:H12" si="1">E6-F6</f>
        <v>8663510.8599999994</v>
      </c>
    </row>
    <row r="7" spans="1:8" x14ac:dyDescent="0.2">
      <c r="A7" s="19"/>
      <c r="B7" s="20" t="s">
        <v>13</v>
      </c>
      <c r="C7" s="21">
        <v>10993031</v>
      </c>
      <c r="D7" s="21">
        <v>8467670.1999999993</v>
      </c>
      <c r="E7" s="21">
        <f t="shared" ref="E7:E12" si="2">C7+D7</f>
        <v>19460701.199999999</v>
      </c>
      <c r="F7" s="21">
        <v>13184480.84</v>
      </c>
      <c r="G7" s="21">
        <v>13184480.84</v>
      </c>
      <c r="H7" s="21">
        <f t="shared" si="1"/>
        <v>6276220.3599999994</v>
      </c>
    </row>
    <row r="8" spans="1:8" x14ac:dyDescent="0.2">
      <c r="A8" s="19"/>
      <c r="B8" s="20" t="s">
        <v>14</v>
      </c>
      <c r="C8" s="21">
        <v>4551040.0199999996</v>
      </c>
      <c r="D8" s="21">
        <v>4353932.78</v>
      </c>
      <c r="E8" s="21">
        <f t="shared" si="2"/>
        <v>8904972.8000000007</v>
      </c>
      <c r="F8" s="21">
        <v>1195894.58</v>
      </c>
      <c r="G8" s="21">
        <v>1195894.58</v>
      </c>
      <c r="H8" s="21">
        <f t="shared" si="1"/>
        <v>7709078.2200000007</v>
      </c>
    </row>
    <row r="9" spans="1:8" x14ac:dyDescent="0.2">
      <c r="A9" s="19"/>
      <c r="B9" s="20" t="s">
        <v>15</v>
      </c>
      <c r="C9" s="21">
        <v>6693633.1100000003</v>
      </c>
      <c r="D9" s="21">
        <v>6693633.1100000003</v>
      </c>
      <c r="E9" s="21">
        <f t="shared" si="2"/>
        <v>13387266.220000001</v>
      </c>
      <c r="F9" s="21">
        <v>6445938.3399999999</v>
      </c>
      <c r="G9" s="21">
        <v>6445938.3399999999</v>
      </c>
      <c r="H9" s="21">
        <f t="shared" si="1"/>
        <v>6941327.8800000008</v>
      </c>
    </row>
    <row r="10" spans="1:8" x14ac:dyDescent="0.2">
      <c r="A10" s="19"/>
      <c r="B10" s="20" t="s">
        <v>16</v>
      </c>
      <c r="C10" s="21">
        <v>7749698.2599999998</v>
      </c>
      <c r="D10" s="21">
        <v>7744649.75</v>
      </c>
      <c r="E10" s="21">
        <f t="shared" si="2"/>
        <v>15494348.01</v>
      </c>
      <c r="F10" s="21">
        <v>6934692.9000000004</v>
      </c>
      <c r="G10" s="21">
        <v>6934692.9000000004</v>
      </c>
      <c r="H10" s="21">
        <f t="shared" si="1"/>
        <v>8559655.1099999994</v>
      </c>
    </row>
    <row r="11" spans="1:8" x14ac:dyDescent="0.2">
      <c r="A11" s="19"/>
      <c r="B11" s="20" t="s">
        <v>17</v>
      </c>
      <c r="C11" s="21">
        <v>0</v>
      </c>
      <c r="D11" s="21">
        <v>0</v>
      </c>
      <c r="E11" s="21">
        <f t="shared" si="2"/>
        <v>0</v>
      </c>
      <c r="F11" s="21">
        <v>0</v>
      </c>
      <c r="G11" s="21">
        <v>0</v>
      </c>
      <c r="H11" s="21">
        <f t="shared" si="1"/>
        <v>0</v>
      </c>
    </row>
    <row r="12" spans="1:8" x14ac:dyDescent="0.2">
      <c r="A12" s="19"/>
      <c r="B12" s="20" t="s">
        <v>18</v>
      </c>
      <c r="C12" s="21">
        <v>660000</v>
      </c>
      <c r="D12" s="21">
        <v>0</v>
      </c>
      <c r="E12" s="21">
        <f t="shared" si="2"/>
        <v>660000</v>
      </c>
      <c r="F12" s="21">
        <v>659374.84</v>
      </c>
      <c r="G12" s="21">
        <v>659374.84</v>
      </c>
      <c r="H12" s="21">
        <f t="shared" si="1"/>
        <v>625.1600000000326</v>
      </c>
    </row>
    <row r="13" spans="1:8" x14ac:dyDescent="0.2">
      <c r="A13" s="15" t="s">
        <v>19</v>
      </c>
      <c r="B13" s="16"/>
      <c r="C13" s="18">
        <f>SUM(C14:C22)</f>
        <v>4577186.040000001</v>
      </c>
      <c r="D13" s="18">
        <f t="shared" ref="D13:H13" si="3">SUM(D14:D22)</f>
        <v>2017980.9499999997</v>
      </c>
      <c r="E13" s="18">
        <f t="shared" si="3"/>
        <v>6595166.9900000002</v>
      </c>
      <c r="F13" s="18">
        <f t="shared" si="3"/>
        <v>1608552.91</v>
      </c>
      <c r="G13" s="18">
        <f t="shared" si="3"/>
        <v>1608552.91</v>
      </c>
      <c r="H13" s="18">
        <f t="shared" si="3"/>
        <v>4986614.08</v>
      </c>
    </row>
    <row r="14" spans="1:8" x14ac:dyDescent="0.2">
      <c r="A14" s="19"/>
      <c r="B14" s="20" t="s">
        <v>20</v>
      </c>
      <c r="C14" s="21">
        <v>1600887.84</v>
      </c>
      <c r="D14" s="21">
        <v>476516.92</v>
      </c>
      <c r="E14" s="21">
        <f>C14+D14</f>
        <v>2077404.76</v>
      </c>
      <c r="F14" s="21">
        <v>384444.94</v>
      </c>
      <c r="G14" s="21">
        <v>384444.94</v>
      </c>
      <c r="H14" s="21">
        <f>E14-F14</f>
        <v>1692959.82</v>
      </c>
    </row>
    <row r="15" spans="1:8" x14ac:dyDescent="0.2">
      <c r="A15" s="19"/>
      <c r="B15" s="20" t="s">
        <v>21</v>
      </c>
      <c r="C15" s="21">
        <v>520613.03</v>
      </c>
      <c r="D15" s="21">
        <v>195027.02</v>
      </c>
      <c r="E15" s="21">
        <f t="shared" ref="E15:E22" si="4">C15+D15</f>
        <v>715640.05</v>
      </c>
      <c r="F15" s="21">
        <v>181728.08</v>
      </c>
      <c r="G15" s="21">
        <v>181728.08</v>
      </c>
      <c r="H15" s="21">
        <f t="shared" ref="H15:H22" si="5">E15-F15</f>
        <v>533911.97000000009</v>
      </c>
    </row>
    <row r="16" spans="1:8" x14ac:dyDescent="0.2">
      <c r="A16" s="19"/>
      <c r="B16" s="20" t="s">
        <v>22</v>
      </c>
      <c r="C16" s="21">
        <v>3000</v>
      </c>
      <c r="D16" s="21">
        <v>3780</v>
      </c>
      <c r="E16" s="21">
        <f t="shared" si="4"/>
        <v>6780</v>
      </c>
      <c r="F16" s="21">
        <v>0</v>
      </c>
      <c r="G16" s="21">
        <v>0</v>
      </c>
      <c r="H16" s="21">
        <f t="shared" si="5"/>
        <v>6780</v>
      </c>
    </row>
    <row r="17" spans="1:10" x14ac:dyDescent="0.2">
      <c r="A17" s="19"/>
      <c r="B17" s="20" t="s">
        <v>23</v>
      </c>
      <c r="C17" s="21">
        <v>752038.35</v>
      </c>
      <c r="D17" s="21">
        <v>566846.99</v>
      </c>
      <c r="E17" s="21">
        <f t="shared" si="4"/>
        <v>1318885.3399999999</v>
      </c>
      <c r="F17" s="21">
        <v>251831.08</v>
      </c>
      <c r="G17" s="21">
        <v>251831.08</v>
      </c>
      <c r="H17" s="21">
        <f t="shared" si="5"/>
        <v>1067054.2599999998</v>
      </c>
    </row>
    <row r="18" spans="1:10" x14ac:dyDescent="0.2">
      <c r="A18" s="19"/>
      <c r="B18" s="20" t="s">
        <v>24</v>
      </c>
      <c r="C18" s="21">
        <v>278174.51</v>
      </c>
      <c r="D18" s="21">
        <v>39670.230000000003</v>
      </c>
      <c r="E18" s="21">
        <f t="shared" si="4"/>
        <v>317844.74</v>
      </c>
      <c r="F18" s="21">
        <v>8894.65</v>
      </c>
      <c r="G18" s="21">
        <v>8894.65</v>
      </c>
      <c r="H18" s="21">
        <f t="shared" si="5"/>
        <v>308950.08999999997</v>
      </c>
    </row>
    <row r="19" spans="1:10" x14ac:dyDescent="0.2">
      <c r="A19" s="19"/>
      <c r="B19" s="20" t="s">
        <v>25</v>
      </c>
      <c r="C19" s="21">
        <v>1012251.16</v>
      </c>
      <c r="D19" s="21">
        <v>626751.16</v>
      </c>
      <c r="E19" s="21">
        <f t="shared" si="4"/>
        <v>1639002.32</v>
      </c>
      <c r="F19" s="21">
        <v>650510.62</v>
      </c>
      <c r="G19" s="21">
        <v>650510.62</v>
      </c>
      <c r="H19" s="21">
        <f t="shared" si="5"/>
        <v>988491.70000000007</v>
      </c>
    </row>
    <row r="20" spans="1:10" x14ac:dyDescent="0.2">
      <c r="A20" s="19"/>
      <c r="B20" s="20" t="s">
        <v>26</v>
      </c>
      <c r="C20" s="21">
        <v>126844.17</v>
      </c>
      <c r="D20" s="21">
        <v>24344.17</v>
      </c>
      <c r="E20" s="21">
        <f t="shared" si="4"/>
        <v>151188.34</v>
      </c>
      <c r="F20" s="21">
        <v>20239.650000000001</v>
      </c>
      <c r="G20" s="21">
        <v>20239.650000000001</v>
      </c>
      <c r="H20" s="21">
        <f t="shared" si="5"/>
        <v>130948.69</v>
      </c>
    </row>
    <row r="21" spans="1:10" x14ac:dyDescent="0.2">
      <c r="A21" s="19"/>
      <c r="B21" s="20" t="s">
        <v>27</v>
      </c>
      <c r="C21" s="21">
        <v>0</v>
      </c>
      <c r="D21" s="21">
        <v>0</v>
      </c>
      <c r="E21" s="21">
        <f t="shared" si="4"/>
        <v>0</v>
      </c>
      <c r="F21" s="21">
        <v>0</v>
      </c>
      <c r="G21" s="21">
        <v>0</v>
      </c>
      <c r="H21" s="21">
        <f t="shared" si="5"/>
        <v>0</v>
      </c>
    </row>
    <row r="22" spans="1:10" x14ac:dyDescent="0.2">
      <c r="A22" s="19"/>
      <c r="B22" s="20" t="s">
        <v>28</v>
      </c>
      <c r="C22" s="21">
        <v>283376.98</v>
      </c>
      <c r="D22" s="21">
        <v>85044.46</v>
      </c>
      <c r="E22" s="21">
        <f t="shared" si="4"/>
        <v>368421.44</v>
      </c>
      <c r="F22" s="21">
        <v>110903.89</v>
      </c>
      <c r="G22" s="21">
        <v>110903.89</v>
      </c>
      <c r="H22" s="21">
        <f t="shared" si="5"/>
        <v>257517.55</v>
      </c>
    </row>
    <row r="23" spans="1:10" x14ac:dyDescent="0.2">
      <c r="A23" s="15" t="s">
        <v>29</v>
      </c>
      <c r="B23" s="16"/>
      <c r="C23" s="18">
        <f>SUM(C24:C32)</f>
        <v>17165498.43</v>
      </c>
      <c r="D23" s="18">
        <f t="shared" ref="D23:H23" si="6">SUM(D24:D32)</f>
        <v>5907561.7599999998</v>
      </c>
      <c r="E23" s="18">
        <f t="shared" si="6"/>
        <v>23073060.189999994</v>
      </c>
      <c r="F23" s="18">
        <f t="shared" si="6"/>
        <v>8212808.1799999997</v>
      </c>
      <c r="G23" s="18">
        <f t="shared" si="6"/>
        <v>8212808.1799999997</v>
      </c>
      <c r="H23" s="18">
        <f t="shared" si="6"/>
        <v>14860252.01</v>
      </c>
    </row>
    <row r="24" spans="1:10" x14ac:dyDescent="0.2">
      <c r="A24" s="19"/>
      <c r="B24" s="20" t="s">
        <v>30</v>
      </c>
      <c r="C24" s="21">
        <v>1982276.78</v>
      </c>
      <c r="D24" s="21">
        <v>906065.14</v>
      </c>
      <c r="E24" s="21">
        <f>C24+D24</f>
        <v>2888341.92</v>
      </c>
      <c r="F24" s="21">
        <v>1633592.31</v>
      </c>
      <c r="G24" s="21">
        <v>1633592.31</v>
      </c>
      <c r="H24" s="21">
        <f>E24-F24</f>
        <v>1254749.6099999999</v>
      </c>
    </row>
    <row r="25" spans="1:10" x14ac:dyDescent="0.2">
      <c r="A25" s="19"/>
      <c r="B25" s="20" t="s">
        <v>31</v>
      </c>
      <c r="C25" s="21">
        <v>435056.8</v>
      </c>
      <c r="D25" s="21">
        <v>34354.400000000001</v>
      </c>
      <c r="E25" s="21">
        <f t="shared" ref="E25:E32" si="7">C25+D25</f>
        <v>469411.2</v>
      </c>
      <c r="F25" s="21">
        <v>295338.75</v>
      </c>
      <c r="G25" s="21">
        <v>295338.75</v>
      </c>
      <c r="H25" s="21">
        <f t="shared" ref="H25:H32" si="8">E25-F25</f>
        <v>174072.45</v>
      </c>
    </row>
    <row r="26" spans="1:10" x14ac:dyDescent="0.2">
      <c r="A26" s="19"/>
      <c r="B26" s="20" t="s">
        <v>32</v>
      </c>
      <c r="C26" s="21">
        <v>4766912.2699999996</v>
      </c>
      <c r="D26" s="21">
        <v>2242434.2799999998</v>
      </c>
      <c r="E26" s="21">
        <f t="shared" si="7"/>
        <v>7009346.5499999989</v>
      </c>
      <c r="F26" s="21">
        <v>2710682.93</v>
      </c>
      <c r="G26" s="21">
        <v>2710682.93</v>
      </c>
      <c r="H26" s="21">
        <f t="shared" si="8"/>
        <v>4298663.6199999992</v>
      </c>
    </row>
    <row r="27" spans="1:10" x14ac:dyDescent="0.2">
      <c r="A27" s="19"/>
      <c r="B27" s="20" t="s">
        <v>33</v>
      </c>
      <c r="C27" s="21">
        <v>662144.64</v>
      </c>
      <c r="D27" s="21">
        <v>175920.64000000001</v>
      </c>
      <c r="E27" s="21">
        <f t="shared" si="7"/>
        <v>838065.28</v>
      </c>
      <c r="F27" s="21">
        <v>130134.63</v>
      </c>
      <c r="G27" s="21">
        <v>130134.63</v>
      </c>
      <c r="H27" s="21">
        <f t="shared" si="8"/>
        <v>707930.65</v>
      </c>
    </row>
    <row r="28" spans="1:10" x14ac:dyDescent="0.2">
      <c r="A28" s="19"/>
      <c r="B28" s="20" t="s">
        <v>34</v>
      </c>
      <c r="C28" s="21">
        <v>4784431.7</v>
      </c>
      <c r="D28" s="21">
        <v>1164191.33</v>
      </c>
      <c r="E28" s="21">
        <f t="shared" si="7"/>
        <v>5948623.0300000003</v>
      </c>
      <c r="F28" s="21">
        <v>1583480.09</v>
      </c>
      <c r="G28" s="21">
        <v>1583480.09</v>
      </c>
      <c r="H28" s="21">
        <f t="shared" si="8"/>
        <v>4365142.9400000004</v>
      </c>
    </row>
    <row r="29" spans="1:10" x14ac:dyDescent="0.2">
      <c r="A29" s="19"/>
      <c r="B29" s="20" t="s">
        <v>35</v>
      </c>
      <c r="C29" s="21">
        <v>410840.52</v>
      </c>
      <c r="D29" s="21">
        <v>89840.52</v>
      </c>
      <c r="E29" s="21">
        <f t="shared" si="7"/>
        <v>500681.04000000004</v>
      </c>
      <c r="F29" s="21">
        <v>209952.48</v>
      </c>
      <c r="G29" s="21">
        <v>209952.48</v>
      </c>
      <c r="H29" s="21">
        <f t="shared" si="8"/>
        <v>290728.56000000006</v>
      </c>
      <c r="J29" s="22"/>
    </row>
    <row r="30" spans="1:10" x14ac:dyDescent="0.2">
      <c r="A30" s="19"/>
      <c r="B30" s="20" t="s">
        <v>36</v>
      </c>
      <c r="C30" s="21">
        <v>805590.85</v>
      </c>
      <c r="D30" s="21">
        <v>507143.53</v>
      </c>
      <c r="E30" s="21">
        <f t="shared" si="7"/>
        <v>1312734.3799999999</v>
      </c>
      <c r="F30" s="21">
        <v>360847.59</v>
      </c>
      <c r="G30" s="21">
        <v>360847.59</v>
      </c>
      <c r="H30" s="21">
        <f t="shared" si="8"/>
        <v>951886.7899999998</v>
      </c>
    </row>
    <row r="31" spans="1:10" x14ac:dyDescent="0.2">
      <c r="A31" s="19"/>
      <c r="B31" s="20" t="s">
        <v>37</v>
      </c>
      <c r="C31" s="21">
        <v>2137102.92</v>
      </c>
      <c r="D31" s="21">
        <v>180401.49</v>
      </c>
      <c r="E31" s="21">
        <f t="shared" si="7"/>
        <v>2317504.41</v>
      </c>
      <c r="F31" s="21">
        <v>561239.96</v>
      </c>
      <c r="G31" s="21">
        <v>561239.96</v>
      </c>
      <c r="H31" s="21">
        <f t="shared" si="8"/>
        <v>1756264.4500000002</v>
      </c>
    </row>
    <row r="32" spans="1:10" x14ac:dyDescent="0.2">
      <c r="A32" s="19"/>
      <c r="B32" s="20" t="s">
        <v>38</v>
      </c>
      <c r="C32" s="21">
        <v>1181141.95</v>
      </c>
      <c r="D32" s="21">
        <v>607210.43000000005</v>
      </c>
      <c r="E32" s="21">
        <f t="shared" si="7"/>
        <v>1788352.38</v>
      </c>
      <c r="F32" s="21">
        <v>727539.44</v>
      </c>
      <c r="G32" s="21">
        <v>727539.44</v>
      </c>
      <c r="H32" s="21">
        <f t="shared" si="8"/>
        <v>1060812.94</v>
      </c>
    </row>
    <row r="33" spans="1:10" x14ac:dyDescent="0.2">
      <c r="A33" s="15" t="s">
        <v>39</v>
      </c>
      <c r="B33" s="16"/>
      <c r="C33" s="18">
        <f>SUM(C34:C42)</f>
        <v>710000</v>
      </c>
      <c r="D33" s="18">
        <f t="shared" ref="D33:H33" si="9">SUM(D34:D42)</f>
        <v>41584.71</v>
      </c>
      <c r="E33" s="18">
        <f t="shared" si="9"/>
        <v>751584.71</v>
      </c>
      <c r="F33" s="18">
        <f t="shared" si="9"/>
        <v>345821</v>
      </c>
      <c r="G33" s="18">
        <f t="shared" si="9"/>
        <v>345821</v>
      </c>
      <c r="H33" s="18">
        <f t="shared" si="9"/>
        <v>405763.70999999996</v>
      </c>
    </row>
    <row r="34" spans="1:10" hidden="1" x14ac:dyDescent="0.2">
      <c r="A34" s="19"/>
      <c r="B34" s="20" t="s">
        <v>40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f>E34-F34</f>
        <v>0</v>
      </c>
    </row>
    <row r="35" spans="1:10" hidden="1" x14ac:dyDescent="0.2">
      <c r="A35" s="19"/>
      <c r="B35" s="20" t="s">
        <v>41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f t="shared" ref="H35:H42" si="10">E35-F35</f>
        <v>0</v>
      </c>
    </row>
    <row r="36" spans="1:10" hidden="1" x14ac:dyDescent="0.2">
      <c r="A36" s="19"/>
      <c r="B36" s="20" t="s">
        <v>42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f t="shared" si="10"/>
        <v>0</v>
      </c>
    </row>
    <row r="37" spans="1:10" x14ac:dyDescent="0.2">
      <c r="A37" s="19"/>
      <c r="B37" s="20" t="s">
        <v>43</v>
      </c>
      <c r="C37" s="21">
        <v>710000</v>
      </c>
      <c r="D37" s="21">
        <v>41584.71</v>
      </c>
      <c r="E37" s="21">
        <f>C37+D37</f>
        <v>751584.71</v>
      </c>
      <c r="F37" s="21">
        <v>345821</v>
      </c>
      <c r="G37" s="21">
        <v>345821</v>
      </c>
      <c r="H37" s="21">
        <f t="shared" si="10"/>
        <v>405763.70999999996</v>
      </c>
      <c r="J37" s="22"/>
    </row>
    <row r="38" spans="1:10" ht="11.25" hidden="1" customHeight="1" x14ac:dyDescent="0.2">
      <c r="A38" s="19"/>
      <c r="B38" s="20" t="s">
        <v>44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f t="shared" si="10"/>
        <v>0</v>
      </c>
      <c r="J38" s="22"/>
    </row>
    <row r="39" spans="1:10" ht="11.25" hidden="1" customHeight="1" x14ac:dyDescent="0.2">
      <c r="A39" s="19"/>
      <c r="B39" s="20" t="s">
        <v>45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si="10"/>
        <v>0</v>
      </c>
      <c r="J39" s="22"/>
    </row>
    <row r="40" spans="1:10" ht="11.25" hidden="1" customHeight="1" x14ac:dyDescent="0.2">
      <c r="A40" s="19"/>
      <c r="B40" s="20" t="s">
        <v>46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f t="shared" si="10"/>
        <v>0</v>
      </c>
      <c r="J40" s="22"/>
    </row>
    <row r="41" spans="1:10" hidden="1" x14ac:dyDescent="0.2">
      <c r="A41" s="19"/>
      <c r="B41" s="20" t="s">
        <v>47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f t="shared" si="10"/>
        <v>0</v>
      </c>
    </row>
    <row r="42" spans="1:10" hidden="1" x14ac:dyDescent="0.2">
      <c r="A42" s="19"/>
      <c r="B42" s="20" t="s">
        <v>48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f t="shared" si="10"/>
        <v>0</v>
      </c>
    </row>
    <row r="43" spans="1:10" x14ac:dyDescent="0.2">
      <c r="A43" s="15" t="s">
        <v>49</v>
      </c>
      <c r="B43" s="16"/>
      <c r="C43" s="18">
        <f>SUM(C44:C52)</f>
        <v>928440</v>
      </c>
      <c r="D43" s="18">
        <f t="shared" ref="D43:G43" si="11">SUM(D44:D52)</f>
        <v>415330</v>
      </c>
      <c r="E43" s="18">
        <f t="shared" si="11"/>
        <v>1343770</v>
      </c>
      <c r="F43" s="18">
        <f t="shared" si="11"/>
        <v>123326</v>
      </c>
      <c r="G43" s="18">
        <f t="shared" si="11"/>
        <v>123326</v>
      </c>
      <c r="H43" s="18">
        <f>SUM(H44:H52)</f>
        <v>1220444</v>
      </c>
    </row>
    <row r="44" spans="1:10" x14ac:dyDescent="0.2">
      <c r="A44" s="19"/>
      <c r="B44" s="20" t="s">
        <v>50</v>
      </c>
      <c r="C44" s="21">
        <v>556940</v>
      </c>
      <c r="D44" s="21">
        <v>347330</v>
      </c>
      <c r="E44" s="21">
        <f>C44+D44</f>
        <v>904270</v>
      </c>
      <c r="F44" s="21">
        <v>43326</v>
      </c>
      <c r="G44" s="21">
        <v>43326</v>
      </c>
      <c r="H44" s="21">
        <f>E44-F44</f>
        <v>860944</v>
      </c>
    </row>
    <row r="45" spans="1:10" x14ac:dyDescent="0.2">
      <c r="A45" s="19"/>
      <c r="B45" s="20" t="s">
        <v>51</v>
      </c>
      <c r="C45" s="21">
        <v>0</v>
      </c>
      <c r="D45" s="21">
        <v>0</v>
      </c>
      <c r="E45" s="21">
        <f t="shared" ref="E45:E56" si="12">C45+D45</f>
        <v>0</v>
      </c>
      <c r="F45" s="21">
        <v>0</v>
      </c>
      <c r="G45" s="21">
        <v>0</v>
      </c>
      <c r="H45" s="21">
        <f t="shared" ref="H45:H56" si="13">E45-F45</f>
        <v>0</v>
      </c>
    </row>
    <row r="46" spans="1:10" x14ac:dyDescent="0.2">
      <c r="A46" s="19"/>
      <c r="B46" s="20" t="s">
        <v>52</v>
      </c>
      <c r="C46" s="21">
        <v>8000</v>
      </c>
      <c r="D46" s="21">
        <v>0</v>
      </c>
      <c r="E46" s="21">
        <f t="shared" si="12"/>
        <v>8000</v>
      </c>
      <c r="F46" s="21">
        <v>0</v>
      </c>
      <c r="G46" s="21">
        <v>0</v>
      </c>
      <c r="H46" s="21">
        <f t="shared" si="13"/>
        <v>8000</v>
      </c>
    </row>
    <row r="47" spans="1:10" x14ac:dyDescent="0.2">
      <c r="A47" s="19"/>
      <c r="B47" s="20" t="s">
        <v>53</v>
      </c>
      <c r="C47" s="21">
        <v>0</v>
      </c>
      <c r="D47" s="21">
        <v>0</v>
      </c>
      <c r="E47" s="21">
        <f t="shared" si="12"/>
        <v>0</v>
      </c>
      <c r="F47" s="21">
        <v>0</v>
      </c>
      <c r="G47" s="21">
        <v>0</v>
      </c>
      <c r="H47" s="21">
        <f t="shared" si="13"/>
        <v>0</v>
      </c>
    </row>
    <row r="48" spans="1:10" x14ac:dyDescent="0.2">
      <c r="A48" s="19"/>
      <c r="B48" s="20" t="s">
        <v>54</v>
      </c>
      <c r="C48" s="21">
        <v>0</v>
      </c>
      <c r="D48" s="21">
        <v>0</v>
      </c>
      <c r="E48" s="21">
        <f t="shared" si="12"/>
        <v>0</v>
      </c>
      <c r="F48" s="21">
        <v>0</v>
      </c>
      <c r="G48" s="21">
        <v>0</v>
      </c>
      <c r="H48" s="21">
        <f t="shared" si="13"/>
        <v>0</v>
      </c>
    </row>
    <row r="49" spans="1:11" x14ac:dyDescent="0.2">
      <c r="A49" s="19"/>
      <c r="B49" s="20" t="s">
        <v>55</v>
      </c>
      <c r="C49" s="21">
        <v>363500</v>
      </c>
      <c r="D49" s="21">
        <v>68000</v>
      </c>
      <c r="E49" s="21">
        <f t="shared" si="12"/>
        <v>431500</v>
      </c>
      <c r="F49" s="21">
        <v>80000</v>
      </c>
      <c r="G49" s="21">
        <v>80000</v>
      </c>
      <c r="H49" s="21">
        <f t="shared" si="13"/>
        <v>351500</v>
      </c>
    </row>
    <row r="50" spans="1:11" x14ac:dyDescent="0.2">
      <c r="A50" s="19"/>
      <c r="B50" s="20" t="s">
        <v>56</v>
      </c>
      <c r="C50" s="21">
        <v>0</v>
      </c>
      <c r="D50" s="21">
        <v>0</v>
      </c>
      <c r="E50" s="21">
        <f t="shared" si="12"/>
        <v>0</v>
      </c>
      <c r="F50" s="21">
        <v>0</v>
      </c>
      <c r="G50" s="21">
        <v>0</v>
      </c>
      <c r="H50" s="21">
        <f t="shared" si="13"/>
        <v>0</v>
      </c>
    </row>
    <row r="51" spans="1:11" x14ac:dyDescent="0.2">
      <c r="A51" s="19"/>
      <c r="B51" s="20" t="s">
        <v>57</v>
      </c>
      <c r="C51" s="21">
        <v>0</v>
      </c>
      <c r="D51" s="21">
        <v>0</v>
      </c>
      <c r="E51" s="21">
        <f t="shared" si="12"/>
        <v>0</v>
      </c>
      <c r="F51" s="21">
        <v>0</v>
      </c>
      <c r="G51" s="21">
        <v>0</v>
      </c>
      <c r="H51" s="21">
        <f t="shared" si="13"/>
        <v>0</v>
      </c>
    </row>
    <row r="52" spans="1:11" x14ac:dyDescent="0.2">
      <c r="A52" s="19"/>
      <c r="B52" s="20" t="s">
        <v>58</v>
      </c>
      <c r="C52" s="21">
        <v>0</v>
      </c>
      <c r="D52" s="21">
        <v>0</v>
      </c>
      <c r="E52" s="21">
        <f t="shared" si="12"/>
        <v>0</v>
      </c>
      <c r="F52" s="21">
        <v>0</v>
      </c>
      <c r="G52" s="21">
        <v>0</v>
      </c>
      <c r="H52" s="21">
        <f t="shared" si="13"/>
        <v>0</v>
      </c>
      <c r="K52" s="22"/>
    </row>
    <row r="53" spans="1:11" hidden="1" x14ac:dyDescent="0.2">
      <c r="A53" s="15" t="s">
        <v>59</v>
      </c>
      <c r="B53" s="16"/>
      <c r="C53" s="18">
        <v>0</v>
      </c>
      <c r="D53" s="18">
        <v>0</v>
      </c>
      <c r="E53" s="21">
        <f t="shared" si="12"/>
        <v>0</v>
      </c>
      <c r="F53" s="18">
        <v>0</v>
      </c>
      <c r="G53" s="18">
        <v>0</v>
      </c>
      <c r="H53" s="21">
        <f t="shared" si="13"/>
        <v>0</v>
      </c>
    </row>
    <row r="54" spans="1:11" hidden="1" x14ac:dyDescent="0.2">
      <c r="A54" s="19"/>
      <c r="B54" s="20" t="s">
        <v>60</v>
      </c>
      <c r="C54" s="21">
        <v>0</v>
      </c>
      <c r="D54" s="21">
        <v>0</v>
      </c>
      <c r="E54" s="21">
        <f t="shared" si="12"/>
        <v>0</v>
      </c>
      <c r="F54" s="21">
        <v>0</v>
      </c>
      <c r="G54" s="21">
        <v>0</v>
      </c>
      <c r="H54" s="21">
        <f t="shared" si="13"/>
        <v>0</v>
      </c>
    </row>
    <row r="55" spans="1:11" hidden="1" x14ac:dyDescent="0.2">
      <c r="A55" s="19"/>
      <c r="B55" s="20" t="s">
        <v>61</v>
      </c>
      <c r="C55" s="21">
        <v>0</v>
      </c>
      <c r="D55" s="21">
        <v>0</v>
      </c>
      <c r="E55" s="21">
        <f t="shared" si="12"/>
        <v>0</v>
      </c>
      <c r="F55" s="21">
        <v>0</v>
      </c>
      <c r="G55" s="21">
        <v>0</v>
      </c>
      <c r="H55" s="21">
        <f t="shared" si="13"/>
        <v>0</v>
      </c>
    </row>
    <row r="56" spans="1:11" hidden="1" x14ac:dyDescent="0.2">
      <c r="A56" s="19"/>
      <c r="B56" s="20" t="s">
        <v>62</v>
      </c>
      <c r="C56" s="21">
        <v>0</v>
      </c>
      <c r="D56" s="21">
        <v>0</v>
      </c>
      <c r="E56" s="21">
        <f t="shared" si="12"/>
        <v>0</v>
      </c>
      <c r="F56" s="21">
        <v>0</v>
      </c>
      <c r="G56" s="21">
        <v>0</v>
      </c>
      <c r="H56" s="21">
        <f t="shared" si="13"/>
        <v>0</v>
      </c>
    </row>
    <row r="57" spans="1:11" x14ac:dyDescent="0.2">
      <c r="A57" s="15" t="s">
        <v>61</v>
      </c>
      <c r="B57" s="23"/>
      <c r="C57" s="18">
        <f>C58</f>
        <v>0</v>
      </c>
      <c r="D57" s="18">
        <f>D58</f>
        <v>1700000</v>
      </c>
      <c r="E57" s="18">
        <f>E58</f>
        <v>1700000</v>
      </c>
      <c r="F57" s="18">
        <f>F58</f>
        <v>0</v>
      </c>
      <c r="G57" s="18">
        <f>G58</f>
        <v>0</v>
      </c>
      <c r="H57" s="18"/>
    </row>
    <row r="58" spans="1:11" x14ac:dyDescent="0.2">
      <c r="A58" s="19"/>
      <c r="B58" s="20" t="s">
        <v>59</v>
      </c>
      <c r="C58" s="21">
        <v>0</v>
      </c>
      <c r="D58" s="21">
        <v>1700000</v>
      </c>
      <c r="E58" s="21">
        <f>D58+C58</f>
        <v>1700000</v>
      </c>
      <c r="F58" s="21">
        <v>0</v>
      </c>
      <c r="G58" s="21">
        <v>0</v>
      </c>
      <c r="H58" s="21"/>
    </row>
    <row r="59" spans="1:11" x14ac:dyDescent="0.2">
      <c r="A59" s="15" t="s">
        <v>63</v>
      </c>
      <c r="B59" s="16"/>
      <c r="C59" s="18">
        <f>C66</f>
        <v>2134867.7000000002</v>
      </c>
      <c r="D59" s="18">
        <f>D66</f>
        <v>-2134867.7000000002</v>
      </c>
      <c r="E59" s="18">
        <f>C59+D59</f>
        <v>0</v>
      </c>
      <c r="F59" s="18">
        <v>0</v>
      </c>
      <c r="G59" s="18">
        <v>0</v>
      </c>
      <c r="H59" s="18">
        <f>SUM(H66)</f>
        <v>0</v>
      </c>
    </row>
    <row r="60" spans="1:11" hidden="1" x14ac:dyDescent="0.2">
      <c r="A60" s="19"/>
      <c r="B60" s="20" t="s">
        <v>64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1:11" hidden="1" x14ac:dyDescent="0.2">
      <c r="A61" s="19"/>
      <c r="B61" s="20" t="s">
        <v>65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11" hidden="1" x14ac:dyDescent="0.2">
      <c r="A62" s="19"/>
      <c r="B62" s="20" t="s">
        <v>66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1:11" hidden="1" x14ac:dyDescent="0.2">
      <c r="A63" s="19"/>
      <c r="B63" s="20" t="s">
        <v>67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</row>
    <row r="64" spans="1:11" hidden="1" x14ac:dyDescent="0.2">
      <c r="A64" s="19"/>
      <c r="B64" s="20" t="s">
        <v>68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1:8" hidden="1" x14ac:dyDescent="0.2">
      <c r="A65" s="19"/>
      <c r="B65" s="20" t="s">
        <v>69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8" x14ac:dyDescent="0.2">
      <c r="A66" s="19"/>
      <c r="B66" s="20" t="s">
        <v>70</v>
      </c>
      <c r="C66" s="21">
        <v>2134867.7000000002</v>
      </c>
      <c r="D66" s="21">
        <v>-2134867.7000000002</v>
      </c>
      <c r="E66" s="21">
        <f>C66+D66</f>
        <v>0</v>
      </c>
      <c r="F66" s="21">
        <v>0</v>
      </c>
      <c r="G66" s="21">
        <v>0</v>
      </c>
      <c r="H66" s="21">
        <f t="shared" ref="H66" si="14">E66-F66</f>
        <v>0</v>
      </c>
    </row>
    <row r="67" spans="1:8" hidden="1" x14ac:dyDescent="0.2">
      <c r="A67" s="15" t="s">
        <v>71</v>
      </c>
      <c r="B67" s="16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hidden="1" x14ac:dyDescent="0.2">
      <c r="A68" s="19"/>
      <c r="B68" s="20" t="s">
        <v>72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idden="1" x14ac:dyDescent="0.2">
      <c r="A69" s="19"/>
      <c r="B69" s="20" t="s">
        <v>73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hidden="1" x14ac:dyDescent="0.2">
      <c r="A70" s="19"/>
      <c r="B70" s="20" t="s">
        <v>74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</row>
    <row r="71" spans="1:8" hidden="1" x14ac:dyDescent="0.2">
      <c r="A71" s="15" t="s">
        <v>75</v>
      </c>
      <c r="B71" s="16"/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</row>
    <row r="72" spans="1:8" hidden="1" x14ac:dyDescent="0.2">
      <c r="A72" s="19"/>
      <c r="B72" s="20" t="s">
        <v>76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8" hidden="1" x14ac:dyDescent="0.2">
      <c r="A73" s="19"/>
      <c r="B73" s="20" t="s">
        <v>77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hidden="1" x14ac:dyDescent="0.2">
      <c r="A74" s="19"/>
      <c r="B74" s="20" t="s">
        <v>78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hidden="1" x14ac:dyDescent="0.2">
      <c r="A75" s="19"/>
      <c r="B75" s="20" t="s">
        <v>79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hidden="1" x14ac:dyDescent="0.2">
      <c r="A76" s="19"/>
      <c r="B76" s="20" t="s">
        <v>80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idden="1" x14ac:dyDescent="0.2">
      <c r="A77" s="19"/>
      <c r="B77" s="20" t="s">
        <v>81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 hidden="1" x14ac:dyDescent="0.2">
      <c r="A78" s="24"/>
      <c r="B78" s="25" t="s">
        <v>82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</row>
    <row r="79" spans="1:8" x14ac:dyDescent="0.2">
      <c r="A79" s="27"/>
      <c r="B79" s="28" t="s">
        <v>83</v>
      </c>
      <c r="C79" s="29">
        <f>C5+C13+C23+C33+C43+C59+C67+C71</f>
        <v>63781531.730000004</v>
      </c>
      <c r="D79" s="29">
        <f>D5+D13+D23+D33+D43+D57+D59+D67+D71</f>
        <v>42826885.939999998</v>
      </c>
      <c r="E79" s="29">
        <f>E5+E13+E23+E33+E43+E57+E59+E67+E71</f>
        <v>106608417.66999999</v>
      </c>
      <c r="F79" s="29">
        <f t="shared" ref="F79:G79" si="15">F5+F13+F23+F33+F43+F59+F67+F71</f>
        <v>45284926.280000001</v>
      </c>
      <c r="G79" s="29">
        <f t="shared" si="15"/>
        <v>45284926.280000001</v>
      </c>
      <c r="H79" s="29">
        <f>H5+H13+H23+H33+H43+H59+H67+H71</f>
        <v>59623491.389999993</v>
      </c>
    </row>
    <row r="81" spans="1:8" x14ac:dyDescent="0.2">
      <c r="A81" s="30" t="s">
        <v>84</v>
      </c>
      <c r="B81" s="30"/>
      <c r="C81" s="30"/>
      <c r="D81" s="30"/>
      <c r="E81" s="30"/>
      <c r="F81" s="30"/>
      <c r="G81" s="30"/>
      <c r="H81" s="30"/>
    </row>
    <row r="86" spans="1:8" x14ac:dyDescent="0.2">
      <c r="B86" s="31" t="s">
        <v>85</v>
      </c>
      <c r="F86" s="32"/>
      <c r="G86" s="32"/>
    </row>
    <row r="87" spans="1:8" x14ac:dyDescent="0.2">
      <c r="B87" s="33" t="s">
        <v>86</v>
      </c>
      <c r="C87" s="33"/>
      <c r="F87" s="34" t="s">
        <v>87</v>
      </c>
      <c r="G87" s="34"/>
    </row>
    <row r="88" spans="1:8" x14ac:dyDescent="0.2">
      <c r="B88" s="33" t="s">
        <v>88</v>
      </c>
      <c r="C88" s="33"/>
      <c r="F88" s="33" t="s">
        <v>89</v>
      </c>
      <c r="G88" s="33"/>
    </row>
    <row r="89" spans="1:8" x14ac:dyDescent="0.2">
      <c r="B89" s="35"/>
      <c r="F89" s="33"/>
      <c r="G89" s="33"/>
    </row>
  </sheetData>
  <sheetProtection formatCells="0" formatColumns="0" formatRows="0" autoFilter="0"/>
  <mergeCells count="10">
    <mergeCell ref="B88:C88"/>
    <mergeCell ref="F88:G88"/>
    <mergeCell ref="F89:G89"/>
    <mergeCell ref="A1:H1"/>
    <mergeCell ref="A2:B4"/>
    <mergeCell ref="C2:G2"/>
    <mergeCell ref="H2:H3"/>
    <mergeCell ref="F86:G86"/>
    <mergeCell ref="B87:C87"/>
    <mergeCell ref="F87:G87"/>
  </mergeCells>
  <printOptions horizontalCentered="1"/>
  <pageMargins left="0.70866141732283472" right="0.70866141732283472" top="0.39370078740157483" bottom="0.55118110236220474" header="0.31496062992125984" footer="0.31496062992125984"/>
  <pageSetup scale="79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2019-07-09T21:45:29Z</dcterms:created>
  <dcterms:modified xsi:type="dcterms:W3CDTF">2019-07-09T21:46:11Z</dcterms:modified>
</cp:coreProperties>
</file>