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3T\"/>
    </mc:Choice>
  </mc:AlternateContent>
  <bookViews>
    <workbookView xWindow="0" yWindow="0" windowWidth="28800" windowHeight="12330"/>
  </bookViews>
  <sheets>
    <sheet name="EC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ECSF!$A$1:$K$62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6" i="1"/>
  <c r="J42" i="1" s="1"/>
  <c r="I46" i="1"/>
  <c r="I45" i="1"/>
  <c r="I42" i="1" s="1"/>
  <c r="J44" i="1"/>
  <c r="I40" i="1"/>
  <c r="J40" i="1" s="1"/>
  <c r="I36" i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D30" i="1"/>
  <c r="E30" i="1" s="1"/>
  <c r="I29" i="1"/>
  <c r="J29" i="1" s="1"/>
  <c r="I28" i="1"/>
  <c r="J28" i="1" s="1"/>
  <c r="D28" i="1"/>
  <c r="I27" i="1"/>
  <c r="I25" i="1" s="1"/>
  <c r="E27" i="1"/>
  <c r="D27" i="1"/>
  <c r="D26" i="1"/>
  <c r="E26" i="1" s="1"/>
  <c r="E22" i="1"/>
  <c r="D22" i="1"/>
  <c r="D21" i="1"/>
  <c r="E21" i="1" s="1"/>
  <c r="J20" i="1"/>
  <c r="I20" i="1"/>
  <c r="D20" i="1"/>
  <c r="E20" i="1" s="1"/>
  <c r="J19" i="1"/>
  <c r="I19" i="1"/>
  <c r="E19" i="1"/>
  <c r="I18" i="1"/>
  <c r="J18" i="1" s="1"/>
  <c r="I17" i="1"/>
  <c r="J17" i="1" s="1"/>
  <c r="J14" i="1" s="1"/>
  <c r="I14" i="1"/>
  <c r="D14" i="1"/>
  <c r="D12" i="1" l="1"/>
  <c r="E14" i="1"/>
  <c r="E12" i="1" s="1"/>
  <c r="I12" i="1"/>
  <c r="E24" i="1"/>
  <c r="I34" i="1"/>
  <c r="D24" i="1"/>
  <c r="J52" i="1"/>
  <c r="J50" i="1" s="1"/>
  <c r="J34" i="1" s="1"/>
  <c r="J27" i="1"/>
  <c r="J25" i="1" s="1"/>
  <c r="J12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<sst xmlns="http://schemas.openxmlformats.org/spreadsheetml/2006/main" count="66" uniqueCount="63">
  <si>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</si>
  <si>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2019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</si>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</sst>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SEPTIEMBRE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96475716.129999995</v>
          </cell>
          <cell r="E31">
            <v>97638722.150000006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12970703.710000001</v>
          </cell>
          <cell r="J50">
            <v>-3975982.18</v>
          </cell>
        </row>
        <row r="51">
          <cell r="I51">
            <v>-27849958.43</v>
          </cell>
          <cell r="J51">
            <v>-23635479.739999998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topLeftCell="A16" zoomScale="110" zoomScaleNormal="110" zoomScalePageLayoutView="80" workbookViewId="0">
      <selection activeCell="M29" sqref="M29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1163006.0200000107</v>
      </c>
      <c r="E12" s="36">
        <f>E14+E24</f>
        <v>17443860.050000001</v>
      </c>
      <c r="F12" s="33"/>
      <c r="G12" s="35" t="s">
        <v>9</v>
      </c>
      <c r="H12" s="35"/>
      <c r="I12" s="36">
        <f>I14+I25</f>
        <v>883100.66999999993</v>
      </c>
      <c r="J12" s="36">
        <f>J14+J25</f>
        <v>2146853.39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0</v>
      </c>
      <c r="E14" s="36">
        <f>SUM(E16:E22)</f>
        <v>13560585.57</v>
      </c>
      <c r="F14" s="33"/>
      <c r="G14" s="35" t="s">
        <v>11</v>
      </c>
      <c r="H14" s="35"/>
      <c r="I14" s="36">
        <f>SUM(I16:I23)</f>
        <v>883100.66999999993</v>
      </c>
      <c r="J14" s="36">
        <f>SUM(J16:J23)</f>
        <v>2146853.39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0</v>
      </c>
      <c r="E16" s="42">
        <v>6972559.0300000003</v>
      </c>
      <c r="F16" s="33"/>
      <c r="G16" s="43" t="s">
        <v>13</v>
      </c>
      <c r="H16" s="43"/>
      <c r="I16" s="42">
        <v>0</v>
      </c>
      <c r="J16" s="42">
        <v>2146853.39</v>
      </c>
      <c r="K16" s="29"/>
    </row>
    <row r="17" spans="1:11" x14ac:dyDescent="0.2">
      <c r="A17" s="34"/>
      <c r="B17" s="43" t="s">
        <v>14</v>
      </c>
      <c r="C17" s="43"/>
      <c r="D17" s="42">
        <v>0</v>
      </c>
      <c r="E17" s="42">
        <v>4740120.12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3" t="s">
        <v>16</v>
      </c>
      <c r="C18" s="43"/>
      <c r="D18" s="42">
        <v>0</v>
      </c>
      <c r="E18" s="42">
        <v>1847906.42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0</v>
      </c>
      <c r="J21" s="42"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268958.18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614142.49</v>
      </c>
      <c r="J23" s="42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1163006.0200000107</v>
      </c>
      <c r="E24" s="36">
        <f>SUM(E26:E34)</f>
        <v>3883274.4799999995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1163006.0200000107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0</v>
      </c>
      <c r="E29" s="42">
        <v>1537192.47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0</v>
      </c>
      <c r="E31" s="42">
        <v>2346082.0099999998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21759085.440000001</v>
      </c>
      <c r="J34" s="36">
        <f>J36+J42+J50</f>
        <v>4214478.6900000004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I38+I39</f>
        <v>4590929.84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4590929.84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17168155.600000001</v>
      </c>
      <c r="J42" s="36">
        <f>SUM(J44:J48)</f>
        <v>4214478.6900000004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16946685.890000001</v>
      </c>
      <c r="J44" s="42">
        <f>IF(I44&gt;0,0,[1]ESF!J50-[1]ESF!I50)</f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3" t="s">
        <v>51</v>
      </c>
      <c r="H45" s="43"/>
      <c r="I45" s="42">
        <f>IF([1]ESF!I51&gt;[1]ESF!J51,[1]ESF!I51-[1]ESF!J51,0)</f>
        <v>0</v>
      </c>
      <c r="J45" s="42">
        <v>4214478.6900000004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221469.71</v>
      </c>
      <c r="J47" s="42">
        <v>0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49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G59" s="70"/>
      <c r="H59" s="71"/>
      <c r="I59" s="63"/>
      <c r="J59" s="63"/>
    </row>
    <row r="60" spans="1:11" ht="14.1" customHeight="1" x14ac:dyDescent="0.2">
      <c r="B60" s="72"/>
      <c r="C60" s="73" t="s">
        <v>59</v>
      </c>
      <c r="D60" s="73"/>
      <c r="E60" s="63"/>
      <c r="F60" s="63"/>
      <c r="G60" s="74" t="s">
        <v>60</v>
      </c>
      <c r="H60" s="74"/>
      <c r="I60" s="40"/>
      <c r="J60" s="63"/>
    </row>
    <row r="61" spans="1:11" ht="54.75" customHeight="1" x14ac:dyDescent="0.2">
      <c r="B61" s="75"/>
      <c r="C61" s="76" t="s">
        <v>61</v>
      </c>
      <c r="D61" s="76"/>
      <c r="E61" s="77"/>
      <c r="F61" s="77"/>
      <c r="G61" s="76" t="s">
        <v>62</v>
      </c>
      <c r="H61" s="76"/>
      <c r="I61" s="40"/>
      <c r="J61" s="63"/>
    </row>
    <row r="62" spans="1:11" x14ac:dyDescent="0.2">
      <c r="A62" s="78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2019-10-10T21:08:16Z</dcterms:created>
  <dcterms:modified xsi:type="dcterms:W3CDTF">2019-10-10T21:08:37Z</dcterms:modified>
</cp:coreProperties>
</file>