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3T\"/>
    </mc:Choice>
  </mc:AlternateContent>
  <bookViews>
    <workbookView xWindow="0" yWindow="0" windowWidth="28800" windowHeight="12330"/>
  </bookViews>
  <sheets>
    <sheet name="EA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EAA!$A$1:$I$44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4" i="1" s="1"/>
  <c r="G24" i="1" s="1"/>
  <c r="H24" i="1" s="1"/>
  <c r="G33" i="1"/>
  <c r="H33" i="1" s="1"/>
  <c r="D33" i="1"/>
  <c r="D32" i="1"/>
  <c r="G32" i="1" s="1"/>
  <c r="H32" i="1" s="1"/>
  <c r="G31" i="1"/>
  <c r="H31" i="1" s="1"/>
  <c r="G30" i="1"/>
  <c r="H30" i="1" s="1"/>
  <c r="D30" i="1"/>
  <c r="H29" i="1"/>
  <c r="G29" i="1"/>
  <c r="H28" i="1"/>
  <c r="G28" i="1"/>
  <c r="D27" i="1"/>
  <c r="G27" i="1" s="1"/>
  <c r="H27" i="1" s="1"/>
  <c r="G26" i="1"/>
  <c r="H26" i="1" s="1"/>
  <c r="D26" i="1"/>
  <c r="F24" i="1"/>
  <c r="E24" i="1"/>
  <c r="K22" i="1"/>
  <c r="H22" i="1"/>
  <c r="G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K17" i="1" s="1"/>
  <c r="H16" i="1"/>
  <c r="G16" i="1"/>
  <c r="K16" i="1" s="1"/>
  <c r="F14" i="1"/>
  <c r="F12" i="1" s="1"/>
  <c r="E14" i="1"/>
  <c r="D14" i="1"/>
  <c r="G14" i="1" s="1"/>
  <c r="H14" i="1" s="1"/>
  <c r="E12" i="1"/>
  <c r="H17" i="1" l="1"/>
  <c r="H18" i="1"/>
  <c r="H19" i="1"/>
  <c r="H20" i="1"/>
  <c r="H21" i="1"/>
  <c r="G34" i="1"/>
  <c r="D12" i="1"/>
  <c r="G12" i="1" s="1"/>
  <c r="H12" i="1" s="1"/>
  <c r="K34" i="1" l="1"/>
  <c r="H34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<sst xmlns="http://schemas.openxmlformats.org/spreadsheetml/2006/main" count="39" uniqueCount="38">
  <si>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</si>
  <si>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2019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</si>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</sst>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/>
    <xf numFmtId="3" fontId="4" fillId="3" borderId="0" xfId="1" applyNumberFormat="1" applyFont="1" applyFill="1" applyBorder="1" applyAlignment="1">
      <alignment vertical="top"/>
    </xf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SEPTIEMBRE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30213326.5</v>
          </cell>
        </row>
        <row r="17">
          <cell r="D17">
            <v>6904549.9299999997</v>
          </cell>
        </row>
        <row r="18">
          <cell r="D18">
            <v>1847906.42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120" zoomScaleNormal="120" workbookViewId="0">
      <selection activeCell="H12" sqref="H1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142690285.18000001</v>
      </c>
      <c r="E12" s="31">
        <f>+E14+E24</f>
        <v>278257001.31000006</v>
      </c>
      <c r="F12" s="31">
        <f>+F14+F24</f>
        <v>261976147.28</v>
      </c>
      <c r="G12" s="31">
        <f>+D12+E12-F12</f>
        <v>158971139.21000007</v>
      </c>
      <c r="H12" s="31">
        <f>+G12-D12</f>
        <v>16280854.030000061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25441747.279999997</v>
      </c>
      <c r="E14" s="36">
        <f>SUM(E16:E22)</f>
        <v>269547283.03000003</v>
      </c>
      <c r="F14" s="36">
        <f>SUM(F16:F22)</f>
        <v>255986697.46000001</v>
      </c>
      <c r="G14" s="31">
        <f>+D14+E14-F14</f>
        <v>39002332.849999994</v>
      </c>
      <c r="H14" s="36">
        <f>+G14-D14</f>
        <v>13560585.569999997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2">
        <v>23240767.469999999</v>
      </c>
      <c r="E16" s="45">
        <v>169926655.27000001</v>
      </c>
      <c r="F16" s="45">
        <v>162954096.24000001</v>
      </c>
      <c r="G16" s="45">
        <f>D16+E16-F16</f>
        <v>30213326.5</v>
      </c>
      <c r="H16" s="45">
        <f>G16-D16</f>
        <v>6972559.0300000012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2">
        <v>2164429.81</v>
      </c>
      <c r="E17" s="42">
        <v>92031573.680000007</v>
      </c>
      <c r="F17" s="42">
        <v>87291453.560000002</v>
      </c>
      <c r="G17" s="45">
        <f t="shared" ref="G17:G22" si="0">D17+E17-F17</f>
        <v>6904549.9300000072</v>
      </c>
      <c r="H17" s="45">
        <f t="shared" ref="H17:H22" si="1">G17-D17</f>
        <v>4740120.1200000066</v>
      </c>
      <c r="I17" s="43"/>
      <c r="J17" s="5"/>
      <c r="K17" s="38" t="str">
        <f>IF(G17=[1]ESF!D17," ","Error")</f>
        <v>Error</v>
      </c>
    </row>
    <row r="18" spans="1:14" s="6" customFormat="1" ht="19.5" customHeight="1" x14ac:dyDescent="0.25">
      <c r="A18" s="39"/>
      <c r="B18" s="44" t="s">
        <v>17</v>
      </c>
      <c r="C18" s="44"/>
      <c r="D18" s="42">
        <f>+[1]ESF!E18</f>
        <v>0</v>
      </c>
      <c r="E18" s="42">
        <v>7589054.0099999998</v>
      </c>
      <c r="F18" s="42">
        <v>5741147.5899999999</v>
      </c>
      <c r="G18" s="45">
        <f t="shared" si="0"/>
        <v>1847906.42</v>
      </c>
      <c r="H18" s="45">
        <f t="shared" si="1"/>
        <v>1847906.42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5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7.0000000000000007E-2</v>
      </c>
      <c r="G19" s="46">
        <f t="shared" si="0"/>
        <v>0</v>
      </c>
      <c r="H19" s="46">
        <f t="shared" si="1"/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5">
        <v>36550</v>
      </c>
      <c r="E22" s="47">
        <v>0</v>
      </c>
      <c r="F22" s="45">
        <v>0</v>
      </c>
      <c r="G22" s="45">
        <f t="shared" si="0"/>
        <v>36550</v>
      </c>
      <c r="H22" s="45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8"/>
      <c r="C23" s="48"/>
      <c r="D23" s="49"/>
      <c r="E23" s="49"/>
      <c r="F23" s="49"/>
      <c r="G23" s="49"/>
      <c r="H23" s="49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117248537.90000002</v>
      </c>
      <c r="E24" s="36">
        <f>SUM(E26:E34)</f>
        <v>8709718.2800000012</v>
      </c>
      <c r="F24" s="36">
        <f>SUM(F26:F34)</f>
        <v>5989449.8199999994</v>
      </c>
      <c r="G24" s="36">
        <f>+D24+E24-F24</f>
        <v>119968806.36000003</v>
      </c>
      <c r="H24" s="36">
        <f>+G24-D24</f>
        <v>2720268.4600000083</v>
      </c>
      <c r="I24" s="37"/>
      <c r="K24" s="38"/>
    </row>
    <row r="25" spans="1:14" ht="5.0999999999999996" customHeight="1" x14ac:dyDescent="0.2">
      <c r="A25" s="39"/>
      <c r="B25" s="40"/>
      <c r="C25" s="48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6">
        <f>+D26+E26+F26</f>
        <v>0</v>
      </c>
      <c r="H26" s="46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6">
        <f>+D27+E27+F27</f>
        <v>0</v>
      </c>
      <c r="H27" s="46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97638722.150000006</v>
      </c>
      <c r="E28" s="42">
        <v>0</v>
      </c>
      <c r="F28" s="42">
        <v>1163006.02</v>
      </c>
      <c r="G28" s="42">
        <f>D28+E28-F28</f>
        <v>96475716.13000001</v>
      </c>
      <c r="H28" s="42">
        <f t="shared" ref="H28:H32" si="2">G28-D28</f>
        <v>-1163006.0199999958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91618119.019999996</v>
      </c>
      <c r="E29" s="42">
        <v>6347366.1500000004</v>
      </c>
      <c r="F29" s="42">
        <v>4810173.68</v>
      </c>
      <c r="G29" s="42">
        <f>D29+E29-F29</f>
        <v>93155311.49000001</v>
      </c>
      <c r="H29" s="42">
        <f t="shared" si="2"/>
        <v>1537192.4700000137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5">
        <f t="shared" ref="G30" si="3">D30+E30-F30</f>
        <v>0</v>
      </c>
      <c r="H30" s="45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-72008303.269999996</v>
      </c>
      <c r="E31" s="42">
        <v>2362352.13</v>
      </c>
      <c r="F31" s="42">
        <v>16270.12</v>
      </c>
      <c r="G31" s="46">
        <f>D31+E31-F31</f>
        <v>-69662221.260000005</v>
      </c>
      <c r="H31" s="46">
        <f t="shared" si="2"/>
        <v>2346082.0099999905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6">
        <f>+D32+E32+F32</f>
        <v>0</v>
      </c>
      <c r="H32" s="45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6">
        <f>+D33+E33+F33</f>
        <v>0</v>
      </c>
      <c r="H33" s="46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6">
        <f>+D34+E34+F34</f>
        <v>0</v>
      </c>
      <c r="H34" s="46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8"/>
      <c r="C35" s="48"/>
      <c r="D35" s="49"/>
      <c r="E35" s="41"/>
      <c r="F35" s="41"/>
      <c r="G35" s="41"/>
      <c r="H35" s="41"/>
      <c r="I35" s="43"/>
      <c r="K35" s="38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33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2"/>
      <c r="C40" s="62"/>
      <c r="D40" s="60"/>
      <c r="E40" s="63"/>
      <c r="F40" s="63"/>
      <c r="G40" s="63"/>
      <c r="H40" s="64"/>
      <c r="I40" s="60"/>
      <c r="J40" s="60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5" t="s">
        <v>34</v>
      </c>
      <c r="C41" s="65"/>
      <c r="D41" s="66"/>
      <c r="E41" s="67" t="s">
        <v>35</v>
      </c>
      <c r="F41" s="67"/>
      <c r="G41" s="67"/>
      <c r="H41" s="68"/>
      <c r="I41" s="69"/>
      <c r="J41" s="6"/>
      <c r="P41" s="6"/>
      <c r="Q41" s="6"/>
    </row>
    <row r="42" spans="1:17" ht="27.75" customHeight="1" x14ac:dyDescent="0.2">
      <c r="A42" s="6"/>
      <c r="B42" s="70" t="s">
        <v>36</v>
      </c>
      <c r="C42" s="70"/>
      <c r="D42" s="71"/>
      <c r="E42" s="72" t="s">
        <v>37</v>
      </c>
      <c r="F42" s="72"/>
      <c r="G42" s="72"/>
      <c r="H42" s="73"/>
      <c r="I42" s="69"/>
      <c r="J42" s="6"/>
      <c r="P42" s="6"/>
      <c r="Q42" s="6"/>
    </row>
    <row r="43" spans="1:17" x14ac:dyDescent="0.2">
      <c r="B43" s="6"/>
      <c r="C43" s="6"/>
      <c r="D43" s="74"/>
      <c r="E43" s="6"/>
      <c r="F43" s="6"/>
      <c r="G43" s="6"/>
    </row>
    <row r="44" spans="1:17" x14ac:dyDescent="0.2">
      <c r="B44" s="6"/>
      <c r="C44" s="6"/>
      <c r="D44" s="74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2019-10-10T21:09:51Z</dcterms:created>
  <dcterms:modified xsi:type="dcterms:W3CDTF">2019-10-10T21:10:06Z</dcterms:modified>
</cp:coreProperties>
</file>