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2T\"/>
    </mc:Choice>
  </mc:AlternateContent>
  <bookViews>
    <workbookView xWindow="0" yWindow="0" windowWidth="28800" windowHeight="12330"/>
  </bookViews>
  <sheets>
    <sheet name="EC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ECSF!$A$1:$K$62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I46" i="1"/>
  <c r="J46" i="1" s="1"/>
  <c r="J42" i="1" s="1"/>
  <c r="I45" i="1"/>
  <c r="I42" i="1" s="1"/>
  <c r="I34" i="1" s="1"/>
  <c r="J44" i="1"/>
  <c r="J40" i="1"/>
  <c r="I40" i="1"/>
  <c r="I36" i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I28" i="1"/>
  <c r="J28" i="1" s="1"/>
  <c r="D28" i="1"/>
  <c r="J27" i="1"/>
  <c r="I27" i="1"/>
  <c r="D27" i="1"/>
  <c r="D24" i="1" s="1"/>
  <c r="D12" i="1" s="1"/>
  <c r="E26" i="1"/>
  <c r="D26" i="1"/>
  <c r="D22" i="1"/>
  <c r="E22" i="1" s="1"/>
  <c r="E21" i="1"/>
  <c r="D21" i="1"/>
  <c r="I20" i="1"/>
  <c r="J20" i="1" s="1"/>
  <c r="E20" i="1"/>
  <c r="D20" i="1"/>
  <c r="I19" i="1"/>
  <c r="J19" i="1" s="1"/>
  <c r="E19" i="1"/>
  <c r="I18" i="1"/>
  <c r="J18" i="1" s="1"/>
  <c r="I17" i="1"/>
  <c r="I14" i="1" s="1"/>
  <c r="D14" i="1"/>
  <c r="I12" i="1" l="1"/>
  <c r="E14" i="1"/>
  <c r="J25" i="1"/>
  <c r="J34" i="1"/>
  <c r="J17" i="1"/>
  <c r="J14" i="1" s="1"/>
  <c r="J12" i="1" s="1"/>
  <c r="I25" i="1"/>
  <c r="E27" i="1"/>
  <c r="E24" i="1" s="1"/>
  <c r="E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<sst xmlns="http://schemas.openxmlformats.org/spreadsheetml/2006/main" count="66" uniqueCount="63">
  <si>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</si>
  <si>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del 2019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</si>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</sst>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7" fontId="0" fillId="0" borderId="0" xfId="0" applyNumberForma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JUNIO%202019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96475716.129999995</v>
          </cell>
          <cell r="E31">
            <v>97638722.150000006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6226969.0099999998</v>
          </cell>
          <cell r="J50">
            <v>-3975982.18</v>
          </cell>
        </row>
        <row r="51">
          <cell r="I51">
            <v>-27848010.41</v>
          </cell>
          <cell r="J51">
            <v>-23635479.739999998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110" zoomScaleNormal="110" zoomScalePageLayoutView="80" workbookViewId="0">
      <selection activeCell="L12" sqref="L12:L13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1163006.0200000107</v>
      </c>
      <c r="E12" s="36">
        <f>E14+E24</f>
        <v>8799476.0800000001</v>
      </c>
      <c r="F12" s="33"/>
      <c r="G12" s="35" t="s">
        <v>9</v>
      </c>
      <c r="H12" s="35"/>
      <c r="I12" s="36">
        <f>I14+I25</f>
        <v>690093.17999999993</v>
      </c>
      <c r="J12" s="36">
        <f>J14+J25</f>
        <v>1683293.45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0</v>
      </c>
      <c r="E14" s="36">
        <f>SUM(E16:E22)</f>
        <v>5121656.41</v>
      </c>
      <c r="F14" s="33"/>
      <c r="G14" s="35" t="s">
        <v>11</v>
      </c>
      <c r="H14" s="35"/>
      <c r="I14" s="36">
        <f>SUM(I16:I23)</f>
        <v>690093.17999999993</v>
      </c>
      <c r="J14" s="36">
        <f>SUM(J16:J23)</f>
        <v>1683293.45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0</v>
      </c>
      <c r="E16" s="42">
        <v>4069035.31</v>
      </c>
      <c r="F16" s="33"/>
      <c r="G16" s="43" t="s">
        <v>13</v>
      </c>
      <c r="H16" s="43"/>
      <c r="I16" s="42">
        <v>0</v>
      </c>
      <c r="J16" s="42">
        <v>1683293.45</v>
      </c>
      <c r="K16" s="29"/>
    </row>
    <row r="17" spans="1:11" x14ac:dyDescent="0.2">
      <c r="A17" s="34"/>
      <c r="B17" s="43" t="s">
        <v>14</v>
      </c>
      <c r="C17" s="43"/>
      <c r="D17" s="42">
        <v>0</v>
      </c>
      <c r="E17" s="42">
        <v>631575.12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3" t="s">
        <v>16</v>
      </c>
      <c r="C18" s="43"/>
      <c r="D18" s="42">
        <v>0</v>
      </c>
      <c r="E18" s="42">
        <v>421045.98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268958.18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421135</v>
      </c>
      <c r="J23" s="42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1163006.0200000107</v>
      </c>
      <c r="E24" s="36">
        <f>SUM(E26:E34)</f>
        <v>3677819.67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1163006.0200000107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0</v>
      </c>
      <c r="E29" s="42">
        <v>1982308.66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0</v>
      </c>
      <c r="E31" s="42">
        <v>1695511.01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12842201</v>
      </c>
      <c r="J34" s="36">
        <f>J36+J42+J50</f>
        <v>4212530.67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I38+I39</f>
        <v>2417780.1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2417780.1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10424420.9</v>
      </c>
      <c r="J42" s="36">
        <f>SUM(J44:J48)</f>
        <v>4212530.67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10202951.189999999</v>
      </c>
      <c r="J44" s="42">
        <f>IF(I44&gt;0,0,[1]ESF!J50-[1]ESF!I50)</f>
        <v>0</v>
      </c>
      <c r="K44" s="29"/>
    </row>
    <row r="45" spans="1:12" ht="15" x14ac:dyDescent="0.25">
      <c r="A45" s="34"/>
      <c r="B45" s="15"/>
      <c r="C45" s="15"/>
      <c r="D45" s="15"/>
      <c r="E45" s="15"/>
      <c r="F45" s="33"/>
      <c r="G45" s="43" t="s">
        <v>51</v>
      </c>
      <c r="H45" s="43"/>
      <c r="I45" s="42">
        <f>IF([1]ESF!I51&gt;[1]ESF!J51,[1]ESF!I51-[1]ESF!J51,0)</f>
        <v>0</v>
      </c>
      <c r="J45" s="49">
        <v>4212530.67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221469.71</v>
      </c>
      <c r="J47" s="42"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50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5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58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59</v>
      </c>
      <c r="D60" s="74"/>
      <c r="E60" s="64"/>
      <c r="F60" s="64"/>
      <c r="G60" s="75" t="s">
        <v>60</v>
      </c>
      <c r="H60" s="75"/>
      <c r="I60" s="40"/>
      <c r="J60" s="64"/>
    </row>
    <row r="61" spans="1:11" ht="54.75" customHeight="1" x14ac:dyDescent="0.2">
      <c r="B61" s="76"/>
      <c r="C61" s="77" t="s">
        <v>61</v>
      </c>
      <c r="D61" s="77"/>
      <c r="E61" s="78"/>
      <c r="F61" s="78"/>
      <c r="G61" s="77" t="s">
        <v>62</v>
      </c>
      <c r="H61" s="77"/>
      <c r="I61" s="40"/>
      <c r="J61" s="64"/>
    </row>
    <row r="62" spans="1:11" x14ac:dyDescent="0.2">
      <c r="A62" s="79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2019-07-10T15:12:28Z</dcterms:created>
  <dcterms:modified xsi:type="dcterms:W3CDTF">2019-07-10T15:12:46Z</dcterms:modified>
</cp:coreProperties>
</file>