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2T\"/>
    </mc:Choice>
  </mc:AlternateContent>
  <bookViews>
    <workbookView xWindow="0" yWindow="0" windowWidth="28800" windowHeight="12030"/>
  </bookViews>
  <sheets>
    <sheet name="NOTAS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NOTAS!$A$1:$F$486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7" i="1" l="1"/>
  <c r="C477" i="1"/>
  <c r="B477" i="1"/>
  <c r="D469" i="1"/>
  <c r="D460" i="1"/>
  <c r="D441" i="1"/>
  <c r="D428" i="1"/>
  <c r="D434" i="1" s="1"/>
  <c r="D421" i="1"/>
  <c r="B411" i="1"/>
  <c r="C402" i="1"/>
  <c r="C411" i="1" s="1"/>
  <c r="B402" i="1"/>
  <c r="D393" i="1"/>
  <c r="C393" i="1"/>
  <c r="B393" i="1"/>
  <c r="C361" i="1"/>
  <c r="B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3" i="1"/>
  <c r="D342" i="1"/>
  <c r="D341" i="1"/>
  <c r="D340" i="1"/>
  <c r="D339" i="1"/>
  <c r="D361" i="1" s="1"/>
  <c r="C335" i="1"/>
  <c r="B335" i="1"/>
  <c r="D332" i="1"/>
  <c r="D326" i="1"/>
  <c r="D325" i="1"/>
  <c r="D335" i="1" s="1"/>
  <c r="C318" i="1"/>
  <c r="B318" i="1"/>
  <c r="B224" i="1"/>
  <c r="B229" i="1" s="1"/>
  <c r="B211" i="1"/>
  <c r="B220" i="1" s="1"/>
  <c r="B196" i="1"/>
  <c r="B189" i="1"/>
  <c r="B181" i="1"/>
  <c r="B174" i="1"/>
  <c r="B167" i="1"/>
  <c r="E161" i="1"/>
  <c r="D161" i="1"/>
  <c r="C161" i="1"/>
  <c r="B146" i="1"/>
  <c r="B161" i="1" s="1"/>
  <c r="B141" i="1"/>
  <c r="B135" i="1"/>
  <c r="D130" i="1"/>
  <c r="C130" i="1"/>
  <c r="B130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C104" i="1"/>
  <c r="B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5" i="1" s="1"/>
  <c r="D122" i="1" s="1"/>
  <c r="D77" i="1"/>
  <c r="D76" i="1"/>
  <c r="C75" i="1"/>
  <c r="B75" i="1"/>
  <c r="D69" i="1"/>
  <c r="C69" i="1"/>
  <c r="C122" i="1" s="1"/>
  <c r="B69" i="1"/>
  <c r="B122" i="1" s="1"/>
  <c r="B63" i="1"/>
  <c r="B58" i="1"/>
  <c r="B52" i="1"/>
  <c r="E44" i="1"/>
  <c r="D44" i="1"/>
  <c r="C44" i="1"/>
  <c r="B42" i="1"/>
  <c r="B44" i="1" s="1"/>
  <c r="B36" i="1"/>
  <c r="D32" i="1"/>
  <c r="C32" i="1"/>
  <c r="B32" i="1"/>
  <c r="D21" i="1"/>
  <c r="B21" i="1"/>
</calcChain>
</file>

<file path=xl/sharedStrings.xml><?xml version="1.0" encoding="utf-8"?>
<sst xmlns="http://schemas.openxmlformats.org/spreadsheetml/2006/main" count="481" uniqueCount="403">
  <si>
    <t xml:space="preserve">NOTAS A LOS ESTADOS FINANCIEROS </t>
  </si>
  <si>
    <t>Al 30 de Junio del 2018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</si>
  <si>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</si>
  <si>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</si>
  <si>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</si>
  <si>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</si>
  <si>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</si>
  <si>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</si>
  <si>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</si>
  <si>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</si>
  <si>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</si>
  <si>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</si>
  <si>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</si>
  <si>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</si>
  <si>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</si>
  <si>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</si>
  <si>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</si>
  <si>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</si>
  <si>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</si>
  <si>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</si>
  <si>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</si>
  <si>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</si>
  <si>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</si>
  <si>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</si>
  <si>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</si>
  <si>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</si>
  <si>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</si>
  <si>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</si>
  <si>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</si>
  <si>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</si>
  <si>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</si>
  <si>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</si>
  <si>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</si>
  <si>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</si>
  <si>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</si>
  <si>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</si>
  <si>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</si>
  <si>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</si>
  <si>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</si>
  <si>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</si>
  <si>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</si>
  <si>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</si>
  <si>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</si>
  <si>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</si>
  <si>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</si>
  <si>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</si>
  <si>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</si>
  <si>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</si>
  <si>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</si>
  <si>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ESF+07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</si>
  <si>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</si>
  <si>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</si>
  <si>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</si>
  <si>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</si>
  <si>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</si>
  <si>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</si>
  <si>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</si>
  <si>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</si>
  <si>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</si>
  <si>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</si>
  <si>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</si>
  <si>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</si>
  <si>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</si>
  <si>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</si>
  <si>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</si>
  <si>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</si>
  <si>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</si>
  <si>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</si>
  <si>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</si>
  <si>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</si>
  <si>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</si>
  <si>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</si>
  <si>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</si>
  <si>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</si>
  <si>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</si>
  <si>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</si>
  <si>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</si>
  <si>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</si>
  <si>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</si>
  <si>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</si>
  <si>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</si>
  <si>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</si>
  <si>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</si>
  <si>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</si>
  <si>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</si>
  <si>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</si>
  <si>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</si>
  <si>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</si>
  <si>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</si>
  <si>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</si>
  <si>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</si>
  <si>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</si>
  <si>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</si>
  <si>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</si>
  <si>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</si>
  <si>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</si>
  <si>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</si>
  <si>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</si>
  <si>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</si>
  <si>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</si>
  <si>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</si>
  <si>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</si>
  <si>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</si>
  <si>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</si>
  <si>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</si>
  <si>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</si>
  <si>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</si>
  <si>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</si>
  <si>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</si>
  <si>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</si>
  <si>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</si>
  <si>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</si>
  <si>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</si>
  <si>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</si>
  <si>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</si>
  <si>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</si>
  <si>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</si>
  <si>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</si>
  <si>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</si>
  <si>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</si>
  <si>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</si>
  <si>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</si>
  <si>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</si>
  <si>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</si>
  <si>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</si>
  <si>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</si>
  <si>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</si>
  <si>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</si>
  <si>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</si>
  <si>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</si>
  <si>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</si>
  <si>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</si>
  <si>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</si>
  <si>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</si>
  <si>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</si>
  <si>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</si>
  <si>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</si>
  <si>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</si>
  <si>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</si>
  <si>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</si>
  <si>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</si>
  <si>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</si>
  <si>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</si>
  <si>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</si>
  <si>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</si>
  <si>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</si>
  <si>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</si>
  <si>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</si>
  <si>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</si>
  <si>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</si>
  <si>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</si>
  <si>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</si>
  <si>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</si>
  <si>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</si>
  <si>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</si>
  <si>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</si>
  <si>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</si>
  <si>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</si>
  <si>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</si>
  <si>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</si>
  <si>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</si>
  <si>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</si>
  <si>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4169610002  RECARGOS</t>
  </si>
  <si>
    <t>4169610156  POR CONCEPTO DE PATROCINIOS</t>
  </si>
  <si>
    <t>4169610157  INGRESOS POR SERVICIOS EXTERNOS</t>
  </si>
  <si>
    <t>4169610161  SERVICIOS TECNOLOGICOS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</si>
  <si>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</si>
  <si>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</si>
  <si>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</si>
  <si>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</si>
  <si>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</si>
  <si>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</si>
  <si>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</si>
  <si>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</si>
  <si>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</si>
  <si>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</si>
  <si>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</si>
  <si>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</si>
  <si>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</si>
  <si>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</si>
  <si>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</si>
  <si>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</si>
  <si>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</si>
  <si>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</si>
  <si>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</si>
  <si>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</si>
  <si>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</si>
  <si>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</si>
  <si>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</si>
  <si>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</si>
  <si>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</si>
  <si>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</si>
  <si>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</si>
  <si>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</si>
  <si>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</si>
  <si>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</si>
  <si>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</si>
  <si>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</si>
  <si>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</si>
  <si>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</si>
  <si>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</si>
  <si>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</si>
  <si>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</si>
  <si>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</si>
  <si>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</si>
  <si>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</si>
  <si>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5122222000  PROD. A. ANIMAL.</t>
  </si>
  <si>
    <t>5122223000  UTENSILIOS PARA EL 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</si>
  <si>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</si>
  <si>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</si>
  <si>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</si>
  <si>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</si>
  <si>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</si>
  <si>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</si>
  <si>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</si>
  <si>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</si>
  <si>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</si>
  <si>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</si>
  <si>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</si>
  <si>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</si>
  <si>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</si>
  <si>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</si>
  <si>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</si>
  <si>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5125259000  OTROS PRODUCTOS QUÍMICOS</t>
  </si>
  <si>
    <t>5126261000  COMBUSTIBLES, LUBRI</t>
  </si>
  <si>
    <t>5127272000  PRENDAS DE PROTECCIÓN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</si>
  <si>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</si>
  <si>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</si>
  <si>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</si>
  <si>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</si>
  <si>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</si>
  <si>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</si>
  <si>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</si>
  <si>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</si>
  <si>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</si>
  <si>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</si>
  <si>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</si>
  <si>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</si>
  <si>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</si>
  <si>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5132326000  ARRENDA. DE MAQ., O</t>
  </si>
  <si>
    <t>5132329000  OTROS ARRENDAMIENTOS</t>
  </si>
  <si>
    <t>5133331000  SERVS. LEGALES, DE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</si>
  <si>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</si>
  <si>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</si>
  <si>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</si>
  <si>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</si>
  <si>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</si>
  <si>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</si>
  <si>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5135352000  INST., REPAR. MTTO.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</si>
  <si>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</si>
  <si>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</si>
  <si>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</si>
  <si>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</si>
  <si>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</si>
  <si>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</si>
  <si>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</si>
  <si>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</si>
  <si>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</si>
  <si>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5137376000  VIÁTICOS EN EL EXTRANJERO</t>
  </si>
  <si>
    <t>5137378000  SERVICIOS INTEGRALES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</si>
  <si>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</si>
  <si>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</si>
  <si>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</si>
  <si>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</si>
  <si>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</si>
  <si>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</si>
  <si>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</si>
  <si>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</si>
  <si>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</si>
  <si>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</si>
  <si>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</si>
  <si>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</si>
  <si>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</si>
  <si>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</si>
  <si>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</si>
  <si>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3111828005  FAFEF BIENES MUEBLES E INMUEBLES</t>
  </si>
  <si>
    <t>3111835000 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</si>
  <si>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</si>
  <si>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</si>
  <si>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</si>
  <si>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</si>
  <si>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</si>
  <si>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</si>
  <si>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</si>
  <si>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</si>
  <si>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</si>
  <si>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</si>
  <si>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</si>
  <si>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</si>
  <si>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</si>
  <si>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</si>
  <si>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</si>
  <si>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</si>
  <si>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</si>
  <si>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</si>
  <si>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</si>
  <si>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</si>
  <si>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</si>
  <si>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</si>
  <si>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</si>
  <si>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</si>
  <si>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</si>
  <si>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</si>
  <si>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</si>
  <si>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</si>
  <si>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</si>
  <si>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</si>
  <si>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</si>
  <si>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</si>
  <si>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</si>
  <si>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</si>
  <si>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</si>
  <si>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</si>
  <si>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</si>
  <si>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</si>
  <si>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</si>
  <si>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</si>
  <si>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</si>
  <si>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</si>
  <si>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</si>
  <si>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</si>
  <si>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</si>
  <si>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</si>
  <si>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</si>
  <si>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</si>
  <si>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</si>
  <si>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</si>
  <si>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</si>
  <si>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</si>
  <si>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1112103035  BANORTE 0409990427 PROFOCIE 2015</t>
  </si>
  <si>
    <t>1112103036  BANORTE 0496200528</t>
  </si>
  <si>
    <t>1112103037  BANORTE 0496200500</t>
  </si>
  <si>
    <t>1112103038  BANORTE 0899136992 S</t>
  </si>
  <si>
    <t>1112103039  BANORTE 0899136983 G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</si>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</sst>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 ;\-#,##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164" fontId="3" fillId="0" borderId="5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3" fillId="3" borderId="2" xfId="0" applyNumberFormat="1" applyFont="1" applyFill="1" applyBorder="1"/>
    <xf numFmtId="2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/>
    <xf numFmtId="164" fontId="5" fillId="0" borderId="3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7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20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1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2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JUNIO%202018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1"/>
  <sheetViews>
    <sheetView showGridLines="0" tabSelected="1" zoomScale="148" zoomScaleNormal="148" workbookViewId="0">
      <selection sqref="A1:E1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2144692.4900000002</v>
      </c>
      <c r="C36" s="34"/>
      <c r="D36" s="34"/>
      <c r="E36" s="34"/>
    </row>
    <row r="37" spans="1:5" ht="12.75" customHeight="1">
      <c r="A37" s="35" t="s">
        <v>29</v>
      </c>
      <c r="B37" s="34">
        <v>67279.570000000007</v>
      </c>
      <c r="C37" s="34"/>
      <c r="D37" s="34"/>
      <c r="E37" s="34"/>
    </row>
    <row r="38" spans="1:5" ht="12.75" customHeight="1">
      <c r="A38" s="35" t="s">
        <v>30</v>
      </c>
      <c r="B38" s="34">
        <v>719.51</v>
      </c>
      <c r="C38" s="34"/>
      <c r="D38" s="34"/>
      <c r="E38" s="34"/>
    </row>
    <row r="39" spans="1:5" ht="12.75" customHeight="1">
      <c r="A39" s="35" t="s">
        <v>31</v>
      </c>
      <c r="B39" s="34">
        <v>1624737.33</v>
      </c>
      <c r="C39" s="34"/>
      <c r="D39" s="34"/>
      <c r="E39" s="34"/>
    </row>
    <row r="40" spans="1:5" ht="12.75" customHeight="1">
      <c r="A40" s="35" t="s">
        <v>32</v>
      </c>
      <c r="B40" s="34">
        <v>12040.03</v>
      </c>
      <c r="C40" s="34"/>
      <c r="D40" s="34"/>
      <c r="E40" s="34"/>
    </row>
    <row r="41" spans="1:5" ht="12.75" customHeight="1">
      <c r="A41" s="35" t="s">
        <v>33</v>
      </c>
      <c r="B41" s="34">
        <v>439916.05</v>
      </c>
      <c r="C41" s="34"/>
      <c r="D41" s="34"/>
      <c r="E41" s="34"/>
    </row>
    <row r="42" spans="1:5" ht="12.75" customHeight="1">
      <c r="A42" s="28" t="s">
        <v>34</v>
      </c>
      <c r="B42" s="42">
        <f>B43</f>
        <v>40500</v>
      </c>
      <c r="C42" s="34"/>
      <c r="D42" s="34"/>
      <c r="E42" s="34"/>
    </row>
    <row r="43" spans="1:5" ht="12.75" customHeight="1">
      <c r="A43" s="43" t="s">
        <v>35</v>
      </c>
      <c r="B43" s="39">
        <v>40500</v>
      </c>
      <c r="C43" s="39"/>
      <c r="D43" s="39"/>
      <c r="E43" s="39"/>
    </row>
    <row r="44" spans="1:5" ht="14.25" customHeight="1">
      <c r="B44" s="40">
        <f>B36+B42</f>
        <v>2185192.4900000002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4"/>
      <c r="C45" s="45"/>
      <c r="D45" s="45"/>
      <c r="E45" s="45"/>
    </row>
    <row r="46" spans="1:5" ht="14.25" customHeight="1">
      <c r="A46" s="22" t="s">
        <v>36</v>
      </c>
    </row>
    <row r="47" spans="1:5" ht="14.25" customHeight="1">
      <c r="A47" s="46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7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6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8" t="s">
        <v>45</v>
      </c>
      <c r="F55" s="25" t="s">
        <v>46</v>
      </c>
    </row>
    <row r="56" spans="1:6" ht="12.75" customHeight="1">
      <c r="A56" s="49" t="s">
        <v>47</v>
      </c>
      <c r="B56" s="27"/>
      <c r="C56" s="50" t="s">
        <v>48</v>
      </c>
      <c r="D56" s="50"/>
      <c r="E56" s="50"/>
      <c r="F56" s="27">
        <v>0</v>
      </c>
    </row>
    <row r="57" spans="1:6" ht="12.75" customHeight="1">
      <c r="A57" s="51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7"/>
      <c r="B58" s="25">
        <f>SUM(B55:B57)</f>
        <v>0</v>
      </c>
      <c r="C58" s="52">
        <v>0</v>
      </c>
      <c r="D58" s="52">
        <v>0</v>
      </c>
      <c r="E58" s="52">
        <v>0</v>
      </c>
      <c r="F58" s="52">
        <v>0</v>
      </c>
    </row>
    <row r="59" spans="1:6">
      <c r="A59" s="47"/>
      <c r="B59" s="53"/>
      <c r="C59" s="53"/>
      <c r="D59" s="53"/>
      <c r="E59" s="53"/>
      <c r="F59" s="53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3"/>
      <c r="F60" s="53"/>
    </row>
    <row r="61" spans="1:6" ht="12.75" customHeight="1">
      <c r="A61" s="28" t="s">
        <v>51</v>
      </c>
      <c r="B61" s="29"/>
      <c r="C61" s="54" t="s">
        <v>48</v>
      </c>
      <c r="D61" s="29">
        <v>0</v>
      </c>
      <c r="E61" s="53"/>
      <c r="F61" s="53"/>
    </row>
    <row r="62" spans="1:6" ht="12.75" customHeight="1">
      <c r="A62" s="28"/>
      <c r="B62" s="29"/>
      <c r="C62" s="29">
        <v>0</v>
      </c>
      <c r="D62" s="29">
        <v>0</v>
      </c>
      <c r="E62" s="53"/>
      <c r="F62" s="53"/>
    </row>
    <row r="63" spans="1:6" ht="16.5" customHeight="1">
      <c r="A63" s="55"/>
      <c r="B63" s="25">
        <f>SUM(B61:B62)</f>
        <v>0</v>
      </c>
      <c r="C63" s="56"/>
      <c r="D63" s="57"/>
      <c r="E63" s="53"/>
      <c r="F63" s="53"/>
    </row>
    <row r="64" spans="1:6" ht="12.75" customHeight="1">
      <c r="A64" s="47"/>
      <c r="B64" s="53"/>
      <c r="C64" s="53"/>
      <c r="D64" s="53"/>
      <c r="E64" s="53"/>
      <c r="F64" s="53"/>
    </row>
    <row r="65" spans="1:5" ht="8.25" customHeight="1">
      <c r="A65" s="46"/>
    </row>
    <row r="66" spans="1:5">
      <c r="A66" s="22" t="s">
        <v>52</v>
      </c>
    </row>
    <row r="67" spans="1:5">
      <c r="A67" s="46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97638722.149999991</v>
      </c>
      <c r="D69" s="42">
        <f>SUM(D70:D74)</f>
        <v>0</v>
      </c>
      <c r="E69" s="58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v>0</v>
      </c>
      <c r="E72" s="34"/>
    </row>
    <row r="73" spans="1:5" ht="12.75" customHeight="1">
      <c r="A73" s="35" t="s">
        <v>62</v>
      </c>
      <c r="B73" s="37">
        <v>18616714.199999999</v>
      </c>
      <c r="C73" s="37">
        <v>18616714.199999999</v>
      </c>
      <c r="D73" s="34">
        <v>0</v>
      </c>
      <c r="E73" s="34"/>
    </row>
    <row r="74" spans="1:5" ht="12.75" customHeight="1">
      <c r="A74" s="35" t="s">
        <v>63</v>
      </c>
      <c r="B74" s="37">
        <v>4188137.38</v>
      </c>
      <c r="C74" s="37">
        <v>4188137.38</v>
      </c>
      <c r="D74" s="34">
        <v>0</v>
      </c>
      <c r="E74" s="34"/>
    </row>
    <row r="75" spans="1:5" ht="12.75" customHeight="1">
      <c r="A75" s="28" t="s">
        <v>64</v>
      </c>
      <c r="B75" s="42">
        <f>SUM(B76:B103)</f>
        <v>92441377.460000008</v>
      </c>
      <c r="C75" s="42">
        <f>SUM(C76:C103)</f>
        <v>92441377.460000008</v>
      </c>
      <c r="D75" s="42">
        <f>SUM(D76:D103)</f>
        <v>0</v>
      </c>
      <c r="E75" s="34">
        <v>0</v>
      </c>
    </row>
    <row r="76" spans="1:5" ht="12.75" customHeight="1">
      <c r="A76" s="35" t="s">
        <v>65</v>
      </c>
      <c r="B76" s="37">
        <v>2153986.29</v>
      </c>
      <c r="C76" s="37">
        <v>2153986.29</v>
      </c>
      <c r="D76" s="37">
        <f>C76-B76</f>
        <v>0</v>
      </c>
      <c r="E76" s="59">
        <v>0</v>
      </c>
    </row>
    <row r="77" spans="1:5" ht="12.75" customHeight="1">
      <c r="A77" s="35" t="s">
        <v>66</v>
      </c>
      <c r="B77" s="37">
        <v>6045857.7800000003</v>
      </c>
      <c r="C77" s="37">
        <v>6045857.7800000003</v>
      </c>
      <c r="D77" s="37">
        <f t="shared" ref="D77:D103" si="0">C77-B77</f>
        <v>0</v>
      </c>
      <c r="E77" s="59">
        <v>0</v>
      </c>
    </row>
    <row r="78" spans="1:5" ht="12.75" customHeight="1">
      <c r="A78" s="35" t="s">
        <v>67</v>
      </c>
      <c r="B78" s="37">
        <v>10945076.210000001</v>
      </c>
      <c r="C78" s="37">
        <v>10945076.210000001</v>
      </c>
      <c r="D78" s="37">
        <f t="shared" si="0"/>
        <v>0</v>
      </c>
      <c r="E78" s="59">
        <v>0</v>
      </c>
    </row>
    <row r="79" spans="1:5" ht="12.75" customHeight="1">
      <c r="A79" s="35" t="s">
        <v>68</v>
      </c>
      <c r="B79" s="37">
        <v>11822856.810000001</v>
      </c>
      <c r="C79" s="37">
        <v>11822856.810000001</v>
      </c>
      <c r="D79" s="37">
        <f t="shared" si="0"/>
        <v>0</v>
      </c>
      <c r="E79" s="59">
        <v>0</v>
      </c>
    </row>
    <row r="80" spans="1:5" ht="12.75" customHeight="1">
      <c r="A80" s="35" t="s">
        <v>69</v>
      </c>
      <c r="B80" s="37">
        <v>1612519.78</v>
      </c>
      <c r="C80" s="37">
        <v>1612519.78</v>
      </c>
      <c r="D80" s="37">
        <f t="shared" si="0"/>
        <v>0</v>
      </c>
      <c r="E80" s="59">
        <v>0</v>
      </c>
    </row>
    <row r="81" spans="1:5" ht="12.75" customHeight="1">
      <c r="A81" s="35" t="s">
        <v>70</v>
      </c>
      <c r="B81" s="37">
        <v>2222800.75</v>
      </c>
      <c r="C81" s="37">
        <v>2222800.75</v>
      </c>
      <c r="D81" s="37">
        <f t="shared" si="0"/>
        <v>0</v>
      </c>
      <c r="E81" s="59">
        <v>0</v>
      </c>
    </row>
    <row r="82" spans="1:5" ht="12.75" customHeight="1">
      <c r="A82" s="35" t="s">
        <v>71</v>
      </c>
      <c r="B82" s="37">
        <v>1228290.3</v>
      </c>
      <c r="C82" s="37">
        <v>1228290.3</v>
      </c>
      <c r="D82" s="37">
        <f t="shared" si="0"/>
        <v>0</v>
      </c>
      <c r="E82" s="59">
        <v>0</v>
      </c>
    </row>
    <row r="83" spans="1:5" ht="12.75" customHeight="1">
      <c r="A83" s="35" t="s">
        <v>72</v>
      </c>
      <c r="B83" s="37">
        <v>412590.08000000002</v>
      </c>
      <c r="C83" s="37">
        <v>412590.08000000002</v>
      </c>
      <c r="D83" s="37">
        <f t="shared" si="0"/>
        <v>0</v>
      </c>
      <c r="E83" s="59">
        <v>0</v>
      </c>
    </row>
    <row r="84" spans="1:5" ht="12.75" customHeight="1">
      <c r="A84" s="35" t="s">
        <v>73</v>
      </c>
      <c r="B84" s="37">
        <v>147673.48000000001</v>
      </c>
      <c r="C84" s="37">
        <v>147673.48000000001</v>
      </c>
      <c r="D84" s="37">
        <f t="shared" si="0"/>
        <v>0</v>
      </c>
      <c r="E84" s="59">
        <v>0</v>
      </c>
    </row>
    <row r="85" spans="1:5" ht="12.75" customHeight="1">
      <c r="A85" s="35" t="s">
        <v>74</v>
      </c>
      <c r="B85" s="37">
        <v>16293.36</v>
      </c>
      <c r="C85" s="37">
        <v>16293.36</v>
      </c>
      <c r="D85" s="37">
        <f t="shared" si="0"/>
        <v>0</v>
      </c>
      <c r="E85" s="59">
        <v>0</v>
      </c>
    </row>
    <row r="86" spans="1:5" ht="12.75" customHeight="1">
      <c r="A86" s="35" t="s">
        <v>75</v>
      </c>
      <c r="B86" s="37">
        <v>489780.06</v>
      </c>
      <c r="C86" s="37">
        <v>489780.06</v>
      </c>
      <c r="D86" s="37">
        <f t="shared" si="0"/>
        <v>0</v>
      </c>
      <c r="E86" s="59">
        <v>0</v>
      </c>
    </row>
    <row r="87" spans="1:5" ht="12.75" customHeight="1">
      <c r="A87" s="35" t="s">
        <v>76</v>
      </c>
      <c r="B87" s="37">
        <v>756330.82</v>
      </c>
      <c r="C87" s="37">
        <v>756330.82</v>
      </c>
      <c r="D87" s="37">
        <f t="shared" si="0"/>
        <v>0</v>
      </c>
      <c r="E87" s="59">
        <v>0</v>
      </c>
    </row>
    <row r="88" spans="1:5" ht="12.75" customHeight="1">
      <c r="A88" s="35" t="s">
        <v>77</v>
      </c>
      <c r="B88" s="37">
        <v>4460</v>
      </c>
      <c r="C88" s="37">
        <v>4460</v>
      </c>
      <c r="D88" s="37">
        <f t="shared" si="0"/>
        <v>0</v>
      </c>
      <c r="E88" s="59">
        <v>0</v>
      </c>
    </row>
    <row r="89" spans="1:5" ht="12.75" customHeight="1">
      <c r="A89" s="35" t="s">
        <v>78</v>
      </c>
      <c r="B89" s="37">
        <v>4495750.18</v>
      </c>
      <c r="C89" s="37">
        <v>4495750.18</v>
      </c>
      <c r="D89" s="37">
        <f t="shared" si="0"/>
        <v>0</v>
      </c>
      <c r="E89" s="59">
        <v>0</v>
      </c>
    </row>
    <row r="90" spans="1:5" ht="12.75" customHeight="1">
      <c r="A90" s="35" t="s">
        <v>79</v>
      </c>
      <c r="B90" s="37">
        <v>7418618.5300000003</v>
      </c>
      <c r="C90" s="37">
        <v>7418618.5300000003</v>
      </c>
      <c r="D90" s="37">
        <f t="shared" si="0"/>
        <v>0</v>
      </c>
      <c r="E90" s="59">
        <v>0</v>
      </c>
    </row>
    <row r="91" spans="1:5" ht="12.75" customHeight="1">
      <c r="A91" s="35" t="s">
        <v>80</v>
      </c>
      <c r="B91" s="37">
        <v>6663771.0099999998</v>
      </c>
      <c r="C91" s="37">
        <v>6663771.0099999998</v>
      </c>
      <c r="D91" s="37">
        <f t="shared" si="0"/>
        <v>0</v>
      </c>
      <c r="E91" s="59">
        <v>0</v>
      </c>
    </row>
    <row r="92" spans="1:5" ht="12.75" customHeight="1">
      <c r="A92" s="35" t="s">
        <v>81</v>
      </c>
      <c r="B92" s="37">
        <v>15113659.439999999</v>
      </c>
      <c r="C92" s="37">
        <v>15113659.439999999</v>
      </c>
      <c r="D92" s="37">
        <f t="shared" si="0"/>
        <v>0</v>
      </c>
      <c r="E92" s="59">
        <v>0</v>
      </c>
    </row>
    <row r="93" spans="1:5" ht="12.75" customHeight="1">
      <c r="A93" s="35" t="s">
        <v>82</v>
      </c>
      <c r="B93" s="37">
        <v>322553</v>
      </c>
      <c r="C93" s="37">
        <v>322553</v>
      </c>
      <c r="D93" s="37">
        <f t="shared" si="0"/>
        <v>0</v>
      </c>
      <c r="E93" s="59">
        <v>0</v>
      </c>
    </row>
    <row r="94" spans="1:5" ht="12.75" customHeight="1">
      <c r="A94" s="35" t="s">
        <v>83</v>
      </c>
      <c r="B94" s="37">
        <v>927234.06</v>
      </c>
      <c r="C94" s="37">
        <v>927234.06</v>
      </c>
      <c r="D94" s="37">
        <f t="shared" si="0"/>
        <v>0</v>
      </c>
      <c r="E94" s="59">
        <v>0</v>
      </c>
    </row>
    <row r="95" spans="1:5" ht="12.75" customHeight="1">
      <c r="A95" s="35" t="s">
        <v>84</v>
      </c>
      <c r="B95" s="37">
        <v>2619827.4500000002</v>
      </c>
      <c r="C95" s="37">
        <v>2619827.4500000002</v>
      </c>
      <c r="D95" s="37">
        <f t="shared" si="0"/>
        <v>0</v>
      </c>
      <c r="E95" s="59">
        <v>0</v>
      </c>
    </row>
    <row r="96" spans="1:5" ht="12.75" customHeight="1">
      <c r="A96" s="35" t="s">
        <v>85</v>
      </c>
      <c r="B96" s="37">
        <v>9126657.9000000004</v>
      </c>
      <c r="C96" s="37">
        <v>9126657.9000000004</v>
      </c>
      <c r="D96" s="37">
        <f t="shared" si="0"/>
        <v>0</v>
      </c>
      <c r="E96" s="59">
        <v>0</v>
      </c>
    </row>
    <row r="97" spans="1:6" ht="12.75" customHeight="1">
      <c r="A97" s="35" t="s">
        <v>86</v>
      </c>
      <c r="B97" s="37">
        <v>5272561.24</v>
      </c>
      <c r="C97" s="37">
        <v>5272561.24</v>
      </c>
      <c r="D97" s="37">
        <f t="shared" si="0"/>
        <v>0</v>
      </c>
      <c r="E97" s="59">
        <v>0</v>
      </c>
    </row>
    <row r="98" spans="1:6" ht="12.75" customHeight="1">
      <c r="A98" s="35" t="s">
        <v>87</v>
      </c>
      <c r="B98" s="37">
        <v>1769165.34</v>
      </c>
      <c r="C98" s="37">
        <v>1769165.34</v>
      </c>
      <c r="D98" s="37">
        <f t="shared" si="0"/>
        <v>0</v>
      </c>
      <c r="E98" s="59">
        <v>0</v>
      </c>
    </row>
    <row r="99" spans="1:6" ht="12.75" customHeight="1">
      <c r="A99" s="35" t="s">
        <v>88</v>
      </c>
      <c r="B99" s="37">
        <v>2823.18</v>
      </c>
      <c r="C99" s="37">
        <v>2823.18</v>
      </c>
      <c r="D99" s="37">
        <f t="shared" si="0"/>
        <v>0</v>
      </c>
      <c r="E99" s="59">
        <v>0</v>
      </c>
    </row>
    <row r="100" spans="1:6" ht="12.75" customHeight="1">
      <c r="A100" s="35" t="s">
        <v>89</v>
      </c>
      <c r="B100" s="37">
        <v>225035.02</v>
      </c>
      <c r="C100" s="37">
        <v>225035.02</v>
      </c>
      <c r="D100" s="37">
        <f t="shared" si="0"/>
        <v>0</v>
      </c>
      <c r="E100" s="59">
        <v>0</v>
      </c>
    </row>
    <row r="101" spans="1:6" ht="12.75" customHeight="1">
      <c r="A101" s="35" t="s">
        <v>90</v>
      </c>
      <c r="B101" s="37">
        <v>40215.5</v>
      </c>
      <c r="C101" s="37">
        <v>40215.5</v>
      </c>
      <c r="D101" s="37">
        <f t="shared" si="0"/>
        <v>0</v>
      </c>
      <c r="E101" s="59">
        <v>0</v>
      </c>
    </row>
    <row r="102" spans="1:6" ht="12.75" customHeight="1">
      <c r="A102" s="35" t="s">
        <v>91</v>
      </c>
      <c r="B102" s="37">
        <v>570430.89</v>
      </c>
      <c r="C102" s="37">
        <v>570430.89</v>
      </c>
      <c r="D102" s="37">
        <f t="shared" si="0"/>
        <v>0</v>
      </c>
      <c r="E102" s="59">
        <v>0</v>
      </c>
    </row>
    <row r="103" spans="1:6" ht="12.75" customHeight="1">
      <c r="A103" s="35" t="s">
        <v>92</v>
      </c>
      <c r="B103" s="37">
        <v>14559</v>
      </c>
      <c r="C103" s="37">
        <v>14559</v>
      </c>
      <c r="D103" s="37">
        <f t="shared" si="0"/>
        <v>0</v>
      </c>
      <c r="E103" s="59">
        <v>0</v>
      </c>
    </row>
    <row r="104" spans="1:6" ht="12.75" customHeight="1">
      <c r="A104" s="28" t="s">
        <v>93</v>
      </c>
      <c r="B104" s="42">
        <f>SUM(B105:B121)</f>
        <v>-69586111.500000015</v>
      </c>
      <c r="C104" s="42">
        <f>SUM(C105:C121)</f>
        <v>-69586111.500000015</v>
      </c>
      <c r="D104" s="42">
        <f>SUM(D105:D121)</f>
        <v>0</v>
      </c>
      <c r="E104" s="34"/>
      <c r="F104" s="60"/>
    </row>
    <row r="105" spans="1:6" ht="12.75" customHeight="1">
      <c r="A105" s="35" t="s">
        <v>94</v>
      </c>
      <c r="B105" s="37">
        <v>-33497.519999999997</v>
      </c>
      <c r="C105" s="37">
        <v>-33497.519999999997</v>
      </c>
      <c r="D105" s="37">
        <f>B105-C105</f>
        <v>0</v>
      </c>
      <c r="E105" s="34"/>
      <c r="F105" s="60"/>
    </row>
    <row r="106" spans="1:6" ht="12.75" customHeight="1">
      <c r="A106" s="35" t="s">
        <v>95</v>
      </c>
      <c r="B106" s="37">
        <v>-6199779.75</v>
      </c>
      <c r="C106" s="37">
        <v>-6199779.75</v>
      </c>
      <c r="D106" s="37">
        <f t="shared" ref="D106:D121" si="1">B106-C106</f>
        <v>0</v>
      </c>
      <c r="E106" s="34">
        <v>0</v>
      </c>
    </row>
    <row r="107" spans="1:6" ht="12.75" customHeight="1">
      <c r="A107" s="35" t="s">
        <v>96</v>
      </c>
      <c r="B107" s="37">
        <v>-14559</v>
      </c>
      <c r="C107" s="37">
        <v>-14559</v>
      </c>
      <c r="D107" s="37">
        <f t="shared" si="1"/>
        <v>0</v>
      </c>
      <c r="E107" s="34">
        <v>0</v>
      </c>
    </row>
    <row r="108" spans="1:6" ht="12.75" customHeight="1">
      <c r="A108" s="35" t="s">
        <v>97</v>
      </c>
      <c r="B108" s="37">
        <v>-19834232.59</v>
      </c>
      <c r="C108" s="37">
        <v>-19834232.59</v>
      </c>
      <c r="D108" s="37">
        <f t="shared" si="1"/>
        <v>0</v>
      </c>
      <c r="E108" s="34"/>
    </row>
    <row r="109" spans="1:6" ht="12.75" customHeight="1">
      <c r="A109" s="35" t="s">
        <v>98</v>
      </c>
      <c r="B109" s="37">
        <v>-2654506.56</v>
      </c>
      <c r="C109" s="37">
        <v>-2654506.56</v>
      </c>
      <c r="D109" s="37">
        <f t="shared" si="1"/>
        <v>0</v>
      </c>
      <c r="E109" s="34"/>
    </row>
    <row r="110" spans="1:6" ht="12.75" customHeight="1">
      <c r="A110" s="35" t="s">
        <v>99</v>
      </c>
      <c r="B110" s="37">
        <v>-358656.81</v>
      </c>
      <c r="C110" s="37">
        <v>-358656.81</v>
      </c>
      <c r="D110" s="37">
        <f t="shared" si="1"/>
        <v>0</v>
      </c>
      <c r="E110" s="34"/>
    </row>
    <row r="111" spans="1:6" ht="12.75" customHeight="1">
      <c r="A111" s="35" t="s">
        <v>100</v>
      </c>
      <c r="B111" s="37">
        <v>-88512.23</v>
      </c>
      <c r="C111" s="37">
        <v>-88512.23</v>
      </c>
      <c r="D111" s="37">
        <f t="shared" si="1"/>
        <v>0</v>
      </c>
      <c r="E111" s="34"/>
    </row>
    <row r="112" spans="1:6" ht="12.75" customHeight="1">
      <c r="A112" s="35" t="s">
        <v>101</v>
      </c>
      <c r="B112" s="37">
        <v>-43206.1</v>
      </c>
      <c r="C112" s="37">
        <v>-43206.1</v>
      </c>
      <c r="D112" s="37">
        <f t="shared" si="1"/>
        <v>0</v>
      </c>
      <c r="E112" s="34"/>
    </row>
    <row r="113" spans="1:6" ht="12.75" customHeight="1">
      <c r="A113" s="35" t="s">
        <v>102</v>
      </c>
      <c r="B113" s="37">
        <v>-896089.09</v>
      </c>
      <c r="C113" s="37">
        <v>-896089.09</v>
      </c>
      <c r="D113" s="37">
        <f t="shared" si="1"/>
        <v>0</v>
      </c>
      <c r="E113" s="34"/>
    </row>
    <row r="114" spans="1:6" ht="12.75" customHeight="1">
      <c r="A114" s="35" t="s">
        <v>103</v>
      </c>
      <c r="B114" s="37">
        <v>-4460</v>
      </c>
      <c r="C114" s="37">
        <v>-4460</v>
      </c>
      <c r="D114" s="37">
        <f t="shared" si="1"/>
        <v>0</v>
      </c>
      <c r="E114" s="34"/>
    </row>
    <row r="115" spans="1:6" ht="12.75" customHeight="1">
      <c r="A115" s="35" t="s">
        <v>104</v>
      </c>
      <c r="B115" s="37">
        <v>-9845593.1600000001</v>
      </c>
      <c r="C115" s="37">
        <v>-9845593.1600000001</v>
      </c>
      <c r="D115" s="37">
        <f t="shared" si="1"/>
        <v>0</v>
      </c>
      <c r="E115" s="34"/>
    </row>
    <row r="116" spans="1:6" ht="12.75" customHeight="1">
      <c r="A116" s="35" t="s">
        <v>105</v>
      </c>
      <c r="B116" s="37">
        <v>-19152414.370000001</v>
      </c>
      <c r="C116" s="37">
        <v>-19152414.370000001</v>
      </c>
      <c r="D116" s="37">
        <f t="shared" si="1"/>
        <v>0</v>
      </c>
      <c r="E116" s="34"/>
      <c r="F116" s="61"/>
    </row>
    <row r="117" spans="1:6" ht="12.75" customHeight="1">
      <c r="A117" s="35" t="s">
        <v>106</v>
      </c>
      <c r="B117" s="37">
        <v>-55486.07</v>
      </c>
      <c r="C117" s="37">
        <v>-55486.07</v>
      </c>
      <c r="D117" s="37">
        <f t="shared" si="1"/>
        <v>0</v>
      </c>
      <c r="E117" s="34"/>
    </row>
    <row r="118" spans="1:6" ht="12.75" customHeight="1">
      <c r="A118" s="43" t="s">
        <v>107</v>
      </c>
      <c r="B118" s="62">
        <v>-2898908.91</v>
      </c>
      <c r="C118" s="62">
        <v>-2898908.91</v>
      </c>
      <c r="D118" s="62">
        <f t="shared" si="1"/>
        <v>0</v>
      </c>
      <c r="E118" s="39"/>
    </row>
    <row r="119" spans="1:6" ht="12.75" customHeight="1">
      <c r="A119" s="63" t="s">
        <v>108</v>
      </c>
      <c r="B119" s="64">
        <v>-6733962.25</v>
      </c>
      <c r="C119" s="64">
        <v>-6733962.25</v>
      </c>
      <c r="D119" s="64">
        <f t="shared" si="1"/>
        <v>0</v>
      </c>
      <c r="E119" s="58"/>
    </row>
    <row r="120" spans="1:6" ht="12.75" customHeight="1">
      <c r="A120" s="35" t="s">
        <v>109</v>
      </c>
      <c r="B120" s="37">
        <v>-649417.22</v>
      </c>
      <c r="C120" s="37">
        <v>-649417.22</v>
      </c>
      <c r="D120" s="37">
        <f t="shared" si="1"/>
        <v>0</v>
      </c>
      <c r="E120" s="34"/>
    </row>
    <row r="121" spans="1:6" ht="12.75" customHeight="1">
      <c r="A121" s="43" t="s">
        <v>110</v>
      </c>
      <c r="B121" s="37">
        <v>-122829.87</v>
      </c>
      <c r="C121" s="37">
        <v>-122829.87</v>
      </c>
      <c r="D121" s="37">
        <f t="shared" si="1"/>
        <v>0</v>
      </c>
      <c r="E121" s="39">
        <v>0</v>
      </c>
    </row>
    <row r="122" spans="1:6" ht="18" customHeight="1">
      <c r="B122" s="65">
        <f>B69+B75+B104</f>
        <v>120493988.11</v>
      </c>
      <c r="C122" s="65">
        <f>C69+C75+C104</f>
        <v>120493988.11</v>
      </c>
      <c r="D122" s="65">
        <f>D69+D75+D104</f>
        <v>0</v>
      </c>
      <c r="E122" s="66"/>
    </row>
    <row r="124" spans="1:6" ht="21.75" customHeight="1">
      <c r="A124" s="24" t="s">
        <v>111</v>
      </c>
      <c r="B124" s="25" t="s">
        <v>54</v>
      </c>
      <c r="C124" s="25" t="s">
        <v>55</v>
      </c>
      <c r="D124" s="25" t="s">
        <v>56</v>
      </c>
      <c r="E124" s="25" t="s">
        <v>57</v>
      </c>
    </row>
    <row r="125" spans="1:6">
      <c r="A125" s="26" t="s">
        <v>112</v>
      </c>
      <c r="B125" s="27"/>
      <c r="C125" s="27"/>
      <c r="D125" s="27"/>
      <c r="E125" s="27"/>
    </row>
    <row r="126" spans="1:6" ht="8.25" customHeight="1">
      <c r="A126" s="28"/>
      <c r="B126" s="29"/>
      <c r="C126" s="29"/>
      <c r="D126" s="29"/>
      <c r="E126" s="29"/>
    </row>
    <row r="127" spans="1:6">
      <c r="A127" s="28" t="s">
        <v>113</v>
      </c>
      <c r="B127" s="29"/>
      <c r="C127" s="67" t="s">
        <v>14</v>
      </c>
      <c r="D127" s="68"/>
      <c r="E127" s="29"/>
    </row>
    <row r="128" spans="1:6" ht="7.5" customHeight="1">
      <c r="A128" s="28"/>
      <c r="B128" s="29"/>
      <c r="C128" s="29"/>
      <c r="D128" s="29"/>
      <c r="E128" s="29"/>
    </row>
    <row r="129" spans="1:5">
      <c r="A129" s="31" t="s">
        <v>93</v>
      </c>
      <c r="B129" s="29"/>
      <c r="C129" s="29"/>
      <c r="D129" s="29"/>
      <c r="E129" s="29"/>
    </row>
    <row r="130" spans="1:5" ht="16.5" customHeight="1">
      <c r="B130" s="25">
        <f>SUM(B129:B129)</f>
        <v>0</v>
      </c>
      <c r="C130" s="25">
        <f>SUM(C129:C129)</f>
        <v>0</v>
      </c>
      <c r="D130" s="25">
        <f>SUM(D129:D129)</f>
        <v>0</v>
      </c>
      <c r="E130" s="66"/>
    </row>
    <row r="132" spans="1:5" ht="27" customHeight="1">
      <c r="A132" s="24" t="s">
        <v>114</v>
      </c>
      <c r="B132" s="25" t="s">
        <v>9</v>
      </c>
    </row>
    <row r="133" spans="1:5">
      <c r="A133" s="26" t="s">
        <v>115</v>
      </c>
      <c r="B133" s="69" t="s">
        <v>48</v>
      </c>
    </row>
    <row r="134" spans="1:5" ht="4.5" customHeight="1">
      <c r="A134" s="31"/>
      <c r="B134" s="32"/>
    </row>
    <row r="135" spans="1:5" ht="15" customHeight="1">
      <c r="B135" s="25">
        <f>SUM(B134:B134)</f>
        <v>0</v>
      </c>
    </row>
    <row r="137" spans="1:5" ht="22.5" customHeight="1">
      <c r="A137" s="70" t="s">
        <v>116</v>
      </c>
      <c r="B137" s="71" t="s">
        <v>9</v>
      </c>
      <c r="C137" s="72" t="s">
        <v>117</v>
      </c>
    </row>
    <row r="138" spans="1:5" ht="5.25" customHeight="1">
      <c r="A138" s="73"/>
      <c r="B138" s="74"/>
      <c r="C138" s="75"/>
    </row>
    <row r="139" spans="1:5">
      <c r="A139" s="76" t="s">
        <v>48</v>
      </c>
      <c r="B139" s="77"/>
      <c r="C139" s="78"/>
    </row>
    <row r="140" spans="1:5" ht="6" customHeight="1">
      <c r="A140" s="79"/>
      <c r="B140" s="80"/>
      <c r="C140" s="80"/>
    </row>
    <row r="141" spans="1:5" ht="14.25" customHeight="1">
      <c r="B141" s="25">
        <f>SUM(B140:B140)</f>
        <v>0</v>
      </c>
      <c r="C141" s="25"/>
    </row>
    <row r="143" spans="1:5">
      <c r="A143" s="18" t="s">
        <v>118</v>
      </c>
    </row>
    <row r="144" spans="1:5" ht="4.5" customHeight="1"/>
    <row r="145" spans="1:5" ht="20.25" customHeight="1">
      <c r="A145" s="70" t="s">
        <v>119</v>
      </c>
      <c r="B145" s="25" t="s">
        <v>9</v>
      </c>
      <c r="C145" s="25" t="s">
        <v>25</v>
      </c>
      <c r="D145" s="25" t="s">
        <v>26</v>
      </c>
      <c r="E145" s="25" t="s">
        <v>27</v>
      </c>
    </row>
    <row r="146" spans="1:5">
      <c r="A146" s="26" t="s">
        <v>120</v>
      </c>
      <c r="B146" s="42">
        <f>SUM(B147:B160)</f>
        <v>6351014.2000000011</v>
      </c>
      <c r="C146" s="58"/>
      <c r="D146" s="58"/>
      <c r="E146" s="58"/>
    </row>
    <row r="147" spans="1:5">
      <c r="A147" s="35" t="s">
        <v>121</v>
      </c>
      <c r="B147" s="37">
        <v>305804.58</v>
      </c>
      <c r="C147" s="34"/>
      <c r="D147" s="34"/>
      <c r="E147" s="34"/>
    </row>
    <row r="148" spans="1:5">
      <c r="A148" s="35" t="s">
        <v>122</v>
      </c>
      <c r="B148" s="37">
        <v>4167747.51</v>
      </c>
      <c r="C148" s="34"/>
      <c r="D148" s="34"/>
      <c r="E148" s="34"/>
    </row>
    <row r="149" spans="1:5">
      <c r="A149" s="35" t="s">
        <v>123</v>
      </c>
      <c r="B149" s="37">
        <v>318751.42</v>
      </c>
      <c r="C149" s="34"/>
      <c r="D149" s="34"/>
      <c r="E149" s="34"/>
    </row>
    <row r="150" spans="1:5">
      <c r="A150" s="35" t="s">
        <v>124</v>
      </c>
      <c r="B150" s="37">
        <v>43221.09</v>
      </c>
      <c r="C150" s="34"/>
      <c r="D150" s="34"/>
      <c r="E150" s="34"/>
    </row>
    <row r="151" spans="1:5">
      <c r="A151" s="35" t="s">
        <v>125</v>
      </c>
      <c r="B151" s="37">
        <v>1507.64</v>
      </c>
      <c r="C151" s="34"/>
      <c r="D151" s="34"/>
      <c r="E151" s="34"/>
    </row>
    <row r="152" spans="1:5">
      <c r="A152" s="35" t="s">
        <v>126</v>
      </c>
      <c r="B152" s="37">
        <v>191.4</v>
      </c>
      <c r="C152" s="34"/>
      <c r="D152" s="34"/>
      <c r="E152" s="34"/>
    </row>
    <row r="153" spans="1:5">
      <c r="A153" s="35" t="s">
        <v>127</v>
      </c>
      <c r="B153" s="37">
        <v>64746.5</v>
      </c>
      <c r="C153" s="34"/>
      <c r="D153" s="34"/>
      <c r="E153" s="34"/>
    </row>
    <row r="154" spans="1:5">
      <c r="A154" s="35" t="s">
        <v>128</v>
      </c>
      <c r="B154" s="37">
        <v>81961.45</v>
      </c>
      <c r="C154" s="34"/>
      <c r="D154" s="34"/>
      <c r="E154" s="34"/>
    </row>
    <row r="155" spans="1:5">
      <c r="A155" s="35" t="s">
        <v>129</v>
      </c>
      <c r="B155" s="37">
        <v>198439.24</v>
      </c>
      <c r="C155" s="34"/>
      <c r="D155" s="34"/>
      <c r="E155" s="34"/>
    </row>
    <row r="156" spans="1:5">
      <c r="A156" s="35" t="s">
        <v>130</v>
      </c>
      <c r="B156" s="37">
        <v>65534.44</v>
      </c>
      <c r="C156" s="34"/>
      <c r="D156" s="34"/>
      <c r="E156" s="34"/>
    </row>
    <row r="157" spans="1:5">
      <c r="A157" s="35" t="s">
        <v>131</v>
      </c>
      <c r="B157" s="37">
        <v>209099.04</v>
      </c>
      <c r="C157" s="34"/>
      <c r="D157" s="34"/>
      <c r="E157" s="34"/>
    </row>
    <row r="158" spans="1:5">
      <c r="A158" s="35" t="s">
        <v>132</v>
      </c>
      <c r="B158" s="37">
        <v>192450.55</v>
      </c>
      <c r="C158" s="34"/>
      <c r="D158" s="34"/>
      <c r="E158" s="34"/>
    </row>
    <row r="159" spans="1:5">
      <c r="A159" s="35" t="s">
        <v>133</v>
      </c>
      <c r="B159" s="37">
        <v>23425.78</v>
      </c>
      <c r="C159" s="34"/>
      <c r="D159" s="34"/>
      <c r="E159" s="34"/>
    </row>
    <row r="160" spans="1:5">
      <c r="A160" s="35" t="s">
        <v>134</v>
      </c>
      <c r="B160" s="37">
        <v>678133.56</v>
      </c>
      <c r="C160" s="34"/>
      <c r="D160" s="34"/>
      <c r="E160" s="34"/>
    </row>
    <row r="161" spans="1:5" ht="16.5" customHeight="1">
      <c r="A161" s="81"/>
      <c r="B161" s="65">
        <f>B146</f>
        <v>6351014.2000000011</v>
      </c>
      <c r="C161" s="40">
        <f>SUM(C146:C160)</f>
        <v>0</v>
      </c>
      <c r="D161" s="40">
        <f>SUM(D146:D160)</f>
        <v>0</v>
      </c>
      <c r="E161" s="40">
        <f>SUM(E146:E160)</f>
        <v>0</v>
      </c>
    </row>
    <row r="163" spans="1:5" ht="20.25" customHeight="1">
      <c r="A163" s="70" t="s">
        <v>135</v>
      </c>
      <c r="B163" s="71" t="s">
        <v>9</v>
      </c>
      <c r="C163" s="25" t="s">
        <v>136</v>
      </c>
      <c r="D163" s="25" t="s">
        <v>117</v>
      </c>
    </row>
    <row r="164" spans="1:5">
      <c r="A164" s="82" t="s">
        <v>137</v>
      </c>
      <c r="B164" s="83"/>
      <c r="C164" s="84" t="s">
        <v>48</v>
      </c>
      <c r="D164" s="85"/>
    </row>
    <row r="165" spans="1:5" ht="5.25" customHeight="1">
      <c r="A165" s="86"/>
      <c r="B165" s="87"/>
      <c r="C165" s="88"/>
      <c r="D165" s="89"/>
    </row>
    <row r="166" spans="1:5" ht="9.75" customHeight="1">
      <c r="A166" s="90"/>
      <c r="B166" s="91"/>
      <c r="C166" s="92"/>
      <c r="D166" s="93"/>
    </row>
    <row r="167" spans="1:5" ht="16.5" customHeight="1">
      <c r="B167" s="25">
        <f>SUM(B165:B166)</f>
        <v>0</v>
      </c>
      <c r="C167" s="94"/>
      <c r="D167" s="95"/>
    </row>
    <row r="170" spans="1:5" ht="27.75" customHeight="1">
      <c r="A170" s="70" t="s">
        <v>138</v>
      </c>
      <c r="B170" s="71" t="s">
        <v>9</v>
      </c>
      <c r="C170" s="25" t="s">
        <v>136</v>
      </c>
      <c r="D170" s="25" t="s">
        <v>117</v>
      </c>
    </row>
    <row r="171" spans="1:5">
      <c r="A171" s="82" t="s">
        <v>139</v>
      </c>
      <c r="B171" s="83"/>
      <c r="C171" s="96"/>
      <c r="D171" s="85"/>
    </row>
    <row r="172" spans="1:5">
      <c r="A172" s="35" t="s">
        <v>140</v>
      </c>
      <c r="B172" s="37">
        <v>54830</v>
      </c>
      <c r="C172" s="88"/>
      <c r="D172" s="89"/>
    </row>
    <row r="173" spans="1:5" ht="6.75" customHeight="1">
      <c r="A173" s="90"/>
      <c r="B173" s="91"/>
      <c r="C173" s="92"/>
      <c r="D173" s="93"/>
    </row>
    <row r="174" spans="1:5" ht="15" customHeight="1">
      <c r="B174" s="40">
        <f>SUM(B172:B173)</f>
        <v>54830</v>
      </c>
      <c r="C174" s="94"/>
      <c r="D174" s="95"/>
    </row>
    <row r="177" spans="1:4" ht="24" customHeight="1">
      <c r="A177" s="70" t="s">
        <v>141</v>
      </c>
      <c r="B177" s="71" t="s">
        <v>9</v>
      </c>
      <c r="C177" s="25" t="s">
        <v>136</v>
      </c>
      <c r="D177" s="25" t="s">
        <v>117</v>
      </c>
    </row>
    <row r="178" spans="1:4">
      <c r="A178" s="82" t="s">
        <v>142</v>
      </c>
      <c r="B178" s="83"/>
      <c r="C178" s="84" t="s">
        <v>48</v>
      </c>
      <c r="D178" s="85"/>
    </row>
    <row r="179" spans="1:4" ht="6.75" customHeight="1">
      <c r="A179" s="86"/>
      <c r="B179" s="87"/>
      <c r="C179" s="88"/>
      <c r="D179" s="89"/>
    </row>
    <row r="180" spans="1:4" ht="6.75" customHeight="1">
      <c r="A180" s="90"/>
      <c r="B180" s="91"/>
      <c r="C180" s="92"/>
      <c r="D180" s="93"/>
    </row>
    <row r="181" spans="1:4" ht="16.5" customHeight="1">
      <c r="B181" s="25">
        <f>SUM(B179:B180)</f>
        <v>0</v>
      </c>
      <c r="C181" s="94"/>
      <c r="D181" s="95"/>
    </row>
    <row r="184" spans="1:4" ht="24" customHeight="1">
      <c r="A184" s="70" t="s">
        <v>143</v>
      </c>
      <c r="B184" s="71" t="s">
        <v>9</v>
      </c>
      <c r="C184" s="97" t="s">
        <v>136</v>
      </c>
      <c r="D184" s="97" t="s">
        <v>44</v>
      </c>
    </row>
    <row r="185" spans="1:4">
      <c r="A185" s="82" t="s">
        <v>144</v>
      </c>
      <c r="B185" s="27"/>
      <c r="C185" s="27">
        <v>0</v>
      </c>
      <c r="D185" s="27">
        <v>0</v>
      </c>
    </row>
    <row r="186" spans="1:4">
      <c r="A186" s="35" t="s">
        <v>145</v>
      </c>
      <c r="B186" s="37">
        <v>0</v>
      </c>
      <c r="C186" s="29"/>
      <c r="D186" s="29"/>
    </row>
    <row r="187" spans="1:4">
      <c r="A187" s="35" t="s">
        <v>146</v>
      </c>
      <c r="B187" s="37">
        <v>0</v>
      </c>
      <c r="C187" s="29">
        <v>0</v>
      </c>
      <c r="D187" s="29">
        <v>0</v>
      </c>
    </row>
    <row r="188" spans="1:4" ht="7.5" customHeight="1">
      <c r="A188" s="31"/>
      <c r="B188" s="98"/>
      <c r="C188" s="98">
        <v>0</v>
      </c>
      <c r="D188" s="98">
        <v>0</v>
      </c>
    </row>
    <row r="189" spans="1:4" ht="18.75" customHeight="1">
      <c r="B189" s="40">
        <f>SUM(B186:B188)</f>
        <v>0</v>
      </c>
      <c r="C189" s="94"/>
      <c r="D189" s="95"/>
    </row>
    <row r="191" spans="1:4">
      <c r="A191" s="18" t="s">
        <v>147</v>
      </c>
    </row>
    <row r="192" spans="1:4" ht="7.5" customHeight="1">
      <c r="A192" s="18"/>
    </row>
    <row r="193" spans="1:4">
      <c r="A193" s="18" t="s">
        <v>148</v>
      </c>
    </row>
    <row r="194" spans="1:4" ht="7.5" customHeight="1"/>
    <row r="195" spans="1:4" ht="24" customHeight="1">
      <c r="A195" s="99" t="s">
        <v>149</v>
      </c>
      <c r="B195" s="100" t="s">
        <v>9</v>
      </c>
      <c r="C195" s="25" t="s">
        <v>150</v>
      </c>
      <c r="D195" s="25" t="s">
        <v>44</v>
      </c>
    </row>
    <row r="196" spans="1:4">
      <c r="A196" s="26" t="s">
        <v>151</v>
      </c>
      <c r="B196" s="101">
        <f>SUM(B197:B210)</f>
        <v>3126096.0599999996</v>
      </c>
      <c r="C196" s="58"/>
      <c r="D196" s="58"/>
    </row>
    <row r="197" spans="1:4" ht="12.75" customHeight="1">
      <c r="A197" s="35" t="s">
        <v>152</v>
      </c>
      <c r="B197" s="37">
        <v>20000</v>
      </c>
      <c r="C197" s="34"/>
      <c r="D197" s="34"/>
    </row>
    <row r="198" spans="1:4" ht="12.75" customHeight="1">
      <c r="A198" s="35" t="s">
        <v>153</v>
      </c>
      <c r="B198" s="37">
        <v>89887.58</v>
      </c>
      <c r="C198" s="34"/>
      <c r="D198" s="34"/>
    </row>
    <row r="199" spans="1:4" ht="12.75" customHeight="1">
      <c r="A199" s="35" t="s">
        <v>154</v>
      </c>
      <c r="B199" s="37">
        <v>1111945</v>
      </c>
      <c r="C199" s="34"/>
      <c r="D199" s="34"/>
    </row>
    <row r="200" spans="1:4" ht="12.75" customHeight="1">
      <c r="A200" s="35" t="s">
        <v>155</v>
      </c>
      <c r="B200" s="37">
        <v>190015</v>
      </c>
      <c r="C200" s="34"/>
      <c r="D200" s="34"/>
    </row>
    <row r="201" spans="1:4" ht="12.75" customHeight="1">
      <c r="A201" s="35" t="s">
        <v>156</v>
      </c>
      <c r="B201" s="37">
        <v>3330</v>
      </c>
      <c r="C201" s="34"/>
      <c r="D201" s="34"/>
    </row>
    <row r="202" spans="1:4" ht="12.75" customHeight="1">
      <c r="A202" s="35" t="s">
        <v>157</v>
      </c>
      <c r="B202" s="37">
        <v>172829</v>
      </c>
      <c r="C202" s="34"/>
      <c r="D202" s="34"/>
    </row>
    <row r="203" spans="1:4" ht="12.75" customHeight="1">
      <c r="A203" s="35" t="s">
        <v>158</v>
      </c>
      <c r="B203" s="37">
        <v>267405.17</v>
      </c>
      <c r="C203" s="34"/>
      <c r="D203" s="34"/>
    </row>
    <row r="204" spans="1:4" ht="12.75" customHeight="1">
      <c r="A204" s="35" t="s">
        <v>159</v>
      </c>
      <c r="B204" s="37">
        <v>198479.47</v>
      </c>
      <c r="C204" s="34"/>
      <c r="D204" s="34"/>
    </row>
    <row r="205" spans="1:4" ht="12.75" customHeight="1">
      <c r="A205" s="35" t="s">
        <v>160</v>
      </c>
      <c r="B205" s="37">
        <v>289120</v>
      </c>
      <c r="C205" s="34"/>
      <c r="D205" s="34"/>
    </row>
    <row r="206" spans="1:4" ht="12.75" customHeight="1">
      <c r="A206" s="35" t="s">
        <v>161</v>
      </c>
      <c r="B206" s="37">
        <v>31540</v>
      </c>
      <c r="C206" s="34"/>
      <c r="D206" s="34"/>
    </row>
    <row r="207" spans="1:4" ht="12.75" customHeight="1">
      <c r="A207" s="35" t="s">
        <v>162</v>
      </c>
      <c r="B207" s="37">
        <v>10135</v>
      </c>
      <c r="C207" s="34"/>
      <c r="D207" s="34"/>
    </row>
    <row r="208" spans="1:4" ht="12.75" customHeight="1">
      <c r="A208" s="35" t="s">
        <v>163</v>
      </c>
      <c r="B208" s="37">
        <v>11471</v>
      </c>
      <c r="C208" s="34"/>
      <c r="D208" s="34"/>
    </row>
    <row r="209" spans="1:4" ht="12.75" customHeight="1">
      <c r="A209" s="35" t="s">
        <v>164</v>
      </c>
      <c r="B209" s="37">
        <v>128354.35</v>
      </c>
      <c r="C209" s="34"/>
      <c r="D209" s="34"/>
    </row>
    <row r="210" spans="1:4" ht="12.75" customHeight="1">
      <c r="A210" s="35" t="s">
        <v>165</v>
      </c>
      <c r="B210" s="37">
        <v>601584.49</v>
      </c>
      <c r="C210" s="34"/>
      <c r="D210" s="34"/>
    </row>
    <row r="211" spans="1:4" ht="12.75" customHeight="1">
      <c r="A211" s="28" t="s">
        <v>166</v>
      </c>
      <c r="B211" s="102">
        <f>SUM(B212:B219)</f>
        <v>42843772.979999997</v>
      </c>
      <c r="C211" s="34"/>
      <c r="D211" s="34"/>
    </row>
    <row r="212" spans="1:4" ht="12.75" customHeight="1">
      <c r="A212" s="35" t="s">
        <v>167</v>
      </c>
      <c r="B212" s="37">
        <v>16423950.6</v>
      </c>
      <c r="C212" s="34"/>
      <c r="D212" s="34"/>
    </row>
    <row r="213" spans="1:4" ht="12.75" customHeight="1">
      <c r="A213" s="35" t="s">
        <v>168</v>
      </c>
      <c r="B213" s="37">
        <v>1268682.8400000001</v>
      </c>
      <c r="C213" s="34"/>
      <c r="D213" s="34"/>
    </row>
    <row r="214" spans="1:4" ht="12.75" customHeight="1">
      <c r="A214" s="35" t="s">
        <v>169</v>
      </c>
      <c r="B214" s="37">
        <v>2450344.56</v>
      </c>
      <c r="C214" s="34"/>
      <c r="D214" s="34"/>
    </row>
    <row r="215" spans="1:4" ht="12.75" customHeight="1">
      <c r="A215" s="35" t="s">
        <v>170</v>
      </c>
      <c r="B215" s="37">
        <v>0</v>
      </c>
      <c r="C215" s="34"/>
      <c r="D215" s="34"/>
    </row>
    <row r="216" spans="1:4" ht="12.75" customHeight="1">
      <c r="A216" s="35" t="s">
        <v>171</v>
      </c>
      <c r="B216" s="37">
        <v>15213995.82</v>
      </c>
      <c r="C216" s="34"/>
      <c r="D216" s="34"/>
    </row>
    <row r="217" spans="1:4" ht="12.75" customHeight="1">
      <c r="A217" s="35" t="s">
        <v>172</v>
      </c>
      <c r="B217" s="37">
        <v>1812140.51</v>
      </c>
      <c r="C217" s="34"/>
      <c r="D217" s="34"/>
    </row>
    <row r="218" spans="1:4" ht="12.75" customHeight="1">
      <c r="A218" s="35" t="s">
        <v>173</v>
      </c>
      <c r="B218" s="37">
        <v>5476224.6500000004</v>
      </c>
      <c r="C218" s="34"/>
      <c r="D218" s="34"/>
    </row>
    <row r="219" spans="1:4" ht="12.75" customHeight="1">
      <c r="A219" s="35" t="s">
        <v>174</v>
      </c>
      <c r="B219" s="37">
        <v>198434</v>
      </c>
      <c r="C219" s="39"/>
      <c r="D219" s="39"/>
    </row>
    <row r="220" spans="1:4" ht="15.75" customHeight="1">
      <c r="A220" s="81"/>
      <c r="B220" s="40">
        <f>B196+B211</f>
        <v>45969869.039999999</v>
      </c>
      <c r="C220" s="94"/>
      <c r="D220" s="95"/>
    </row>
    <row r="223" spans="1:4" ht="24.75" customHeight="1">
      <c r="A223" s="99" t="s">
        <v>175</v>
      </c>
      <c r="B223" s="100" t="s">
        <v>9</v>
      </c>
      <c r="C223" s="25" t="s">
        <v>150</v>
      </c>
      <c r="D223" s="25" t="s">
        <v>44</v>
      </c>
    </row>
    <row r="224" spans="1:4" ht="12.75" customHeight="1">
      <c r="A224" s="26" t="s">
        <v>176</v>
      </c>
      <c r="B224" s="101">
        <f>SUM(B225:B227)</f>
        <v>217358.53000000003</v>
      </c>
      <c r="C224" s="58"/>
      <c r="D224" s="58"/>
    </row>
    <row r="225" spans="1:4" ht="12.75" customHeight="1">
      <c r="A225" s="35" t="s">
        <v>177</v>
      </c>
      <c r="B225" s="37">
        <v>180765.2</v>
      </c>
      <c r="C225" s="34"/>
      <c r="D225" s="34"/>
    </row>
    <row r="226" spans="1:4" ht="12.75" customHeight="1">
      <c r="A226" s="35" t="s">
        <v>178</v>
      </c>
      <c r="B226" s="37">
        <v>36592.660000000003</v>
      </c>
      <c r="C226" s="34"/>
      <c r="D226" s="34"/>
    </row>
    <row r="227" spans="1:4" ht="12.75" customHeight="1">
      <c r="A227" s="35" t="s">
        <v>179</v>
      </c>
      <c r="B227" s="37">
        <v>0.67</v>
      </c>
      <c r="C227" s="34"/>
      <c r="D227" s="34"/>
    </row>
    <row r="228" spans="1:4" ht="12.75" customHeight="1">
      <c r="A228" s="31"/>
      <c r="B228" s="39"/>
      <c r="C228" s="39"/>
      <c r="D228" s="39"/>
    </row>
    <row r="229" spans="1:4" ht="16.5" customHeight="1">
      <c r="B229" s="40">
        <f>B224</f>
        <v>217358.53000000003</v>
      </c>
      <c r="C229" s="94"/>
      <c r="D229" s="95"/>
    </row>
    <row r="231" spans="1:4">
      <c r="A231" s="18" t="s">
        <v>180</v>
      </c>
    </row>
    <row r="233" spans="1:4" ht="26.25" customHeight="1">
      <c r="A233" s="103" t="s">
        <v>181</v>
      </c>
      <c r="B233" s="100" t="s">
        <v>9</v>
      </c>
      <c r="C233" s="25" t="s">
        <v>182</v>
      </c>
      <c r="D233" s="25" t="s">
        <v>183</v>
      </c>
    </row>
    <row r="234" spans="1:4">
      <c r="A234" s="104" t="s">
        <v>184</v>
      </c>
      <c r="B234" s="105"/>
      <c r="C234" s="106"/>
      <c r="D234" s="106">
        <v>0</v>
      </c>
    </row>
    <row r="235" spans="1:4" ht="12.75" customHeight="1">
      <c r="A235" s="63" t="s">
        <v>185</v>
      </c>
      <c r="B235" s="64">
        <v>6599971.4000000004</v>
      </c>
      <c r="C235" s="64">
        <v>15.290100000000001</v>
      </c>
      <c r="D235" s="58"/>
    </row>
    <row r="236" spans="1:4" ht="12.75" customHeight="1">
      <c r="A236" s="35" t="s">
        <v>186</v>
      </c>
      <c r="B236" s="37">
        <v>1633242.61</v>
      </c>
      <c r="C236" s="37">
        <v>3.7837000000000001</v>
      </c>
      <c r="D236" s="34"/>
    </row>
    <row r="237" spans="1:4" ht="12.75" customHeight="1">
      <c r="A237" s="35" t="s">
        <v>187</v>
      </c>
      <c r="B237" s="37">
        <v>11419030.91</v>
      </c>
      <c r="C237" s="37">
        <v>26.4544</v>
      </c>
      <c r="D237" s="34"/>
    </row>
    <row r="238" spans="1:4" ht="12.75" customHeight="1">
      <c r="A238" s="35" t="s">
        <v>188</v>
      </c>
      <c r="B238" s="37">
        <v>255798.02</v>
      </c>
      <c r="C238" s="37">
        <v>0.59260000000000002</v>
      </c>
      <c r="D238" s="34"/>
    </row>
    <row r="239" spans="1:4" ht="12.75" customHeight="1">
      <c r="A239" s="35" t="s">
        <v>189</v>
      </c>
      <c r="B239" s="37">
        <v>1110326.6599999999</v>
      </c>
      <c r="C239" s="37">
        <v>2.5722999999999998</v>
      </c>
      <c r="D239" s="34"/>
    </row>
    <row r="240" spans="1:4" ht="12.75" customHeight="1">
      <c r="A240" s="35" t="s">
        <v>190</v>
      </c>
      <c r="B240" s="37">
        <v>4953074.24</v>
      </c>
      <c r="C240" s="37">
        <v>11.4748</v>
      </c>
      <c r="D240" s="34"/>
    </row>
    <row r="241" spans="1:4" ht="12.75" customHeight="1">
      <c r="A241" s="35" t="s">
        <v>191</v>
      </c>
      <c r="B241" s="37">
        <v>708571.41</v>
      </c>
      <c r="C241" s="37">
        <v>1.6415</v>
      </c>
      <c r="D241" s="34"/>
    </row>
    <row r="242" spans="1:4" ht="12.75" customHeight="1">
      <c r="A242" s="35" t="s">
        <v>192</v>
      </c>
      <c r="B242" s="37">
        <v>284863.71999999997</v>
      </c>
      <c r="C242" s="37">
        <v>0.65990000000000004</v>
      </c>
      <c r="D242" s="34"/>
    </row>
    <row r="243" spans="1:4" ht="12.75" customHeight="1">
      <c r="A243" s="35" t="s">
        <v>193</v>
      </c>
      <c r="B243" s="37">
        <v>634804.18999999994</v>
      </c>
      <c r="C243" s="37">
        <v>1.4705999999999999</v>
      </c>
      <c r="D243" s="34"/>
    </row>
    <row r="244" spans="1:4" ht="12.75" customHeight="1">
      <c r="A244" s="35" t="s">
        <v>194</v>
      </c>
      <c r="B244" s="37">
        <v>36592.660000000003</v>
      </c>
      <c r="C244" s="37">
        <v>8.48E-2</v>
      </c>
      <c r="D244" s="34"/>
    </row>
    <row r="245" spans="1:4" ht="12.75" customHeight="1">
      <c r="A245" s="35" t="s">
        <v>195</v>
      </c>
      <c r="B245" s="37">
        <v>926766.41</v>
      </c>
      <c r="C245" s="37">
        <v>2.1469999999999998</v>
      </c>
      <c r="D245" s="34"/>
    </row>
    <row r="246" spans="1:4" ht="12.75" customHeight="1">
      <c r="A246" s="35" t="s">
        <v>196</v>
      </c>
      <c r="B246" s="37">
        <v>67581.899999999994</v>
      </c>
      <c r="C246" s="37">
        <v>0.15659999999999999</v>
      </c>
      <c r="D246" s="34"/>
    </row>
    <row r="247" spans="1:4" ht="12.75" customHeight="1">
      <c r="A247" s="35" t="s">
        <v>197</v>
      </c>
      <c r="B247" s="37">
        <v>5868877.9500000002</v>
      </c>
      <c r="C247" s="37">
        <v>13.596399999999999</v>
      </c>
      <c r="D247" s="34"/>
    </row>
    <row r="248" spans="1:4" ht="12.75" customHeight="1">
      <c r="A248" s="35" t="s">
        <v>198</v>
      </c>
      <c r="B248" s="37">
        <v>631809.53</v>
      </c>
      <c r="C248" s="37">
        <v>1.4637</v>
      </c>
      <c r="D248" s="34"/>
    </row>
    <row r="249" spans="1:4" ht="12.75" customHeight="1">
      <c r="A249" s="35" t="s">
        <v>199</v>
      </c>
      <c r="B249" s="37">
        <v>116550.42</v>
      </c>
      <c r="C249" s="37">
        <v>0.27</v>
      </c>
      <c r="D249" s="34"/>
    </row>
    <row r="250" spans="1:4" ht="12.75" customHeight="1">
      <c r="A250" s="35" t="s">
        <v>200</v>
      </c>
      <c r="B250" s="37">
        <v>3994.2</v>
      </c>
      <c r="C250" s="37">
        <v>9.2999999999999992E-3</v>
      </c>
      <c r="D250" s="34"/>
    </row>
    <row r="251" spans="1:4" ht="12.75" customHeight="1">
      <c r="A251" s="35" t="s">
        <v>201</v>
      </c>
      <c r="B251" s="37">
        <v>160797.79999999999</v>
      </c>
      <c r="C251" s="37">
        <v>0.3725</v>
      </c>
      <c r="D251" s="34"/>
    </row>
    <row r="252" spans="1:4" ht="12.75" customHeight="1">
      <c r="A252" s="35" t="s">
        <v>202</v>
      </c>
      <c r="B252" s="37">
        <v>345700</v>
      </c>
      <c r="C252" s="37">
        <v>0.80089999999999995</v>
      </c>
      <c r="D252" s="34"/>
    </row>
    <row r="253" spans="1:4" ht="12.75" customHeight="1">
      <c r="A253" s="35" t="s">
        <v>203</v>
      </c>
      <c r="B253" s="37">
        <v>169311.27</v>
      </c>
      <c r="C253" s="37">
        <v>0.39219999999999999</v>
      </c>
      <c r="D253" s="34"/>
    </row>
    <row r="254" spans="1:4" ht="12.75" customHeight="1">
      <c r="A254" s="35" t="s">
        <v>204</v>
      </c>
      <c r="B254" s="37">
        <v>320.75</v>
      </c>
      <c r="C254" s="37">
        <v>6.9999999999999999E-4</v>
      </c>
      <c r="D254" s="34"/>
    </row>
    <row r="255" spans="1:4" ht="12.75" customHeight="1">
      <c r="A255" s="35" t="s">
        <v>205</v>
      </c>
      <c r="B255" s="37">
        <v>144696.94</v>
      </c>
      <c r="C255" s="37">
        <v>0.3352</v>
      </c>
      <c r="D255" s="34"/>
    </row>
    <row r="256" spans="1:4" ht="12.75" customHeight="1">
      <c r="A256" s="35" t="s">
        <v>206</v>
      </c>
      <c r="B256" s="37">
        <v>25.69</v>
      </c>
      <c r="C256" s="37">
        <v>1E-4</v>
      </c>
      <c r="D256" s="34"/>
    </row>
    <row r="257" spans="1:4" ht="12.75" customHeight="1">
      <c r="A257" s="35" t="s">
        <v>207</v>
      </c>
      <c r="B257" s="37">
        <v>3.18</v>
      </c>
      <c r="C257" s="37">
        <v>0</v>
      </c>
      <c r="D257" s="34"/>
    </row>
    <row r="258" spans="1:4" ht="12.75" customHeight="1">
      <c r="A258" s="35" t="s">
        <v>208</v>
      </c>
      <c r="B258" s="37">
        <v>9473.7000000000007</v>
      </c>
      <c r="C258" s="37">
        <v>2.1899999999999999E-2</v>
      </c>
      <c r="D258" s="34"/>
    </row>
    <row r="259" spans="1:4" ht="12.75" customHeight="1">
      <c r="A259" s="35" t="s">
        <v>209</v>
      </c>
      <c r="B259" s="37">
        <v>23032.07</v>
      </c>
      <c r="C259" s="37">
        <v>5.3400000000000003E-2</v>
      </c>
      <c r="D259" s="34"/>
    </row>
    <row r="260" spans="1:4" ht="12.75" customHeight="1">
      <c r="A260" s="35" t="s">
        <v>210</v>
      </c>
      <c r="B260" s="37">
        <v>6351.7</v>
      </c>
      <c r="C260" s="37">
        <v>1.47E-2</v>
      </c>
      <c r="D260" s="34"/>
    </row>
    <row r="261" spans="1:4" ht="12.75" customHeight="1">
      <c r="A261" s="35" t="s">
        <v>211</v>
      </c>
      <c r="B261" s="37">
        <v>990</v>
      </c>
      <c r="C261" s="37">
        <v>2.3E-3</v>
      </c>
      <c r="D261" s="34"/>
    </row>
    <row r="262" spans="1:4" ht="12.75" customHeight="1">
      <c r="A262" s="35" t="s">
        <v>212</v>
      </c>
      <c r="B262" s="37">
        <v>1320</v>
      </c>
      <c r="C262" s="37">
        <v>3.0999999999999999E-3</v>
      </c>
      <c r="D262" s="34"/>
    </row>
    <row r="263" spans="1:4" ht="12.75" customHeight="1">
      <c r="A263" s="35" t="s">
        <v>213</v>
      </c>
      <c r="B263" s="37">
        <v>656.56</v>
      </c>
      <c r="C263" s="37">
        <v>1.5E-3</v>
      </c>
      <c r="D263" s="34"/>
    </row>
    <row r="264" spans="1:4" ht="12.75" customHeight="1">
      <c r="A264" s="35" t="s">
        <v>214</v>
      </c>
      <c r="B264" s="37">
        <v>204988.18</v>
      </c>
      <c r="C264" s="37">
        <v>0.47489999999999999</v>
      </c>
      <c r="D264" s="34"/>
    </row>
    <row r="265" spans="1:4" ht="12.75" customHeight="1">
      <c r="A265" s="35" t="s">
        <v>215</v>
      </c>
      <c r="B265" s="37">
        <v>12964.11</v>
      </c>
      <c r="C265" s="37">
        <v>0.03</v>
      </c>
      <c r="D265" s="34"/>
    </row>
    <row r="266" spans="1:4" ht="12.75" customHeight="1">
      <c r="A266" s="35" t="s">
        <v>216</v>
      </c>
      <c r="B266" s="37">
        <v>1914</v>
      </c>
      <c r="C266" s="37">
        <v>4.4000000000000003E-3</v>
      </c>
      <c r="D266" s="34"/>
    </row>
    <row r="267" spans="1:4" ht="12.75" customHeight="1">
      <c r="A267" s="35" t="s">
        <v>217</v>
      </c>
      <c r="B267" s="37">
        <v>2443.27</v>
      </c>
      <c r="C267" s="37">
        <v>5.7000000000000002E-3</v>
      </c>
      <c r="D267" s="34"/>
    </row>
    <row r="268" spans="1:4" ht="12.75" customHeight="1">
      <c r="A268" s="35" t="s">
        <v>218</v>
      </c>
      <c r="B268" s="37">
        <v>1600</v>
      </c>
      <c r="C268" s="37">
        <v>3.7000000000000002E-3</v>
      </c>
      <c r="D268" s="34"/>
    </row>
    <row r="269" spans="1:4" ht="12.75" customHeight="1">
      <c r="A269" s="35" t="s">
        <v>219</v>
      </c>
      <c r="B269" s="37">
        <v>431.93</v>
      </c>
      <c r="C269" s="37">
        <v>1E-3</v>
      </c>
      <c r="D269" s="34"/>
    </row>
    <row r="270" spans="1:4" ht="12.75" customHeight="1">
      <c r="A270" s="35" t="s">
        <v>220</v>
      </c>
      <c r="B270" s="37">
        <v>1349.31</v>
      </c>
      <c r="C270" s="37">
        <v>3.0999999999999999E-3</v>
      </c>
      <c r="D270" s="34"/>
    </row>
    <row r="271" spans="1:4" ht="12.75" customHeight="1">
      <c r="A271" s="35" t="s">
        <v>221</v>
      </c>
      <c r="B271" s="37">
        <v>1224.5</v>
      </c>
      <c r="C271" s="37">
        <v>2.8E-3</v>
      </c>
      <c r="D271" s="34"/>
    </row>
    <row r="272" spans="1:4" ht="12.75" customHeight="1">
      <c r="A272" s="35" t="s">
        <v>222</v>
      </c>
      <c r="B272" s="37">
        <v>26730.71</v>
      </c>
      <c r="C272" s="37">
        <v>6.1899999999999997E-2</v>
      </c>
      <c r="D272" s="34"/>
    </row>
    <row r="273" spans="1:4" ht="12.75" customHeight="1">
      <c r="A273" s="35" t="s">
        <v>223</v>
      </c>
      <c r="B273" s="37">
        <v>99.49</v>
      </c>
      <c r="C273" s="37">
        <v>2.0000000000000001E-4</v>
      </c>
      <c r="D273" s="34"/>
    </row>
    <row r="274" spans="1:4" ht="12.75" customHeight="1">
      <c r="A274" s="35" t="s">
        <v>224</v>
      </c>
      <c r="B274" s="37">
        <v>499189.71</v>
      </c>
      <c r="C274" s="37">
        <v>1.1565000000000001</v>
      </c>
      <c r="D274" s="34"/>
    </row>
    <row r="275" spans="1:4" ht="12.75" customHeight="1">
      <c r="A275" s="35" t="s">
        <v>225</v>
      </c>
      <c r="B275" s="37">
        <v>3067.91</v>
      </c>
      <c r="C275" s="37">
        <v>7.1000000000000004E-3</v>
      </c>
      <c r="D275" s="34"/>
    </row>
    <row r="276" spans="1:4" ht="12.75" customHeight="1">
      <c r="A276" s="35" t="s">
        <v>226</v>
      </c>
      <c r="B276" s="37">
        <v>1758.7</v>
      </c>
      <c r="C276" s="37">
        <v>4.1000000000000003E-3</v>
      </c>
      <c r="D276" s="34"/>
    </row>
    <row r="277" spans="1:4" ht="12.75" customHeight="1">
      <c r="A277" s="35" t="s">
        <v>227</v>
      </c>
      <c r="B277" s="37">
        <v>1587.26</v>
      </c>
      <c r="C277" s="37">
        <v>3.7000000000000002E-3</v>
      </c>
      <c r="D277" s="34"/>
    </row>
    <row r="278" spans="1:4" ht="12.75" customHeight="1">
      <c r="A278" s="35" t="s">
        <v>228</v>
      </c>
      <c r="B278" s="37">
        <v>39997.019999999997</v>
      </c>
      <c r="C278" s="37">
        <v>9.2700000000000005E-2</v>
      </c>
      <c r="D278" s="34"/>
    </row>
    <row r="279" spans="1:4" ht="12.75" customHeight="1">
      <c r="A279" s="35" t="s">
        <v>229</v>
      </c>
      <c r="B279" s="37">
        <v>38515.4</v>
      </c>
      <c r="C279" s="37">
        <v>8.9200000000000002E-2</v>
      </c>
      <c r="D279" s="34"/>
    </row>
    <row r="280" spans="1:4" ht="12.75" customHeight="1">
      <c r="A280" s="35" t="s">
        <v>230</v>
      </c>
      <c r="B280" s="37">
        <v>20436.02</v>
      </c>
      <c r="C280" s="37">
        <v>4.7300000000000002E-2</v>
      </c>
      <c r="D280" s="34"/>
    </row>
    <row r="281" spans="1:4" ht="12.75" customHeight="1">
      <c r="A281" s="35" t="s">
        <v>231</v>
      </c>
      <c r="B281" s="37">
        <v>1036</v>
      </c>
      <c r="C281" s="37">
        <v>2.3999999999999998E-3</v>
      </c>
      <c r="D281" s="34"/>
    </row>
    <row r="282" spans="1:4" ht="12.75" customHeight="1">
      <c r="A282" s="35" t="s">
        <v>232</v>
      </c>
      <c r="B282" s="37">
        <v>571949.03</v>
      </c>
      <c r="C282" s="37">
        <v>1.325</v>
      </c>
      <c r="D282" s="34"/>
    </row>
    <row r="283" spans="1:4" ht="12.75" customHeight="1">
      <c r="A283" s="35" t="s">
        <v>233</v>
      </c>
      <c r="B283" s="37">
        <v>1561.27</v>
      </c>
      <c r="C283" s="37">
        <v>3.5999999999999999E-3</v>
      </c>
      <c r="D283" s="34"/>
    </row>
    <row r="284" spans="1:4" ht="12.75" customHeight="1">
      <c r="A284" s="35" t="s">
        <v>234</v>
      </c>
      <c r="B284" s="37">
        <v>78966.16</v>
      </c>
      <c r="C284" s="37">
        <v>0.18290000000000001</v>
      </c>
      <c r="D284" s="34"/>
    </row>
    <row r="285" spans="1:4" ht="12.75" customHeight="1">
      <c r="A285" s="35" t="s">
        <v>235</v>
      </c>
      <c r="B285" s="37">
        <v>29311.63</v>
      </c>
      <c r="C285" s="37">
        <v>6.7900000000000002E-2</v>
      </c>
      <c r="D285" s="34"/>
    </row>
    <row r="286" spans="1:4" ht="12.75" customHeight="1">
      <c r="A286" s="35" t="s">
        <v>236</v>
      </c>
      <c r="B286" s="37">
        <v>562882.44999999995</v>
      </c>
      <c r="C286" s="37">
        <v>1.304</v>
      </c>
      <c r="D286" s="34"/>
    </row>
    <row r="287" spans="1:4" ht="12.75" customHeight="1">
      <c r="A287" s="35" t="s">
        <v>237</v>
      </c>
      <c r="B287" s="37">
        <v>400.8</v>
      </c>
      <c r="C287" s="37">
        <v>8.9999999999999998E-4</v>
      </c>
      <c r="D287" s="34"/>
    </row>
    <row r="288" spans="1:4" ht="12.75" customHeight="1">
      <c r="A288" s="35" t="s">
        <v>238</v>
      </c>
      <c r="B288" s="37">
        <v>20000</v>
      </c>
      <c r="C288" s="37">
        <v>4.6300000000000001E-2</v>
      </c>
      <c r="D288" s="34"/>
    </row>
    <row r="289" spans="1:4" ht="12.75" customHeight="1">
      <c r="A289" s="35" t="s">
        <v>239</v>
      </c>
      <c r="B289" s="37">
        <v>6960</v>
      </c>
      <c r="C289" s="37">
        <v>1.61E-2</v>
      </c>
      <c r="D289" s="34"/>
    </row>
    <row r="290" spans="1:4" ht="12.75" customHeight="1">
      <c r="A290" s="35" t="s">
        <v>240</v>
      </c>
      <c r="B290" s="37">
        <v>17978</v>
      </c>
      <c r="C290" s="37">
        <v>4.1599999999999998E-2</v>
      </c>
      <c r="D290" s="34"/>
    </row>
    <row r="291" spans="1:4" ht="12.75" customHeight="1">
      <c r="A291" s="35" t="s">
        <v>241</v>
      </c>
      <c r="B291" s="37">
        <v>338652</v>
      </c>
      <c r="C291" s="37">
        <v>0.78459999999999996</v>
      </c>
      <c r="D291" s="34"/>
    </row>
    <row r="292" spans="1:4" ht="12.75" customHeight="1">
      <c r="A292" s="35" t="s">
        <v>242</v>
      </c>
      <c r="B292" s="37">
        <v>14500</v>
      </c>
      <c r="C292" s="37">
        <v>3.3599999999999998E-2</v>
      </c>
      <c r="D292" s="34"/>
    </row>
    <row r="293" spans="1:4" ht="12.75" customHeight="1">
      <c r="A293" s="35" t="s">
        <v>243</v>
      </c>
      <c r="B293" s="37">
        <v>190945.6</v>
      </c>
      <c r="C293" s="37">
        <v>0.44240000000000002</v>
      </c>
      <c r="D293" s="34"/>
    </row>
    <row r="294" spans="1:4" ht="12.75" customHeight="1">
      <c r="A294" s="35" t="s">
        <v>244</v>
      </c>
      <c r="B294" s="37">
        <v>216624.07</v>
      </c>
      <c r="C294" s="37">
        <v>0.50190000000000001</v>
      </c>
      <c r="D294" s="34"/>
    </row>
    <row r="295" spans="1:4" ht="12.75" customHeight="1">
      <c r="A295" s="35" t="s">
        <v>245</v>
      </c>
      <c r="B295" s="37">
        <v>36419.85</v>
      </c>
      <c r="C295" s="37">
        <v>8.4400000000000003E-2</v>
      </c>
      <c r="D295" s="34"/>
    </row>
    <row r="296" spans="1:4" ht="12.75" customHeight="1">
      <c r="A296" s="43" t="s">
        <v>246</v>
      </c>
      <c r="B296" s="62">
        <v>7011</v>
      </c>
      <c r="C296" s="62">
        <v>1.6199999999999999E-2</v>
      </c>
      <c r="D296" s="39"/>
    </row>
    <row r="297" spans="1:4" ht="12.75" customHeight="1">
      <c r="A297" s="63" t="s">
        <v>247</v>
      </c>
      <c r="B297" s="64">
        <v>351327.02</v>
      </c>
      <c r="C297" s="64">
        <v>0.81389999999999996</v>
      </c>
      <c r="D297" s="58"/>
    </row>
    <row r="298" spans="1:4" ht="12.75" customHeight="1">
      <c r="A298" s="35" t="s">
        <v>248</v>
      </c>
      <c r="B298" s="37">
        <v>1100</v>
      </c>
      <c r="C298" s="37">
        <v>2.5000000000000001E-3</v>
      </c>
      <c r="D298" s="34"/>
    </row>
    <row r="299" spans="1:4" ht="12.75" customHeight="1">
      <c r="A299" s="35" t="s">
        <v>249</v>
      </c>
      <c r="B299" s="37">
        <v>196377.87</v>
      </c>
      <c r="C299" s="37">
        <v>0.45490000000000003</v>
      </c>
      <c r="D299" s="34"/>
    </row>
    <row r="300" spans="1:4" ht="12.75" customHeight="1">
      <c r="A300" s="35" t="s">
        <v>250</v>
      </c>
      <c r="B300" s="37">
        <v>153091.35999999999</v>
      </c>
      <c r="C300" s="37">
        <v>0.35470000000000002</v>
      </c>
      <c r="D300" s="34"/>
    </row>
    <row r="301" spans="1:4" ht="12.75" customHeight="1">
      <c r="A301" s="35" t="s">
        <v>251</v>
      </c>
      <c r="B301" s="37">
        <v>896369.91</v>
      </c>
      <c r="C301" s="37">
        <v>2.0766</v>
      </c>
      <c r="D301" s="34"/>
    </row>
    <row r="302" spans="1:4" ht="12.75" customHeight="1">
      <c r="A302" s="35" t="s">
        <v>252</v>
      </c>
      <c r="B302" s="37">
        <v>242463.2</v>
      </c>
      <c r="C302" s="37">
        <v>0.56169999999999998</v>
      </c>
      <c r="D302" s="34"/>
    </row>
    <row r="303" spans="1:4" ht="12.75" customHeight="1">
      <c r="A303" s="35" t="s">
        <v>253</v>
      </c>
      <c r="B303" s="37">
        <v>134199.67999999999</v>
      </c>
      <c r="C303" s="37">
        <v>0.31090000000000001</v>
      </c>
      <c r="D303" s="34"/>
    </row>
    <row r="304" spans="1:4" ht="12.75" customHeight="1">
      <c r="A304" s="35" t="s">
        <v>254</v>
      </c>
      <c r="B304" s="37">
        <v>26416.68</v>
      </c>
      <c r="C304" s="37">
        <v>6.1199999999999997E-2</v>
      </c>
      <c r="D304" s="34"/>
    </row>
    <row r="305" spans="1:4" ht="12.75" customHeight="1">
      <c r="A305" s="35" t="s">
        <v>255</v>
      </c>
      <c r="B305" s="37">
        <v>65422.8</v>
      </c>
      <c r="C305" s="37">
        <v>0.15160000000000001</v>
      </c>
      <c r="D305" s="34"/>
    </row>
    <row r="306" spans="1:4" ht="12.75" customHeight="1">
      <c r="A306" s="35" t="s">
        <v>256</v>
      </c>
      <c r="B306" s="37">
        <v>16757.02</v>
      </c>
      <c r="C306" s="37">
        <v>3.8800000000000001E-2</v>
      </c>
      <c r="D306" s="34"/>
    </row>
    <row r="307" spans="1:4" ht="12.75" customHeight="1">
      <c r="A307" s="35" t="s">
        <v>257</v>
      </c>
      <c r="B307" s="37">
        <v>275194.96000000002</v>
      </c>
      <c r="C307" s="37">
        <v>0.63749999999999996</v>
      </c>
      <c r="D307" s="34"/>
    </row>
    <row r="308" spans="1:4" ht="12.75" customHeight="1">
      <c r="A308" s="35" t="s">
        <v>258</v>
      </c>
      <c r="B308" s="37">
        <v>7933.38</v>
      </c>
      <c r="C308" s="37">
        <v>1.84E-2</v>
      </c>
      <c r="D308" s="34"/>
    </row>
    <row r="309" spans="1:4" ht="12.75" customHeight="1">
      <c r="A309" s="35" t="s">
        <v>259</v>
      </c>
      <c r="B309" s="37">
        <v>48948.95</v>
      </c>
      <c r="C309" s="37">
        <v>0.1134</v>
      </c>
      <c r="D309" s="34"/>
    </row>
    <row r="310" spans="1:4" ht="12.75" customHeight="1">
      <c r="A310" s="35" t="s">
        <v>260</v>
      </c>
      <c r="B310" s="37">
        <v>919</v>
      </c>
      <c r="C310" s="37">
        <v>2.0999999999999999E-3</v>
      </c>
      <c r="D310" s="34"/>
    </row>
    <row r="311" spans="1:4" ht="12.75" customHeight="1">
      <c r="A311" s="35" t="s">
        <v>261</v>
      </c>
      <c r="B311" s="37">
        <v>276765.67</v>
      </c>
      <c r="C311" s="37">
        <v>0.64119999999999999</v>
      </c>
      <c r="D311" s="34"/>
    </row>
    <row r="312" spans="1:4" ht="12.75" customHeight="1">
      <c r="A312" s="35" t="s">
        <v>262</v>
      </c>
      <c r="B312" s="37">
        <v>47755.99</v>
      </c>
      <c r="C312" s="37">
        <v>0.1106</v>
      </c>
      <c r="D312" s="34"/>
    </row>
    <row r="313" spans="1:4" ht="12.75" customHeight="1">
      <c r="A313" s="35" t="s">
        <v>263</v>
      </c>
      <c r="B313" s="37">
        <v>18920.41</v>
      </c>
      <c r="C313" s="37">
        <v>4.3799999999999999E-2</v>
      </c>
      <c r="D313" s="34"/>
    </row>
    <row r="314" spans="1:4" ht="12.75" customHeight="1">
      <c r="A314" s="35" t="s">
        <v>264</v>
      </c>
      <c r="B314" s="37">
        <v>326275.09999999998</v>
      </c>
      <c r="C314" s="37">
        <v>0.75590000000000002</v>
      </c>
      <c r="D314" s="34"/>
    </row>
    <row r="315" spans="1:4" ht="12.75" customHeight="1">
      <c r="A315" s="35" t="s">
        <v>265</v>
      </c>
      <c r="B315" s="37">
        <v>543053.01</v>
      </c>
      <c r="C315" s="37">
        <v>1.2581</v>
      </c>
      <c r="D315" s="34"/>
    </row>
    <row r="316" spans="1:4" ht="12.75" customHeight="1">
      <c r="A316" s="35" t="s">
        <v>266</v>
      </c>
      <c r="B316" s="37">
        <v>467569.24</v>
      </c>
      <c r="C316" s="37">
        <v>1.0831999999999999</v>
      </c>
      <c r="D316" s="34"/>
    </row>
    <row r="317" spans="1:4" ht="12.75" customHeight="1">
      <c r="A317" s="35" t="s">
        <v>267</v>
      </c>
      <c r="B317" s="37">
        <v>1.03</v>
      </c>
      <c r="C317" s="37">
        <v>0</v>
      </c>
      <c r="D317" s="34"/>
    </row>
    <row r="318" spans="1:4" ht="15.75" customHeight="1">
      <c r="A318" s="81"/>
      <c r="B318" s="40">
        <f>SUM(B235:B317)</f>
        <v>43164893.550000042</v>
      </c>
      <c r="C318" s="107">
        <f>SUM(C235:C317)</f>
        <v>99.999300000000019</v>
      </c>
      <c r="D318" s="25"/>
    </row>
    <row r="319" spans="1:4" ht="9" customHeight="1"/>
    <row r="320" spans="1:4">
      <c r="A320" s="18" t="s">
        <v>268</v>
      </c>
    </row>
    <row r="322" spans="1:6" ht="28.5" customHeight="1">
      <c r="A322" s="70" t="s">
        <v>269</v>
      </c>
      <c r="B322" s="71" t="s">
        <v>54</v>
      </c>
      <c r="C322" s="97" t="s">
        <v>55</v>
      </c>
      <c r="D322" s="97" t="s">
        <v>270</v>
      </c>
      <c r="E322" s="108" t="s">
        <v>10</v>
      </c>
      <c r="F322" s="71" t="s">
        <v>136</v>
      </c>
    </row>
    <row r="323" spans="1:6" ht="14.1" customHeight="1">
      <c r="A323" s="82" t="s">
        <v>271</v>
      </c>
      <c r="B323" s="27"/>
      <c r="C323" s="27"/>
      <c r="D323" s="27">
        <v>0</v>
      </c>
      <c r="E323" s="27">
        <v>0</v>
      </c>
      <c r="F323" s="109">
        <v>0</v>
      </c>
    </row>
    <row r="324" spans="1:6" ht="14.1" customHeight="1">
      <c r="A324" s="35" t="s">
        <v>272</v>
      </c>
      <c r="B324" s="37">
        <v>16926050.260000002</v>
      </c>
      <c r="C324" s="37">
        <v>16926050.260000002</v>
      </c>
      <c r="D324" s="37">
        <v>0</v>
      </c>
      <c r="E324" s="110">
        <v>0</v>
      </c>
      <c r="F324" s="110">
        <v>0</v>
      </c>
    </row>
    <row r="325" spans="1:6" ht="14.1" customHeight="1">
      <c r="A325" s="35" t="s">
        <v>273</v>
      </c>
      <c r="B325" s="37">
        <v>-398279.2</v>
      </c>
      <c r="C325" s="37">
        <v>-398279.2</v>
      </c>
      <c r="D325" s="37">
        <f>-(B325-C325)</f>
        <v>0</v>
      </c>
      <c r="E325" s="110">
        <v>0</v>
      </c>
      <c r="F325" s="110">
        <v>0</v>
      </c>
    </row>
    <row r="326" spans="1:6" ht="14.1" customHeight="1">
      <c r="A326" s="35" t="s">
        <v>274</v>
      </c>
      <c r="B326" s="37">
        <v>105716.64</v>
      </c>
      <c r="C326" s="37">
        <v>87000</v>
      </c>
      <c r="D326" s="37">
        <f>C326-B326</f>
        <v>-18716.64</v>
      </c>
      <c r="E326" s="110">
        <v>0</v>
      </c>
      <c r="F326" s="110">
        <v>0</v>
      </c>
    </row>
    <row r="327" spans="1:6" ht="14.1" customHeight="1">
      <c r="A327" s="35" t="s">
        <v>275</v>
      </c>
      <c r="B327" s="37">
        <v>0</v>
      </c>
      <c r="C327" s="37">
        <v>0</v>
      </c>
      <c r="D327" s="37">
        <v>0</v>
      </c>
      <c r="E327" s="110">
        <v>0</v>
      </c>
      <c r="F327" s="110">
        <v>0</v>
      </c>
    </row>
    <row r="328" spans="1:6" ht="14.1" customHeight="1">
      <c r="A328" s="35" t="s">
        <v>276</v>
      </c>
      <c r="B328" s="37">
        <v>0</v>
      </c>
      <c r="C328" s="37">
        <v>0</v>
      </c>
      <c r="D328" s="37">
        <v>0</v>
      </c>
      <c r="E328" s="110">
        <v>0</v>
      </c>
      <c r="F328" s="110">
        <v>0</v>
      </c>
    </row>
    <row r="329" spans="1:6" ht="14.1" customHeight="1">
      <c r="A329" s="35" t="s">
        <v>277</v>
      </c>
      <c r="B329" s="37">
        <v>1053350.1100000001</v>
      </c>
      <c r="C329" s="37">
        <v>1053350.1100000001</v>
      </c>
      <c r="D329" s="37">
        <v>0</v>
      </c>
      <c r="E329" s="110">
        <v>0</v>
      </c>
      <c r="F329" s="110">
        <v>0</v>
      </c>
    </row>
    <row r="330" spans="1:6" ht="14.1" customHeight="1">
      <c r="A330" s="35" t="s">
        <v>278</v>
      </c>
      <c r="B330" s="37">
        <v>20997646.82</v>
      </c>
      <c r="C330" s="37">
        <v>20997646.82</v>
      </c>
      <c r="D330" s="37">
        <v>0</v>
      </c>
      <c r="E330" s="110">
        <v>0</v>
      </c>
      <c r="F330" s="110">
        <v>0</v>
      </c>
    </row>
    <row r="331" spans="1:6" ht="14.1" customHeight="1">
      <c r="A331" s="35" t="s">
        <v>279</v>
      </c>
      <c r="B331" s="37">
        <v>33598859.079999998</v>
      </c>
      <c r="C331" s="37">
        <v>33598859.079999998</v>
      </c>
      <c r="D331" s="37">
        <v>0</v>
      </c>
      <c r="E331" s="110">
        <v>0</v>
      </c>
      <c r="F331" s="110">
        <v>0</v>
      </c>
    </row>
    <row r="332" spans="1:6" ht="14.1" customHeight="1">
      <c r="A332" s="35" t="s">
        <v>280</v>
      </c>
      <c r="B332" s="37">
        <v>25127225.870000001</v>
      </c>
      <c r="C332" s="37">
        <v>25232942.510000002</v>
      </c>
      <c r="D332" s="37">
        <f>C332-B332</f>
        <v>105716.6400000006</v>
      </c>
      <c r="E332" s="110">
        <v>0</v>
      </c>
      <c r="F332" s="110">
        <v>0</v>
      </c>
    </row>
    <row r="333" spans="1:6" ht="14.1" customHeight="1">
      <c r="A333" s="35" t="s">
        <v>281</v>
      </c>
      <c r="B333" s="37">
        <v>9570000</v>
      </c>
      <c r="C333" s="37">
        <v>9570000</v>
      </c>
      <c r="D333" s="37">
        <v>0</v>
      </c>
      <c r="E333" s="110">
        <v>0</v>
      </c>
      <c r="F333" s="110">
        <v>0</v>
      </c>
    </row>
    <row r="334" spans="1:6" ht="13.5" customHeight="1">
      <c r="A334" s="35" t="s">
        <v>282</v>
      </c>
      <c r="B334" s="37">
        <v>52952606.960000001</v>
      </c>
      <c r="C334" s="37">
        <v>52952606.960000001</v>
      </c>
      <c r="D334" s="37">
        <v>0</v>
      </c>
      <c r="E334" s="110">
        <v>0</v>
      </c>
      <c r="F334" s="110">
        <v>0</v>
      </c>
    </row>
    <row r="335" spans="1:6" ht="19.5" customHeight="1">
      <c r="A335" s="81"/>
      <c r="B335" s="40">
        <f>SUM(B324:B334)</f>
        <v>159933176.54000002</v>
      </c>
      <c r="C335" s="40">
        <f>SUM(C324:C334)</f>
        <v>160020176.53999999</v>
      </c>
      <c r="D335" s="40">
        <f>SUM(D324:D334)</f>
        <v>87000.000000000597</v>
      </c>
      <c r="E335" s="111"/>
      <c r="F335" s="112"/>
    </row>
    <row r="337" spans="1:5" ht="27" customHeight="1">
      <c r="A337" s="99" t="s">
        <v>283</v>
      </c>
      <c r="B337" s="100" t="s">
        <v>54</v>
      </c>
      <c r="C337" s="25" t="s">
        <v>55</v>
      </c>
      <c r="D337" s="25" t="s">
        <v>270</v>
      </c>
      <c r="E337" s="113" t="s">
        <v>136</v>
      </c>
    </row>
    <row r="338" spans="1:5" ht="14.1" customHeight="1">
      <c r="A338" s="82" t="s">
        <v>284</v>
      </c>
      <c r="B338" s="27"/>
      <c r="C338" s="37"/>
      <c r="D338" s="27"/>
      <c r="E338" s="27"/>
    </row>
    <row r="339" spans="1:5" ht="14.1" customHeight="1">
      <c r="A339" s="35" t="s">
        <v>285</v>
      </c>
      <c r="B339" s="37">
        <v>-6383062.9900000002</v>
      </c>
      <c r="C339" s="37">
        <v>3022334.02</v>
      </c>
      <c r="D339" s="37">
        <f>C339-B339</f>
        <v>9405397.0099999998</v>
      </c>
      <c r="E339" s="110">
        <v>0</v>
      </c>
    </row>
    <row r="340" spans="1:5" ht="14.1" customHeight="1">
      <c r="A340" s="35" t="s">
        <v>286</v>
      </c>
      <c r="B340" s="37">
        <v>9676508.0399999991</v>
      </c>
      <c r="C340" s="37">
        <v>9676508.0399999991</v>
      </c>
      <c r="D340" s="37">
        <f>-(B340-C340)</f>
        <v>0</v>
      </c>
      <c r="E340" s="110">
        <v>0</v>
      </c>
    </row>
    <row r="341" spans="1:5" ht="14.1" customHeight="1">
      <c r="A341" s="35" t="s">
        <v>287</v>
      </c>
      <c r="B341" s="37">
        <v>-2917150.1</v>
      </c>
      <c r="C341" s="37">
        <v>-2917150.1</v>
      </c>
      <c r="D341" s="37">
        <f t="shared" ref="D341:D342" si="2">B341-C341</f>
        <v>0</v>
      </c>
      <c r="E341" s="110">
        <v>0</v>
      </c>
    </row>
    <row r="342" spans="1:5" ht="14.1" customHeight="1">
      <c r="A342" s="35" t="s">
        <v>288</v>
      </c>
      <c r="B342" s="37">
        <v>-2194315.7400000002</v>
      </c>
      <c r="C342" s="37">
        <v>-2194315.7400000002</v>
      </c>
      <c r="D342" s="37">
        <f t="shared" si="2"/>
        <v>0</v>
      </c>
      <c r="E342" s="110">
        <v>0</v>
      </c>
    </row>
    <row r="343" spans="1:5" ht="14.1" customHeight="1">
      <c r="A343" s="35" t="s">
        <v>289</v>
      </c>
      <c r="B343" s="37">
        <v>-2057568.62</v>
      </c>
      <c r="C343" s="37">
        <v>-2057568.62</v>
      </c>
      <c r="D343" s="37">
        <f>-(B343-C343)</f>
        <v>0</v>
      </c>
      <c r="E343" s="110">
        <v>0</v>
      </c>
    </row>
    <row r="344" spans="1:5" ht="14.1" customHeight="1">
      <c r="A344" s="35" t="s">
        <v>290</v>
      </c>
      <c r="B344" s="37">
        <v>-3926931.38</v>
      </c>
      <c r="C344" s="37">
        <v>-3926931.38</v>
      </c>
      <c r="D344" s="37">
        <v>0</v>
      </c>
      <c r="E344" s="110">
        <v>0</v>
      </c>
    </row>
    <row r="345" spans="1:5" ht="14.1" customHeight="1">
      <c r="A345" s="35" t="s">
        <v>291</v>
      </c>
      <c r="B345" s="37">
        <v>-19386802.93</v>
      </c>
      <c r="C345" s="37">
        <v>-19386802.93</v>
      </c>
      <c r="D345" s="37">
        <v>0</v>
      </c>
      <c r="E345" s="110">
        <v>0</v>
      </c>
    </row>
    <row r="346" spans="1:5" ht="14.1" customHeight="1">
      <c r="A346" s="35" t="s">
        <v>292</v>
      </c>
      <c r="B346" s="37">
        <v>-26319632.440000001</v>
      </c>
      <c r="C346" s="37">
        <v>-26319632.440000001</v>
      </c>
      <c r="D346" s="37">
        <v>0</v>
      </c>
      <c r="E346" s="110">
        <v>0</v>
      </c>
    </row>
    <row r="347" spans="1:5" ht="14.1" customHeight="1">
      <c r="A347" s="35" t="s">
        <v>293</v>
      </c>
      <c r="B347" s="37">
        <v>-12698540.66</v>
      </c>
      <c r="C347" s="37">
        <v>-12698540.66</v>
      </c>
      <c r="D347" s="37">
        <v>0</v>
      </c>
      <c r="E347" s="110">
        <v>0</v>
      </c>
    </row>
    <row r="348" spans="1:5" ht="14.1" customHeight="1">
      <c r="A348" s="35" t="s">
        <v>294</v>
      </c>
      <c r="B348" s="37">
        <v>-19293528.800000001</v>
      </c>
      <c r="C348" s="37">
        <v>-19293528.800000001</v>
      </c>
      <c r="D348" s="37">
        <v>0</v>
      </c>
      <c r="E348" s="110">
        <v>0</v>
      </c>
    </row>
    <row r="349" spans="1:5" ht="14.1" customHeight="1">
      <c r="A349" s="35" t="s">
        <v>295</v>
      </c>
      <c r="B349" s="37">
        <v>-20562735.420000002</v>
      </c>
      <c r="C349" s="37">
        <v>-20574534.420000002</v>
      </c>
      <c r="D349" s="37">
        <f>-(B349-C349)</f>
        <v>-11799</v>
      </c>
      <c r="E349" s="110">
        <v>0</v>
      </c>
    </row>
    <row r="350" spans="1:5" ht="14.1" customHeight="1">
      <c r="A350" s="35" t="s">
        <v>296</v>
      </c>
      <c r="B350" s="37">
        <v>-20358745.629999999</v>
      </c>
      <c r="C350" s="37">
        <v>-20686689.789999999</v>
      </c>
      <c r="D350" s="37">
        <f>-(B350-C350)</f>
        <v>-327944.16000000015</v>
      </c>
      <c r="E350" s="110">
        <v>0</v>
      </c>
    </row>
    <row r="351" spans="1:5" ht="14.1" customHeight="1">
      <c r="A351" s="35" t="s">
        <v>297</v>
      </c>
      <c r="B351" s="37">
        <v>-37486123.229999997</v>
      </c>
      <c r="C351" s="37">
        <v>-27837697.850000001</v>
      </c>
      <c r="D351" s="37">
        <f>-(B351-C351)</f>
        <v>9648425.3799999952</v>
      </c>
      <c r="E351" s="110">
        <v>0</v>
      </c>
    </row>
    <row r="352" spans="1:5" ht="14.1" customHeight="1">
      <c r="A352" s="35" t="s">
        <v>298</v>
      </c>
      <c r="B352" s="37"/>
      <c r="C352" s="37">
        <v>-7694713.6600000001</v>
      </c>
      <c r="D352" s="37">
        <f>-(B352-C352)</f>
        <v>-7694713.6600000001</v>
      </c>
      <c r="E352" s="110"/>
    </row>
    <row r="353" spans="1:5" ht="14.1" customHeight="1">
      <c r="A353" s="35" t="s">
        <v>299</v>
      </c>
      <c r="B353" s="37">
        <v>6380639.1100000003</v>
      </c>
      <c r="C353" s="37">
        <v>6488880.5599999996</v>
      </c>
      <c r="D353" s="37">
        <f>-(B353-C353)</f>
        <v>108241.44999999925</v>
      </c>
      <c r="E353" s="110">
        <v>0</v>
      </c>
    </row>
    <row r="354" spans="1:5" ht="14.1" customHeight="1">
      <c r="A354" s="35" t="s">
        <v>300</v>
      </c>
      <c r="B354" s="37">
        <v>38877308.079999998</v>
      </c>
      <c r="C354" s="37">
        <v>30171220.960000001</v>
      </c>
      <c r="D354" s="37">
        <f>C354-B354</f>
        <v>-8706087.1199999973</v>
      </c>
      <c r="E354" s="110">
        <v>0</v>
      </c>
    </row>
    <row r="355" spans="1:5" ht="14.1" customHeight="1">
      <c r="A355" s="35" t="s">
        <v>301</v>
      </c>
      <c r="B355" s="37">
        <v>61132529.549999997</v>
      </c>
      <c r="C355" s="37">
        <v>61132529.549999997</v>
      </c>
      <c r="D355" s="37">
        <f>-(B355-C355)</f>
        <v>0</v>
      </c>
      <c r="E355" s="110">
        <v>0</v>
      </c>
    </row>
    <row r="356" spans="1:5" ht="14.1" customHeight="1">
      <c r="A356" s="35" t="s">
        <v>302</v>
      </c>
      <c r="B356" s="37">
        <v>34197453.350000001</v>
      </c>
      <c r="C356" s="37">
        <v>34197453.350000001</v>
      </c>
      <c r="D356" s="37">
        <f>-(B356-C356)</f>
        <v>0</v>
      </c>
      <c r="E356" s="110">
        <v>0</v>
      </c>
    </row>
    <row r="357" spans="1:5" ht="14.1" customHeight="1">
      <c r="A357" s="43" t="s">
        <v>303</v>
      </c>
      <c r="B357" s="62">
        <v>0</v>
      </c>
      <c r="C357" s="62">
        <v>75809.53</v>
      </c>
      <c r="D357" s="62">
        <f t="shared" ref="D357:D359" si="3">C357-B357</f>
        <v>75809.53</v>
      </c>
      <c r="E357" s="114"/>
    </row>
    <row r="358" spans="1:5" ht="14.1" customHeight="1">
      <c r="A358" s="63" t="s">
        <v>304</v>
      </c>
      <c r="B358" s="64"/>
      <c r="C358" s="64">
        <v>140732.66</v>
      </c>
      <c r="D358" s="64">
        <f t="shared" si="3"/>
        <v>140732.66</v>
      </c>
      <c r="E358" s="115"/>
    </row>
    <row r="359" spans="1:5" ht="14.1" customHeight="1">
      <c r="A359" s="35" t="s">
        <v>305</v>
      </c>
      <c r="B359" s="37">
        <v>0</v>
      </c>
      <c r="C359" s="37">
        <v>69492</v>
      </c>
      <c r="D359" s="37">
        <f t="shared" si="3"/>
        <v>69492</v>
      </c>
      <c r="E359" s="110"/>
    </row>
    <row r="360" spans="1:5" ht="14.1" customHeight="1">
      <c r="A360" s="43" t="s">
        <v>306</v>
      </c>
      <c r="B360" s="62">
        <v>84081.13</v>
      </c>
      <c r="C360" s="62">
        <v>47488.47</v>
      </c>
      <c r="D360" s="62">
        <f>-(B360-C360)</f>
        <v>-36592.660000000003</v>
      </c>
      <c r="E360" s="114">
        <v>0</v>
      </c>
    </row>
    <row r="361" spans="1:5" ht="20.25" customHeight="1">
      <c r="A361" s="81"/>
      <c r="B361" s="116">
        <f>SUM(B339:B360)</f>
        <v>-23236618.679999966</v>
      </c>
      <c r="C361" s="116">
        <f>SUM(C339:C360)</f>
        <v>-20565657.249999974</v>
      </c>
      <c r="D361" s="116">
        <f>SUM(D339:D360)</f>
        <v>2670961.4299999983</v>
      </c>
      <c r="E361" s="112"/>
    </row>
    <row r="363" spans="1:5" ht="6.75" customHeight="1"/>
    <row r="364" spans="1:5">
      <c r="A364" s="18" t="s">
        <v>307</v>
      </c>
    </row>
    <row r="366" spans="1:5" ht="30.75" customHeight="1">
      <c r="A366" s="99" t="s">
        <v>308</v>
      </c>
      <c r="B366" s="100" t="s">
        <v>54</v>
      </c>
      <c r="C366" s="25" t="s">
        <v>55</v>
      </c>
      <c r="D366" s="25" t="s">
        <v>56</v>
      </c>
    </row>
    <row r="367" spans="1:5" ht="14.1" customHeight="1">
      <c r="A367" s="82" t="s">
        <v>309</v>
      </c>
      <c r="B367" s="27"/>
      <c r="C367" s="27"/>
      <c r="D367" s="27"/>
    </row>
    <row r="368" spans="1:5" ht="14.1" customHeight="1">
      <c r="A368" s="35" t="s">
        <v>310</v>
      </c>
      <c r="B368" s="37">
        <v>54282.400000000001</v>
      </c>
      <c r="C368" s="37">
        <v>59426.74</v>
      </c>
      <c r="D368" s="37">
        <v>5144.34</v>
      </c>
    </row>
    <row r="369" spans="1:5" ht="14.1" customHeight="1">
      <c r="A369" s="35" t="s">
        <v>311</v>
      </c>
      <c r="B369" s="37">
        <v>4007601.53</v>
      </c>
      <c r="C369" s="37">
        <v>4316624.82</v>
      </c>
      <c r="D369" s="37">
        <v>309023.28999999998</v>
      </c>
    </row>
    <row r="370" spans="1:5" ht="14.1" customHeight="1">
      <c r="A370" s="35" t="s">
        <v>312</v>
      </c>
      <c r="B370" s="37">
        <v>392485.76</v>
      </c>
      <c r="C370" s="37">
        <v>392485.76</v>
      </c>
      <c r="D370" s="37">
        <v>0</v>
      </c>
    </row>
    <row r="371" spans="1:5" ht="14.1" customHeight="1">
      <c r="A371" s="35" t="s">
        <v>313</v>
      </c>
      <c r="B371" s="37">
        <v>15877.34</v>
      </c>
      <c r="C371" s="37">
        <v>126384.84</v>
      </c>
      <c r="D371" s="37">
        <v>110507.5</v>
      </c>
    </row>
    <row r="372" spans="1:5" ht="14.1" customHeight="1">
      <c r="A372" s="35" t="s">
        <v>314</v>
      </c>
      <c r="B372" s="37">
        <v>381269.87</v>
      </c>
      <c r="C372" s="37">
        <v>428566.09</v>
      </c>
      <c r="D372" s="37">
        <v>47296.22</v>
      </c>
    </row>
    <row r="373" spans="1:5" ht="14.1" customHeight="1">
      <c r="A373" s="35" t="s">
        <v>315</v>
      </c>
      <c r="B373" s="37">
        <v>487498.12</v>
      </c>
      <c r="C373" s="37">
        <v>1088032.3799999999</v>
      </c>
      <c r="D373" s="37">
        <v>600534.26</v>
      </c>
      <c r="E373" s="117"/>
    </row>
    <row r="374" spans="1:5" ht="14.1" customHeight="1">
      <c r="A374" s="35" t="s">
        <v>316</v>
      </c>
      <c r="B374" s="37">
        <v>205386.57</v>
      </c>
      <c r="C374" s="37">
        <v>2454813.5699999998</v>
      </c>
      <c r="D374" s="37">
        <v>2249427</v>
      </c>
    </row>
    <row r="375" spans="1:5" ht="14.1" customHeight="1">
      <c r="A375" s="35" t="s">
        <v>317</v>
      </c>
      <c r="B375" s="37">
        <v>287381.14</v>
      </c>
      <c r="C375" s="37">
        <v>134383.6</v>
      </c>
      <c r="D375" s="37">
        <v>-152997.54</v>
      </c>
    </row>
    <row r="376" spans="1:5" ht="14.1" customHeight="1">
      <c r="A376" s="35" t="s">
        <v>318</v>
      </c>
      <c r="B376" s="37">
        <v>2177111.63</v>
      </c>
      <c r="C376" s="37">
        <v>2243854.4300000002</v>
      </c>
      <c r="D376" s="37">
        <v>66742.8</v>
      </c>
    </row>
    <row r="377" spans="1:5" ht="14.1" customHeight="1">
      <c r="A377" s="35" t="s">
        <v>319</v>
      </c>
      <c r="B377" s="37">
        <v>482729.84</v>
      </c>
      <c r="C377" s="37">
        <v>482729.84</v>
      </c>
      <c r="D377" s="37">
        <v>0</v>
      </c>
    </row>
    <row r="378" spans="1:5" ht="14.1" customHeight="1">
      <c r="A378" s="35" t="s">
        <v>320</v>
      </c>
      <c r="B378" s="37">
        <v>147322.04999999999</v>
      </c>
      <c r="C378" s="37">
        <v>147322.04999999999</v>
      </c>
      <c r="D378" s="37">
        <v>0</v>
      </c>
    </row>
    <row r="379" spans="1:5" ht="14.1" customHeight="1">
      <c r="A379" s="35" t="s">
        <v>321</v>
      </c>
      <c r="B379" s="37">
        <v>10031.01</v>
      </c>
      <c r="C379" s="37">
        <v>203671.01</v>
      </c>
      <c r="D379" s="37">
        <v>193640</v>
      </c>
    </row>
    <row r="380" spans="1:5" ht="14.1" customHeight="1">
      <c r="A380" s="35" t="s">
        <v>322</v>
      </c>
      <c r="B380" s="37">
        <v>55702.239999999998</v>
      </c>
      <c r="C380" s="37">
        <v>55763.88</v>
      </c>
      <c r="D380" s="37">
        <v>61.64</v>
      </c>
    </row>
    <row r="381" spans="1:5" ht="14.1" customHeight="1">
      <c r="A381" s="35" t="s">
        <v>323</v>
      </c>
      <c r="B381" s="37">
        <v>112625.69</v>
      </c>
      <c r="C381" s="37">
        <v>112750.33</v>
      </c>
      <c r="D381" s="37">
        <v>124.64</v>
      </c>
    </row>
    <row r="382" spans="1:5" ht="14.1" customHeight="1">
      <c r="A382" s="35" t="s">
        <v>324</v>
      </c>
      <c r="B382" s="37">
        <v>462219.01</v>
      </c>
      <c r="C382" s="37">
        <v>358708.24</v>
      </c>
      <c r="D382" s="37">
        <v>-103510.77</v>
      </c>
    </row>
    <row r="383" spans="1:5" ht="14.1" customHeight="1">
      <c r="A383" s="35" t="s">
        <v>325</v>
      </c>
      <c r="B383" s="37">
        <v>13559.6</v>
      </c>
      <c r="C383" s="37">
        <v>13568.47</v>
      </c>
      <c r="D383" s="37">
        <v>8.8699999999999992</v>
      </c>
    </row>
    <row r="384" spans="1:5" ht="14.1" customHeight="1">
      <c r="A384" s="35" t="s">
        <v>326</v>
      </c>
      <c r="B384" s="37">
        <v>233095.7</v>
      </c>
      <c r="C384" s="37">
        <v>233353.64</v>
      </c>
      <c r="D384" s="37">
        <v>257.94</v>
      </c>
    </row>
    <row r="385" spans="1:4" ht="14.1" customHeight="1">
      <c r="A385" s="35" t="s">
        <v>327</v>
      </c>
      <c r="B385" s="37">
        <v>10534.95</v>
      </c>
      <c r="C385" s="37">
        <v>10541.84</v>
      </c>
      <c r="D385" s="37">
        <v>6.89</v>
      </c>
    </row>
    <row r="386" spans="1:4" ht="14.1" customHeight="1">
      <c r="A386" s="35" t="s">
        <v>328</v>
      </c>
      <c r="B386" s="37">
        <v>6381139.2800000003</v>
      </c>
      <c r="C386" s="37">
        <v>6494817.4900000002</v>
      </c>
      <c r="D386" s="37">
        <v>113678.21</v>
      </c>
    </row>
    <row r="387" spans="1:4" ht="14.1" customHeight="1">
      <c r="A387" s="35" t="s">
        <v>329</v>
      </c>
      <c r="B387" s="37">
        <v>344300.74</v>
      </c>
      <c r="C387" s="37">
        <v>0</v>
      </c>
      <c r="D387" s="37">
        <v>-344300.74</v>
      </c>
    </row>
    <row r="388" spans="1:4" ht="14.1" customHeight="1">
      <c r="A388" s="35" t="s">
        <v>330</v>
      </c>
      <c r="B388" s="37">
        <v>356586.31</v>
      </c>
      <c r="C388" s="37">
        <v>318605.21000000002</v>
      </c>
      <c r="D388" s="37">
        <v>-37981.1</v>
      </c>
    </row>
    <row r="389" spans="1:4" ht="14.1" customHeight="1">
      <c r="A389" s="35" t="s">
        <v>331</v>
      </c>
      <c r="B389" s="37">
        <v>1345729.26</v>
      </c>
      <c r="C389" s="37">
        <v>108978.72</v>
      </c>
      <c r="D389" s="37">
        <v>-1236750.54</v>
      </c>
    </row>
    <row r="390" spans="1:4" ht="14.1" customHeight="1">
      <c r="A390" s="35" t="s">
        <v>332</v>
      </c>
      <c r="B390" s="36">
        <v>0</v>
      </c>
      <c r="C390" s="37">
        <v>343880.47</v>
      </c>
      <c r="D390" s="37">
        <v>343880.47</v>
      </c>
    </row>
    <row r="391" spans="1:4" ht="14.1" customHeight="1">
      <c r="A391" s="35" t="s">
        <v>333</v>
      </c>
      <c r="B391" s="36">
        <v>0</v>
      </c>
      <c r="C391" s="37">
        <v>1746160.89</v>
      </c>
      <c r="D391" s="37">
        <v>1746160.89</v>
      </c>
    </row>
    <row r="392" spans="1:4" ht="12.75" customHeight="1">
      <c r="A392" s="35" t="s">
        <v>334</v>
      </c>
      <c r="B392" s="37">
        <v>4401713.71</v>
      </c>
      <c r="C392" s="37">
        <v>386911.79</v>
      </c>
      <c r="D392" s="37">
        <v>-4014801.92</v>
      </c>
    </row>
    <row r="393" spans="1:4" ht="21.75" customHeight="1">
      <c r="A393" s="81"/>
      <c r="B393" s="40">
        <f>SUM(B368:B392)</f>
        <v>22366183.75</v>
      </c>
      <c r="C393" s="40">
        <f>SUM(C368:C392)</f>
        <v>22262336.100000001</v>
      </c>
      <c r="D393" s="65">
        <f>SUM(D368:D392)</f>
        <v>-103847.65000000037</v>
      </c>
    </row>
    <row r="394" spans="1:4" ht="6.75" customHeight="1"/>
    <row r="395" spans="1:4" ht="6.75" customHeight="1"/>
    <row r="397" spans="1:4" ht="24" customHeight="1">
      <c r="A397" s="99" t="s">
        <v>335</v>
      </c>
      <c r="B397" s="100" t="s">
        <v>56</v>
      </c>
      <c r="C397" s="25" t="s">
        <v>336</v>
      </c>
      <c r="D397" s="14"/>
    </row>
    <row r="398" spans="1:4" ht="11.25" customHeight="1">
      <c r="A398" s="26" t="s">
        <v>337</v>
      </c>
      <c r="B398" s="118" t="s">
        <v>48</v>
      </c>
      <c r="C398" s="27"/>
      <c r="D398" s="119"/>
    </row>
    <row r="399" spans="1:4" ht="11.25" customHeight="1">
      <c r="A399" s="28"/>
      <c r="B399" s="120"/>
      <c r="C399" s="29"/>
      <c r="D399" s="119"/>
    </row>
    <row r="400" spans="1:4" ht="11.25" customHeight="1">
      <c r="A400" s="28" t="s">
        <v>58</v>
      </c>
      <c r="B400" s="102"/>
      <c r="C400" s="29"/>
      <c r="D400" s="119"/>
    </row>
    <row r="401" spans="1:6" ht="11.25" customHeight="1">
      <c r="A401" s="35" t="s">
        <v>338</v>
      </c>
      <c r="B401" s="121" t="s">
        <v>48</v>
      </c>
      <c r="C401" s="29"/>
      <c r="D401" s="119"/>
    </row>
    <row r="402" spans="1:6" ht="11.25" customHeight="1">
      <c r="A402" s="28" t="s">
        <v>64</v>
      </c>
      <c r="B402" s="102">
        <f>SUM(B403:B408)</f>
        <v>0</v>
      </c>
      <c r="C402" s="102">
        <f>SUM(C403:C408)</f>
        <v>0</v>
      </c>
      <c r="D402" s="119"/>
    </row>
    <row r="403" spans="1:6" ht="11.25" customHeight="1">
      <c r="A403" s="35" t="s">
        <v>339</v>
      </c>
      <c r="B403" s="37">
        <v>0</v>
      </c>
      <c r="C403" s="34">
        <v>0</v>
      </c>
      <c r="D403" s="119"/>
    </row>
    <row r="404" spans="1:6" ht="11.25" customHeight="1">
      <c r="A404" s="35" t="s">
        <v>340</v>
      </c>
      <c r="B404" s="37">
        <v>0</v>
      </c>
      <c r="C404" s="34">
        <v>0</v>
      </c>
      <c r="D404" s="119"/>
    </row>
    <row r="405" spans="1:6" ht="11.25" customHeight="1">
      <c r="A405" s="35" t="s">
        <v>341</v>
      </c>
      <c r="B405" s="37">
        <v>0</v>
      </c>
      <c r="C405" s="34">
        <v>0</v>
      </c>
      <c r="D405" s="119"/>
    </row>
    <row r="406" spans="1:6" ht="11.25" customHeight="1">
      <c r="A406" s="35" t="s">
        <v>342</v>
      </c>
      <c r="B406" s="37">
        <v>0</v>
      </c>
      <c r="C406" s="34">
        <v>0</v>
      </c>
      <c r="D406" s="119"/>
    </row>
    <row r="407" spans="1:6" ht="11.25" customHeight="1">
      <c r="A407" s="35" t="s">
        <v>343</v>
      </c>
      <c r="B407" s="37">
        <v>0</v>
      </c>
      <c r="C407" s="34">
        <v>0</v>
      </c>
      <c r="D407" s="119"/>
    </row>
    <row r="408" spans="1:6" ht="11.25" customHeight="1">
      <c r="A408" s="35" t="s">
        <v>344</v>
      </c>
      <c r="B408" s="37">
        <v>0</v>
      </c>
      <c r="C408" s="34">
        <v>0</v>
      </c>
      <c r="D408" s="119"/>
    </row>
    <row r="409" spans="1:6" ht="11.25" customHeight="1">
      <c r="A409" s="28" t="s">
        <v>345</v>
      </c>
      <c r="B409" s="121" t="s">
        <v>48</v>
      </c>
      <c r="C409" s="29"/>
      <c r="D409" s="119"/>
      <c r="E409" s="14"/>
      <c r="F409" s="14"/>
    </row>
    <row r="410" spans="1:6" ht="11.25" customHeight="1">
      <c r="A410" s="31"/>
      <c r="B410" s="122"/>
      <c r="C410" s="32"/>
      <c r="D410" s="119"/>
      <c r="E410" s="14"/>
      <c r="F410" s="14"/>
    </row>
    <row r="411" spans="1:6" ht="18" customHeight="1">
      <c r="B411" s="123">
        <f>B402+B400</f>
        <v>0</v>
      </c>
      <c r="C411" s="40">
        <f>C402</f>
        <v>0</v>
      </c>
      <c r="D411" s="14"/>
      <c r="E411" s="14"/>
      <c r="F411" s="14"/>
    </row>
    <row r="412" spans="1:6">
      <c r="E412" s="14"/>
      <c r="F412" s="14"/>
    </row>
    <row r="413" spans="1:6">
      <c r="A413" s="18" t="s">
        <v>346</v>
      </c>
      <c r="E413" s="14"/>
      <c r="F413" s="14"/>
    </row>
    <row r="414" spans="1:6" ht="12" customHeight="1">
      <c r="A414" s="18" t="s">
        <v>347</v>
      </c>
      <c r="E414" s="14"/>
      <c r="F414" s="14"/>
    </row>
    <row r="415" spans="1:6">
      <c r="A415" s="124"/>
      <c r="B415" s="124"/>
      <c r="C415" s="124"/>
      <c r="D415" s="124"/>
      <c r="E415" s="14"/>
      <c r="F415" s="14"/>
    </row>
    <row r="416" spans="1:6">
      <c r="A416" s="125" t="s">
        <v>348</v>
      </c>
      <c r="B416" s="126"/>
      <c r="C416" s="126"/>
      <c r="D416" s="127"/>
      <c r="E416" s="14"/>
      <c r="F416" s="14"/>
    </row>
    <row r="417" spans="1:6">
      <c r="A417" s="128" t="s">
        <v>349</v>
      </c>
      <c r="B417" s="129"/>
      <c r="C417" s="129"/>
      <c r="D417" s="130"/>
      <c r="E417" s="14"/>
      <c r="F417" s="131"/>
    </row>
    <row r="418" spans="1:6">
      <c r="A418" s="132" t="s">
        <v>350</v>
      </c>
      <c r="B418" s="133"/>
      <c r="C418" s="133"/>
      <c r="D418" s="134"/>
      <c r="E418" s="14"/>
      <c r="F418" s="131"/>
    </row>
    <row r="419" spans="1:6">
      <c r="A419" s="135" t="s">
        <v>351</v>
      </c>
      <c r="B419" s="136"/>
      <c r="C419" s="137"/>
      <c r="D419" s="138">
        <v>46237634.240000002</v>
      </c>
      <c r="E419" s="14"/>
      <c r="F419" s="131"/>
    </row>
    <row r="420" spans="1:6">
      <c r="A420" s="139"/>
      <c r="B420" s="139"/>
      <c r="C420" s="140"/>
      <c r="D420" s="137"/>
      <c r="E420" s="14"/>
      <c r="F420" s="131"/>
    </row>
    <row r="421" spans="1:6">
      <c r="A421" s="141" t="s">
        <v>352</v>
      </c>
      <c r="B421" s="141"/>
      <c r="C421" s="142"/>
      <c r="D421" s="143">
        <f>SUM(C421:C426)</f>
        <v>36593.33</v>
      </c>
      <c r="E421" s="14"/>
      <c r="F421" s="14"/>
    </row>
    <row r="422" spans="1:6">
      <c r="A422" s="144" t="s">
        <v>353</v>
      </c>
      <c r="B422" s="144"/>
      <c r="C422" s="145" t="s">
        <v>354</v>
      </c>
      <c r="D422" s="146"/>
      <c r="E422" s="14"/>
      <c r="F422" s="14"/>
    </row>
    <row r="423" spans="1:6">
      <c r="A423" s="144" t="s">
        <v>355</v>
      </c>
      <c r="B423" s="144"/>
      <c r="C423" s="145" t="s">
        <v>354</v>
      </c>
      <c r="D423" s="146"/>
      <c r="E423" s="14"/>
      <c r="F423" s="14"/>
    </row>
    <row r="424" spans="1:6">
      <c r="A424" s="144" t="s">
        <v>356</v>
      </c>
      <c r="B424" s="144"/>
      <c r="C424" s="147">
        <v>36592.660000000003</v>
      </c>
      <c r="D424" s="146"/>
      <c r="E424" s="14"/>
      <c r="F424" s="14"/>
    </row>
    <row r="425" spans="1:6">
      <c r="A425" s="144" t="s">
        <v>357</v>
      </c>
      <c r="B425" s="144"/>
      <c r="C425" s="147">
        <v>0.67</v>
      </c>
      <c r="D425" s="146"/>
      <c r="E425" s="14"/>
      <c r="F425" s="14"/>
    </row>
    <row r="426" spans="1:6">
      <c r="A426" s="148" t="s">
        <v>358</v>
      </c>
      <c r="B426" s="149"/>
      <c r="C426" s="147" t="s">
        <v>354</v>
      </c>
      <c r="D426" s="146"/>
      <c r="E426" s="14"/>
      <c r="F426" s="14"/>
    </row>
    <row r="427" spans="1:6">
      <c r="A427" s="139"/>
      <c r="B427" s="139"/>
      <c r="C427" s="140"/>
      <c r="D427" s="137"/>
      <c r="E427" s="14"/>
      <c r="F427" s="14"/>
    </row>
    <row r="428" spans="1:6">
      <c r="A428" s="141" t="s">
        <v>359</v>
      </c>
      <c r="B428" s="141"/>
      <c r="C428" s="142"/>
      <c r="D428" s="143">
        <f>SUM(C428:C432)</f>
        <v>87000</v>
      </c>
      <c r="E428" s="14"/>
      <c r="F428" s="14"/>
    </row>
    <row r="429" spans="1:6">
      <c r="A429" s="144" t="s">
        <v>360</v>
      </c>
      <c r="B429" s="144"/>
      <c r="C429" s="145" t="s">
        <v>354</v>
      </c>
      <c r="D429" s="146"/>
      <c r="E429" s="14"/>
      <c r="F429" s="14"/>
    </row>
    <row r="430" spans="1:6">
      <c r="A430" s="144" t="s">
        <v>361</v>
      </c>
      <c r="B430" s="144"/>
      <c r="C430" s="145" t="s">
        <v>354</v>
      </c>
      <c r="D430" s="146"/>
      <c r="E430" s="14"/>
      <c r="F430" s="14"/>
    </row>
    <row r="431" spans="1:6">
      <c r="A431" s="144" t="s">
        <v>362</v>
      </c>
      <c r="B431" s="144"/>
      <c r="C431" s="145" t="s">
        <v>354</v>
      </c>
      <c r="D431" s="146"/>
      <c r="E431" s="14"/>
      <c r="F431" s="14"/>
    </row>
    <row r="432" spans="1:6">
      <c r="A432" s="150" t="s">
        <v>363</v>
      </c>
      <c r="B432" s="151"/>
      <c r="C432" s="147">
        <v>87000</v>
      </c>
      <c r="D432" s="152"/>
      <c r="E432" s="153"/>
      <c r="F432" s="14"/>
    </row>
    <row r="433" spans="1:6">
      <c r="A433" s="139"/>
      <c r="B433" s="139"/>
      <c r="C433" s="137"/>
      <c r="D433" s="137"/>
      <c r="E433" s="154"/>
      <c r="F433" s="14"/>
    </row>
    <row r="434" spans="1:6">
      <c r="A434" s="155" t="s">
        <v>364</v>
      </c>
      <c r="B434" s="155"/>
      <c r="C434" s="137"/>
      <c r="D434" s="156">
        <f>D419+D421-D428</f>
        <v>46187227.57</v>
      </c>
      <c r="E434" s="153"/>
      <c r="F434" s="131"/>
    </row>
    <row r="435" spans="1:6" ht="7.5" customHeight="1">
      <c r="A435" s="124"/>
      <c r="B435" s="124"/>
      <c r="C435" s="157"/>
      <c r="D435" s="157"/>
      <c r="E435" s="153"/>
      <c r="F435" s="14"/>
    </row>
    <row r="436" spans="1:6">
      <c r="A436" s="125" t="s">
        <v>365</v>
      </c>
      <c r="B436" s="126"/>
      <c r="C436" s="126"/>
      <c r="D436" s="127"/>
      <c r="E436" s="14"/>
      <c r="F436" s="14"/>
    </row>
    <row r="437" spans="1:6">
      <c r="A437" s="128" t="s">
        <v>349</v>
      </c>
      <c r="B437" s="129"/>
      <c r="C437" s="129"/>
      <c r="D437" s="130"/>
      <c r="E437" s="14"/>
      <c r="F437" s="14"/>
    </row>
    <row r="438" spans="1:6">
      <c r="A438" s="132"/>
      <c r="B438" s="133"/>
      <c r="C438" s="133"/>
      <c r="D438" s="134"/>
      <c r="E438" s="14"/>
      <c r="F438" s="14"/>
    </row>
    <row r="439" spans="1:6">
      <c r="A439" s="135" t="s">
        <v>366</v>
      </c>
      <c r="B439" s="136"/>
      <c r="C439" s="137"/>
      <c r="D439" s="158">
        <v>43164892.520000003</v>
      </c>
      <c r="E439" s="14"/>
      <c r="F439" s="14"/>
    </row>
    <row r="440" spans="1:6">
      <c r="A440" s="139"/>
      <c r="B440" s="139"/>
      <c r="C440" s="137"/>
      <c r="D440" s="137"/>
      <c r="E440" s="14"/>
      <c r="F440" s="14"/>
    </row>
    <row r="441" spans="1:6">
      <c r="A441" s="159" t="s">
        <v>367</v>
      </c>
      <c r="B441" s="159"/>
      <c r="C441" s="142"/>
      <c r="D441" s="160">
        <f>SUM(C441:C458)</f>
        <v>0</v>
      </c>
      <c r="E441" s="14"/>
      <c r="F441" s="14"/>
    </row>
    <row r="442" spans="1:6">
      <c r="A442" s="144" t="s">
        <v>368</v>
      </c>
      <c r="B442" s="144"/>
      <c r="C442" s="147">
        <v>0</v>
      </c>
      <c r="D442" s="161"/>
      <c r="E442" s="14"/>
      <c r="F442" s="14"/>
    </row>
    <row r="443" spans="1:6">
      <c r="A443" s="144" t="s">
        <v>369</v>
      </c>
      <c r="B443" s="144"/>
      <c r="C443" s="147">
        <v>0</v>
      </c>
      <c r="D443" s="162"/>
      <c r="E443" s="131"/>
      <c r="F443" s="14"/>
    </row>
    <row r="444" spans="1:6">
      <c r="A444" s="144" t="s">
        <v>370</v>
      </c>
      <c r="B444" s="144"/>
      <c r="C444" s="147">
        <v>0</v>
      </c>
      <c r="D444" s="162"/>
      <c r="E444" s="131"/>
      <c r="F444" s="14"/>
    </row>
    <row r="445" spans="1:6">
      <c r="A445" s="144" t="s">
        <v>371</v>
      </c>
      <c r="B445" s="144"/>
      <c r="C445" s="147">
        <v>0</v>
      </c>
      <c r="D445" s="162"/>
      <c r="E445" s="131"/>
      <c r="F445" s="14"/>
    </row>
    <row r="446" spans="1:6">
      <c r="A446" s="144" t="s">
        <v>372</v>
      </c>
      <c r="B446" s="144"/>
      <c r="C446" s="147">
        <v>0</v>
      </c>
      <c r="D446" s="162"/>
      <c r="E446" s="131"/>
      <c r="F446" s="131"/>
    </row>
    <row r="447" spans="1:6">
      <c r="A447" s="144" t="s">
        <v>373</v>
      </c>
      <c r="B447" s="144"/>
      <c r="C447" s="147">
        <v>0</v>
      </c>
      <c r="D447" s="162"/>
      <c r="E447" s="131"/>
      <c r="F447" s="131"/>
    </row>
    <row r="448" spans="1:6">
      <c r="A448" s="144" t="s">
        <v>374</v>
      </c>
      <c r="B448" s="144"/>
      <c r="C448" s="147">
        <v>0</v>
      </c>
      <c r="D448" s="163"/>
      <c r="E448" s="131"/>
      <c r="F448" s="131"/>
    </row>
    <row r="449" spans="1:9">
      <c r="A449" s="144" t="s">
        <v>375</v>
      </c>
      <c r="B449" s="144"/>
      <c r="C449" s="147">
        <v>0</v>
      </c>
      <c r="D449" s="164"/>
      <c r="E449" s="131"/>
      <c r="F449" s="131"/>
    </row>
    <row r="450" spans="1:9">
      <c r="A450" s="144" t="s">
        <v>376</v>
      </c>
      <c r="B450" s="144"/>
      <c r="C450" s="147">
        <v>0</v>
      </c>
      <c r="D450" s="165"/>
      <c r="E450" s="131"/>
      <c r="F450" s="131"/>
    </row>
    <row r="451" spans="1:9">
      <c r="A451" s="144" t="s">
        <v>377</v>
      </c>
      <c r="B451" s="144"/>
      <c r="C451" s="147">
        <v>0</v>
      </c>
      <c r="D451" s="165"/>
      <c r="E451" s="131"/>
      <c r="F451" s="131"/>
    </row>
    <row r="452" spans="1:9">
      <c r="A452" s="144" t="s">
        <v>378</v>
      </c>
      <c r="B452" s="144"/>
      <c r="C452" s="145" t="s">
        <v>354</v>
      </c>
      <c r="D452" s="165"/>
      <c r="E452" s="131"/>
      <c r="F452" s="131"/>
      <c r="G452" s="166"/>
    </row>
    <row r="453" spans="1:9">
      <c r="A453" s="144" t="s">
        <v>379</v>
      </c>
      <c r="B453" s="144"/>
      <c r="C453" s="145" t="s">
        <v>354</v>
      </c>
      <c r="D453" s="165"/>
      <c r="E453" s="131"/>
      <c r="F453" s="131"/>
      <c r="G453" s="166"/>
    </row>
    <row r="454" spans="1:9">
      <c r="A454" s="144" t="s">
        <v>380</v>
      </c>
      <c r="B454" s="144"/>
      <c r="C454" s="145" t="s">
        <v>354</v>
      </c>
      <c r="D454" s="165"/>
      <c r="E454" s="131"/>
      <c r="F454" s="167"/>
    </row>
    <row r="455" spans="1:9">
      <c r="A455" s="144" t="s">
        <v>381</v>
      </c>
      <c r="B455" s="144"/>
      <c r="C455" s="145" t="s">
        <v>354</v>
      </c>
      <c r="D455" s="165"/>
      <c r="E455" s="131"/>
      <c r="F455" s="131"/>
      <c r="I455" s="166"/>
    </row>
    <row r="456" spans="1:9">
      <c r="A456" s="144" t="s">
        <v>382</v>
      </c>
      <c r="B456" s="144"/>
      <c r="C456" s="145" t="s">
        <v>354</v>
      </c>
      <c r="D456" s="165"/>
      <c r="E456" s="131"/>
      <c r="F456" s="131"/>
      <c r="I456" s="166"/>
    </row>
    <row r="457" spans="1:9" ht="12.75" customHeight="1">
      <c r="A457" s="144" t="s">
        <v>383</v>
      </c>
      <c r="B457" s="144"/>
      <c r="C457" s="145" t="s">
        <v>354</v>
      </c>
      <c r="D457" s="165"/>
      <c r="E457" s="131"/>
      <c r="F457" s="131"/>
      <c r="I457" s="166"/>
    </row>
    <row r="458" spans="1:9">
      <c r="A458" s="168" t="s">
        <v>384</v>
      </c>
      <c r="B458" s="169"/>
      <c r="C458" s="147">
        <v>0</v>
      </c>
      <c r="D458" s="165"/>
      <c r="E458" s="131"/>
      <c r="F458" s="131"/>
      <c r="I458" s="166"/>
    </row>
    <row r="459" spans="1:9" ht="3.75" customHeight="1">
      <c r="A459" s="139"/>
      <c r="B459" s="139"/>
      <c r="C459" s="137"/>
      <c r="D459" s="137"/>
      <c r="E459" s="14"/>
      <c r="F459" s="131"/>
      <c r="I459" s="166"/>
    </row>
    <row r="460" spans="1:9">
      <c r="A460" s="159" t="s">
        <v>385</v>
      </c>
      <c r="B460" s="159"/>
      <c r="C460" s="142"/>
      <c r="D460" s="160">
        <f>SUM(C460:C467)</f>
        <v>1.03</v>
      </c>
      <c r="E460" s="14"/>
      <c r="F460" s="131"/>
      <c r="I460" s="166"/>
    </row>
    <row r="461" spans="1:9">
      <c r="A461" s="144" t="s">
        <v>386</v>
      </c>
      <c r="B461" s="144"/>
      <c r="C461" s="147">
        <v>0</v>
      </c>
      <c r="D461" s="165"/>
      <c r="E461" s="14"/>
      <c r="F461" s="14"/>
      <c r="I461" s="166"/>
    </row>
    <row r="462" spans="1:9">
      <c r="A462" s="144" t="s">
        <v>387</v>
      </c>
      <c r="B462" s="144"/>
      <c r="C462" s="147">
        <v>0</v>
      </c>
      <c r="D462" s="165"/>
      <c r="E462" s="14"/>
      <c r="F462" s="14"/>
    </row>
    <row r="463" spans="1:9">
      <c r="A463" s="144" t="s">
        <v>388</v>
      </c>
      <c r="B463" s="144"/>
      <c r="C463" s="145" t="s">
        <v>354</v>
      </c>
      <c r="D463" s="165"/>
      <c r="E463" s="14"/>
      <c r="F463" s="14"/>
    </row>
    <row r="464" spans="1:9">
      <c r="A464" s="144" t="s">
        <v>389</v>
      </c>
      <c r="B464" s="144"/>
      <c r="C464" s="145" t="s">
        <v>354</v>
      </c>
      <c r="D464" s="165"/>
      <c r="E464" s="14"/>
      <c r="F464" s="14"/>
    </row>
    <row r="465" spans="1:6">
      <c r="A465" s="144" t="s">
        <v>390</v>
      </c>
      <c r="B465" s="144"/>
      <c r="C465" s="145" t="s">
        <v>354</v>
      </c>
      <c r="D465" s="165"/>
      <c r="E465" s="14"/>
      <c r="F465" s="14"/>
    </row>
    <row r="466" spans="1:6">
      <c r="A466" s="144" t="s">
        <v>391</v>
      </c>
      <c r="B466" s="144"/>
      <c r="C466" s="147">
        <v>1.03</v>
      </c>
      <c r="D466" s="165"/>
      <c r="E466" s="14"/>
      <c r="F466" s="14"/>
    </row>
    <row r="467" spans="1:6">
      <c r="A467" s="168" t="s">
        <v>392</v>
      </c>
      <c r="B467" s="169"/>
      <c r="C467" s="147">
        <v>0</v>
      </c>
      <c r="D467" s="165"/>
      <c r="E467" s="14"/>
      <c r="F467" s="14"/>
    </row>
    <row r="468" spans="1:6">
      <c r="A468" s="139"/>
      <c r="B468" s="139"/>
      <c r="C468" s="137"/>
      <c r="D468" s="137"/>
      <c r="E468" s="14"/>
      <c r="F468" s="14"/>
    </row>
    <row r="469" spans="1:6">
      <c r="A469" s="170" t="s">
        <v>393</v>
      </c>
      <c r="C469" s="137"/>
      <c r="D469" s="171">
        <f>D439-D441+D460</f>
        <v>43164893.550000004</v>
      </c>
      <c r="E469" s="131"/>
      <c r="F469" s="131"/>
    </row>
    <row r="470" spans="1:6">
      <c r="E470" s="172"/>
      <c r="F470" s="14"/>
    </row>
    <row r="471" spans="1:6">
      <c r="D471" s="173"/>
      <c r="E471" s="14"/>
      <c r="F471" s="14"/>
    </row>
    <row r="472" spans="1:6">
      <c r="A472" s="16" t="s">
        <v>394</v>
      </c>
      <c r="B472" s="16"/>
      <c r="C472" s="16"/>
      <c r="D472" s="16"/>
      <c r="E472" s="16"/>
      <c r="F472" s="14"/>
    </row>
    <row r="473" spans="1:6">
      <c r="A473" s="174"/>
      <c r="B473" s="174"/>
      <c r="C473" s="174"/>
      <c r="D473" s="174"/>
      <c r="E473" s="174"/>
      <c r="F473" s="14"/>
    </row>
    <row r="474" spans="1:6" ht="21" customHeight="1">
      <c r="A474" s="70" t="s">
        <v>395</v>
      </c>
      <c r="B474" s="71" t="s">
        <v>54</v>
      </c>
      <c r="C474" s="97" t="s">
        <v>55</v>
      </c>
      <c r="D474" s="97" t="s">
        <v>56</v>
      </c>
      <c r="E474" s="14"/>
      <c r="F474" s="14"/>
    </row>
    <row r="475" spans="1:6">
      <c r="A475" s="26" t="s">
        <v>396</v>
      </c>
      <c r="B475" s="175" t="s">
        <v>397</v>
      </c>
      <c r="C475" s="176" t="s">
        <v>397</v>
      </c>
      <c r="D475" s="176" t="s">
        <v>397</v>
      </c>
      <c r="E475" s="14"/>
      <c r="F475" s="14"/>
    </row>
    <row r="476" spans="1:6">
      <c r="A476" s="31"/>
      <c r="B476" s="177">
        <v>0</v>
      </c>
      <c r="C476" s="178">
        <v>0</v>
      </c>
      <c r="D476" s="178">
        <v>0</v>
      </c>
      <c r="E476" s="14"/>
      <c r="F476" s="14"/>
    </row>
    <row r="477" spans="1:6" ht="21" customHeight="1">
      <c r="B477" s="25">
        <f>SUM(B476:B476)</f>
        <v>0</v>
      </c>
      <c r="C477" s="25">
        <f>SUM(C476:C476)</f>
        <v>0</v>
      </c>
      <c r="D477" s="25">
        <f>SUM(D476:D476)</f>
        <v>0</v>
      </c>
      <c r="E477" s="14"/>
      <c r="F477" s="14"/>
    </row>
    <row r="478" spans="1:6">
      <c r="E478" s="14"/>
      <c r="F478" s="14"/>
    </row>
    <row r="479" spans="1:6">
      <c r="A479" s="3" t="s">
        <v>398</v>
      </c>
      <c r="B479" s="124"/>
      <c r="C479" s="124"/>
      <c r="D479" s="124"/>
    </row>
    <row r="480" spans="1:6">
      <c r="B480" s="124"/>
      <c r="C480" s="124"/>
      <c r="D480" s="124"/>
    </row>
    <row r="481" spans="1:6">
      <c r="B481" s="124"/>
      <c r="C481" s="124"/>
      <c r="D481" s="124"/>
    </row>
    <row r="482" spans="1:6">
      <c r="F482" s="14"/>
    </row>
    <row r="483" spans="1:6">
      <c r="A483" s="179"/>
      <c r="B483" s="124"/>
      <c r="C483" s="179"/>
      <c r="D483" s="179"/>
      <c r="E483" s="179"/>
      <c r="F483" s="180"/>
    </row>
    <row r="484" spans="1:6">
      <c r="A484" s="181" t="s">
        <v>399</v>
      </c>
      <c r="B484" s="124"/>
      <c r="C484" s="182" t="s">
        <v>400</v>
      </c>
      <c r="D484" s="182"/>
      <c r="E484" s="182"/>
      <c r="F484" s="183"/>
    </row>
    <row r="485" spans="1:6">
      <c r="A485" s="181" t="s">
        <v>401</v>
      </c>
      <c r="B485" s="124"/>
      <c r="C485" s="184" t="s">
        <v>402</v>
      </c>
      <c r="D485" s="184"/>
      <c r="E485" s="184"/>
      <c r="F485" s="185"/>
    </row>
    <row r="486" spans="1:6">
      <c r="A486" s="124"/>
      <c r="B486" s="124"/>
      <c r="C486" s="184"/>
      <c r="D486" s="184"/>
      <c r="E486" s="184"/>
      <c r="F486" s="124"/>
    </row>
    <row r="487" spans="1:6">
      <c r="A487" s="124"/>
      <c r="B487" s="124"/>
      <c r="C487" s="124"/>
      <c r="D487" s="124"/>
      <c r="E487" s="124"/>
      <c r="F487" s="124"/>
    </row>
    <row r="488" spans="1:6" ht="12.75" customHeight="1"/>
    <row r="491" spans="1:6" ht="12.75" customHeight="1"/>
  </sheetData>
  <mergeCells count="69">
    <mergeCell ref="A472:E472"/>
    <mergeCell ref="C484:E484"/>
    <mergeCell ref="C485:E486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2:B432"/>
    <mergeCell ref="A433:B433"/>
    <mergeCell ref="A434:B434"/>
    <mergeCell ref="A436:D436"/>
    <mergeCell ref="A437:D437"/>
    <mergeCell ref="A438:D438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C220:D220"/>
    <mergeCell ref="C229:D229"/>
    <mergeCell ref="A416:D416"/>
    <mergeCell ref="A417:D417"/>
    <mergeCell ref="A418:D418"/>
    <mergeCell ref="A419:B419"/>
    <mergeCell ref="C127:D127"/>
    <mergeCell ref="A139:C139"/>
    <mergeCell ref="C167:D167"/>
    <mergeCell ref="C174:D174"/>
    <mergeCell ref="C181:D181"/>
    <mergeCell ref="C189:D189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7 B163 B170 B177"/>
    <dataValidation allowBlank="1" showInputMessage="1" showErrorMessage="1" prompt="Corresponde al número de la cuenta de acuerdo al Plan de Cuentas emitido por el CONAC (DOF 22/11/2010)." sqref="A137"/>
    <dataValidation allowBlank="1" showInputMessage="1" showErrorMessage="1" prompt="Características cualitativas significativas que les impacten financieramente." sqref="C137:D137 D163 D170 D177"/>
    <dataValidation allowBlank="1" showInputMessage="1" showErrorMessage="1" prompt="Especificar origen de dicho recurso: Federal, Estatal, Municipal, Particulares." sqref="C163 C170 C177"/>
  </dataValidations>
  <pageMargins left="0.70866141732283472" right="0.70866141732283472" top="0.51181102362204722" bottom="0.55118110236220474" header="0.31496062992125984" footer="0.31496062992125984"/>
  <pageSetup scale="65" firstPageNumber="9" fitToHeight="10" orientation="landscape" useFirstPageNumber="1" r:id="rId1"/>
  <headerFooter>
    <oddFooter>&amp;R&amp;P</oddFooter>
    <firstFooter>&amp;R9</firstFooter>
  </headerFooter>
  <rowBreaks count="6" manualBreakCount="6">
    <brk id="58" max="5" man="1"/>
    <brk id="118" max="5" man="1"/>
    <brk id="176" max="5" man="1"/>
    <brk id="234" max="5" man="1"/>
    <brk id="296" max="5" man="1"/>
    <brk id="3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2018-07-11T20:05:10Z</dcterms:created>
  <dcterms:modified xsi:type="dcterms:W3CDTF">2018-07-11T20:05:30Z</dcterms:modified>
</cp:coreProperties>
</file>