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3T\"/>
    </mc:Choice>
  </mc:AlternateContent>
  <bookViews>
    <workbookView xWindow="0" yWindow="0" windowWidth="24000" windowHeight="9735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42" i="3" l="1"/>
  <c r="E4" i="4"/>
  <c r="E27" i="4" s="1"/>
  <c r="H132" i="1"/>
  <c r="H43" i="3"/>
  <c r="D42" i="3"/>
  <c r="H141" i="1"/>
  <c r="H145" i="1"/>
  <c r="C5" i="3"/>
  <c r="C79" i="3" s="1"/>
  <c r="G5" i="3"/>
  <c r="F5" i="3"/>
  <c r="H62" i="3"/>
  <c r="F27" i="4"/>
  <c r="G7" i="4"/>
  <c r="B27" i="4"/>
  <c r="G79" i="3"/>
  <c r="F42" i="3"/>
  <c r="F79" i="3" s="1"/>
  <c r="H53" i="3"/>
  <c r="H16" i="3"/>
  <c r="D5" i="3"/>
  <c r="D79" i="3" s="1"/>
  <c r="C26" i="2"/>
  <c r="F26" i="2"/>
  <c r="D26" i="2"/>
  <c r="B26" i="2"/>
  <c r="C79" i="1"/>
  <c r="H108" i="1"/>
  <c r="H98" i="1"/>
  <c r="H88" i="1"/>
  <c r="G79" i="1"/>
  <c r="D79" i="1"/>
  <c r="F79" i="1"/>
  <c r="H57" i="1"/>
  <c r="H43" i="1"/>
  <c r="H23" i="1"/>
  <c r="G4" i="1"/>
  <c r="D4" i="1"/>
  <c r="C4" i="1"/>
  <c r="C154" i="1" s="1"/>
  <c r="F4" i="1"/>
  <c r="D16" i="4"/>
  <c r="D27" i="4" s="1"/>
  <c r="G16" i="4"/>
  <c r="E5" i="3"/>
  <c r="H6" i="3"/>
  <c r="G16" i="2"/>
  <c r="G5" i="2"/>
  <c r="E79" i="1"/>
  <c r="H80" i="1"/>
  <c r="E4" i="1"/>
  <c r="H5" i="1"/>
  <c r="H5" i="3"/>
  <c r="C27" i="4"/>
  <c r="E42" i="3"/>
  <c r="G11" i="4"/>
  <c r="G4" i="4" s="1"/>
  <c r="H42" i="3" l="1"/>
  <c r="G27" i="4"/>
  <c r="G26" i="2"/>
  <c r="H79" i="1"/>
  <c r="G154" i="1"/>
  <c r="D154" i="1"/>
  <c r="F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<sst xmlns="http://schemas.openxmlformats.org/spreadsheetml/2006/main" count="473" uniqueCount="330">
  <si>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</si>
  <si>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</si>
  <si>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</si>
  <si>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</si>
  <si>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</si>
  <si>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</si>
  <si>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</si>
  <si>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</si>
  <si>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</si>
  <si>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</si>
  <si>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</si>
  <si>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</si>
  <si>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</si>
  <si>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</si>
  <si>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</si>
  <si>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</si>
  <si>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</si>
  <si>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</si>
  <si>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</si>
  <si>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</si>
  <si>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</si>
  <si>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</si>
  <si>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</si>
  <si>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</si>
  <si>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</si>
  <si>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</si>
  <si>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</si>
  <si>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</si>
  <si>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</si>
  <si>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</si>
  <si>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</si>
  <si>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</si>
  <si>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</si>
  <si>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</si>
  <si>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</si>
  <si>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</si>
  <si>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</si>
  <si>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</si>
  <si>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</si>
  <si>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</si>
  <si>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</si>
  <si>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</si>
  <si>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</si>
  <si>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</si>
  <si>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</si>
  <si>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</si>
  <si>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</si>
  <si>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</si>
  <si>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</si>
  <si>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</si>
  <si>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</si>
  <si>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</si>
  <si>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</si>
  <si>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</si>
  <si>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</si>
  <si>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</si>
  <si>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</si>
  <si>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</si>
  <si>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</si>
  <si>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</si>
  <si>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</si>
  <si>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</si>
  <si>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</si>
  <si>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</si>
  <si>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</si>
  <si>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</si>
  <si>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</si>
  <si>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</si>
  <si>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</si>
  <si>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</si>
  <si>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</si>
  <si>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</si>
  <si>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</si>
  <si>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</si>
  <si>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</si>
  <si>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</si>
  <si>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</si>
  <si>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</si>
  <si>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</si>
  <si>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</si>
  <si>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</si>
  <si>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</si>
  <si>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</si>
  <si>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</si>
  <si>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</si>
  <si>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</si>
  <si>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</si>
  <si>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</si>
  <si>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</si>
  <si>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</si>
  <si>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</si>
  <si>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</si>
  <si>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</si>
  <si>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</si>
  <si>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</si>
  <si>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</si>
  <si>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</si>
  <si>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</si>
  <si>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</si>
  <si>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</si>
  <si>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</si>
  <si>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</si>
  <si>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</si>
  <si>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</si>
  <si>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</si>
  <si>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</si>
  <si>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</si>
  <si>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</si>
  <si>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</si>
  <si>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</si>
  <si>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</si>
  <si>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</si>
  <si>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</si>
  <si>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</si>
  <si>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</si>
  <si>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</si>
  <si>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</si>
  <si>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</si>
  <si>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</si>
  <si>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</si>
  <si>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</si>
  <si>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</si>
  <si>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</si>
  <si>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</si>
  <si>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</si>
  <si>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</si>
  <si>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</si>
  <si>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</si>
  <si>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</si>
  <si>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</si>
  <si>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</si>
  <si>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</si>
  <si>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</si>
  <si>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</si>
  <si>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</si>
  <si>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</si>
  <si>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</si>
  <si>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</si>
  <si>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</si>
  <si>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</si>
  <si>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</si>
  <si>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</si>
  <si>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</si>
  <si>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</si>
  <si>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</si>
  <si>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</si>
  <si>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</si>
  <si>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</si>
  <si>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</si>
  <si>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</si>
  <si>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</si>
  <si>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</si>
  <si>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</si>
  <si>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</si>
  <si>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</si>
  <si>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</si>
  <si>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</si>
  <si>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</si>
  <si>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</si>
  <si>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</si>
  <si>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</si>
  <si>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</si>
  <si>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</si>
  <si>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</si>
  <si>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</si>
  <si>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</si>
  <si>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</si>
  <si>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</si>
  <si>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</si>
  <si>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</si>
  <si>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</si>
  <si>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</si>
  <si>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</si>
  <si>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</si>
  <si>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</si>
  <si>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</si>
  <si>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</si>
  <si>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</si>
  <si>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</si>
  <si>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</si>
  <si>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</si>
  <si>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</si>
  <si>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</si>
  <si>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</si>
  <si>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</si>
  <si>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</si>
  <si>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</si>
  <si>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</si>
  <si>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</si>
  <si>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</si>
  <si>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</si>
  <si>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</si>
  <si>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</si>
  <si>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</si>
  <si>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</si>
  <si>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</si>
  <si>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</si>
  <si>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</si>
  <si>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</si>
  <si>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</si>
  <si>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</si>
  <si>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</si>
  <si>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</si>
  <si>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</si>
  <si>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</si>
  <si>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</si>
  <si>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</si>
  <si>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</si>
  <si>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</si>
  <si>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</si>
  <si>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</si>
  <si>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</si>
  <si>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</si>
  <si>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</si>
  <si>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</si>
  <si>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</si>
  <si>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</si>
  <si>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</si>
  <si>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</si>
  <si>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</si>
  <si>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</si>
  <si>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</si>
  <si>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</si>
  <si>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</si>
  <si>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</si>
  <si>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</si>
  <si>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</si>
  <si>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</si>
  <si>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</si>
  <si>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</si>
  <si>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</si>
  <si>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</si>
  <si>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</si>
  <si>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</si>
  <si>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</si>
  <si>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</si>
  <si>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</si>
  <si>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</si>
  <si>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</si>
  <si>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</si>
  <si>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</si>
  <si>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</si>
  <si>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</si>
  <si>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</si>
  <si>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</si>
  <si>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</si>
  <si>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</si>
  <si>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</si>
  <si>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</si>
  <si>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</si>
  <si>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</si>
  <si>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</si>
  <si>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</si>
  <si>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</si>
  <si>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</si>
  <si>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</si>
  <si>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</si>
  <si>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</si>
  <si>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</si>
  <si>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</si>
  <si>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</si>
  <si>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</si>
  <si>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</si>
  <si>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</si>
  <si>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</si>
  <si>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</si>
  <si>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</si>
  <si>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</si>
  <si>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</si>
  <si>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</si>
  <si>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</si>
  <si>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</si>
  <si>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</si>
  <si>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</si>
  <si>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</si>
  <si>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</si>
  <si>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</si>
  <si>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</si>
  <si>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</si>
  <si>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</si>
  <si>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</si>
  <si>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</si>
  <si>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</si>
  <si>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</si>
  <si>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</si>
  <si>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</si>
  <si>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</si>
  <si>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</si>
  <si>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</si>
  <si>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</si>
  <si>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</si>
  <si>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</si>
  <si>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</si>
  <si>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</si>
  <si>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</si>
  <si>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</si>
  <si>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</si>
  <si>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</si>
  <si>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</si>
  <si>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</si>
  <si>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</si>
  <si>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</si>
  <si>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</si>
  <si>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</si>
  <si>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</si>
  <si>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</si>
  <si>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</si>
  <si>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</si>
  <si>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</si>
  <si>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</si>
  <si>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</si>
  <si>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</si>
  <si>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</si>
  <si>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</si>
  <si>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</si>
  <si>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</si>
  <si>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</si>
  <si>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</si>
  <si>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</si>
  <si>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</si>
  <si>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</si>
  <si>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</si>
  <si>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2017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</si>
  <si>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</si>
  <si>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</si>
  <si>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</si>
  <si>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</si>
  <si>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30 de Septiembre de 2017
PESOS</t>
  </si>
  <si>
    <t>UNIVERSIDAD TECNOLOGICA DEL NORTE DE GUANAJUATO
Estado Analítico del Ejercicio del Presupuesto de Egresos Detallado - LDF
Clasificación Funcional (Finalidad y Función)
al 30 de Septiembre de 2017
PESOS</t>
  </si>
  <si>
    <t>UNIVERSIDAD TECNOLOGICA DEL NORTE DE GUANAJUATO
Estado Analítico del Ejercicio del Presupuesto de Egresos Detallado - LDF
Clasificación de Servicios Personales por Categoría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</si>
</sst>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activeCell="I13" sqref="I13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51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56470626.030000001</v>
      </c>
      <c r="D4" s="5">
        <f t="shared" ref="D4:H4" si="0">D5+D13+D23+D33+D43+D53+D57+D66+D70</f>
        <v>3673509.8899999997</v>
      </c>
      <c r="E4" s="5">
        <f t="shared" si="0"/>
        <v>60144135.920000002</v>
      </c>
      <c r="F4" s="5">
        <f t="shared" si="0"/>
        <v>38880186.969999999</v>
      </c>
      <c r="G4" s="5">
        <f t="shared" si="0"/>
        <v>38880186.969999999</v>
      </c>
      <c r="H4" s="5">
        <f t="shared" si="0"/>
        <v>21263948.950000007</v>
      </c>
    </row>
    <row r="5" spans="1:8">
      <c r="A5" s="56" t="s">
        <v>9</v>
      </c>
      <c r="B5" s="57"/>
      <c r="C5" s="6">
        <f>SUM(C6:C12)</f>
        <v>35574491.350000001</v>
      </c>
      <c r="D5" s="6">
        <f t="shared" ref="D5:H5" si="1">SUM(D6:D12)</f>
        <v>243292.30000000002</v>
      </c>
      <c r="E5" s="6">
        <f t="shared" si="1"/>
        <v>35817783.650000006</v>
      </c>
      <c r="F5" s="6">
        <f t="shared" si="1"/>
        <v>28524042.840000004</v>
      </c>
      <c r="G5" s="6">
        <f t="shared" si="1"/>
        <v>28524042.840000004</v>
      </c>
      <c r="H5" s="6">
        <f t="shared" si="1"/>
        <v>7293740.8100000015</v>
      </c>
    </row>
    <row r="6" spans="1:8">
      <c r="A6" s="35" t="s">
        <v>144</v>
      </c>
      <c r="B6" s="36" t="s">
        <v>10</v>
      </c>
      <c r="C6" s="7">
        <v>6925452.8399999999</v>
      </c>
      <c r="D6" s="7">
        <v>0</v>
      </c>
      <c r="E6" s="7">
        <f>C6+D6</f>
        <v>6925452.8399999999</v>
      </c>
      <c r="F6" s="7">
        <v>6380187.3799999999</v>
      </c>
      <c r="G6" s="7">
        <v>6380187.3799999999</v>
      </c>
      <c r="H6" s="7">
        <f>E6-F6</f>
        <v>545265.46</v>
      </c>
    </row>
    <row r="7" spans="1:8">
      <c r="A7" s="35" t="s">
        <v>145</v>
      </c>
      <c r="B7" s="36" t="s">
        <v>11</v>
      </c>
      <c r="C7" s="7">
        <v>10878918.24</v>
      </c>
      <c r="D7" s="7">
        <v>48358.23</v>
      </c>
      <c r="E7" s="7">
        <f t="shared" ref="E7:E12" si="2">C7+D7</f>
        <v>10927276.470000001</v>
      </c>
      <c r="F7" s="7">
        <v>9683245.7400000002</v>
      </c>
      <c r="G7" s="7">
        <v>9683245.7400000002</v>
      </c>
      <c r="H7" s="7">
        <f t="shared" ref="H7:H70" si="3">E7-F7</f>
        <v>1244030.7300000004</v>
      </c>
    </row>
    <row r="8" spans="1:8">
      <c r="A8" s="35" t="s">
        <v>146</v>
      </c>
      <c r="B8" s="36" t="s">
        <v>12</v>
      </c>
      <c r="C8" s="7">
        <v>4391503.91</v>
      </c>
      <c r="D8" s="7">
        <v>0</v>
      </c>
      <c r="E8" s="7">
        <f t="shared" si="2"/>
        <v>4391503.91</v>
      </c>
      <c r="F8" s="7">
        <v>2270840.5099999998</v>
      </c>
      <c r="G8" s="7">
        <v>2270840.5099999998</v>
      </c>
      <c r="H8" s="7">
        <f t="shared" si="3"/>
        <v>2120663.4000000004</v>
      </c>
    </row>
    <row r="9" spans="1:8">
      <c r="A9" s="35" t="s">
        <v>147</v>
      </c>
      <c r="B9" s="36" t="s">
        <v>13</v>
      </c>
      <c r="C9" s="7">
        <v>5621054.3200000003</v>
      </c>
      <c r="D9" s="7">
        <v>0</v>
      </c>
      <c r="E9" s="7">
        <f t="shared" si="2"/>
        <v>5621054.3200000003</v>
      </c>
      <c r="F9" s="7">
        <v>4117911.07</v>
      </c>
      <c r="G9" s="7">
        <v>4117911.07</v>
      </c>
      <c r="H9" s="7">
        <f t="shared" si="3"/>
        <v>1503143.2500000005</v>
      </c>
    </row>
    <row r="10" spans="1:8">
      <c r="A10" s="35" t="s">
        <v>148</v>
      </c>
      <c r="B10" s="36" t="s">
        <v>14</v>
      </c>
      <c r="C10" s="7">
        <v>7036377.8399999999</v>
      </c>
      <c r="D10" s="7">
        <v>194934.07</v>
      </c>
      <c r="E10" s="7">
        <f t="shared" si="2"/>
        <v>7231311.9100000001</v>
      </c>
      <c r="F10" s="7">
        <v>5514616.9900000002</v>
      </c>
      <c r="G10" s="7">
        <v>5514616.9900000002</v>
      </c>
      <c r="H10" s="7">
        <f t="shared" si="3"/>
        <v>1716694.92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721184.2</v>
      </c>
      <c r="D12" s="7">
        <v>0</v>
      </c>
      <c r="E12" s="7">
        <f t="shared" si="2"/>
        <v>721184.2</v>
      </c>
      <c r="F12" s="7">
        <v>557241.15</v>
      </c>
      <c r="G12" s="7">
        <v>557241.15</v>
      </c>
      <c r="H12" s="7">
        <f t="shared" si="3"/>
        <v>163943.04999999993</v>
      </c>
    </row>
    <row r="13" spans="1:8">
      <c r="A13" s="56" t="s">
        <v>17</v>
      </c>
      <c r="B13" s="57"/>
      <c r="C13" s="6">
        <f>SUM(C14:C22)</f>
        <v>2991392.63</v>
      </c>
      <c r="D13" s="6">
        <f t="shared" ref="D13:G13" si="4">SUM(D14:D22)</f>
        <v>620229.52</v>
      </c>
      <c r="E13" s="6">
        <f t="shared" si="4"/>
        <v>3611622.15</v>
      </c>
      <c r="F13" s="6">
        <f t="shared" si="4"/>
        <v>2318619.5099999998</v>
      </c>
      <c r="G13" s="6">
        <f t="shared" si="4"/>
        <v>2318619.5099999998</v>
      </c>
      <c r="H13" s="6">
        <f t="shared" si="3"/>
        <v>1293002.6400000001</v>
      </c>
    </row>
    <row r="14" spans="1:8">
      <c r="A14" s="35" t="s">
        <v>151</v>
      </c>
      <c r="B14" s="36" t="s">
        <v>18</v>
      </c>
      <c r="C14" s="7">
        <v>1300836.94</v>
      </c>
      <c r="D14" s="7">
        <v>106223.03999999999</v>
      </c>
      <c r="E14" s="7">
        <f t="shared" ref="E14:E22" si="5">C14+D14</f>
        <v>1407059.98</v>
      </c>
      <c r="F14" s="7">
        <v>830674</v>
      </c>
      <c r="G14" s="7">
        <v>830674</v>
      </c>
      <c r="H14" s="7">
        <f t="shared" si="3"/>
        <v>576385.98</v>
      </c>
    </row>
    <row r="15" spans="1:8">
      <c r="A15" s="35" t="s">
        <v>152</v>
      </c>
      <c r="B15" s="36" t="s">
        <v>19</v>
      </c>
      <c r="C15" s="7">
        <v>486114.69</v>
      </c>
      <c r="D15" s="7">
        <v>17132.509999999998</v>
      </c>
      <c r="E15" s="7">
        <f t="shared" si="5"/>
        <v>503247.2</v>
      </c>
      <c r="F15" s="7">
        <v>284555.81</v>
      </c>
      <c r="G15" s="7">
        <v>284555.81</v>
      </c>
      <c r="H15" s="7">
        <f t="shared" si="3"/>
        <v>218691.39</v>
      </c>
    </row>
    <row r="16" spans="1:8">
      <c r="A16" s="35" t="s">
        <v>153</v>
      </c>
      <c r="B16" s="36" t="s">
        <v>20</v>
      </c>
      <c r="C16" s="7">
        <v>5000</v>
      </c>
      <c r="D16" s="7">
        <v>14523.2</v>
      </c>
      <c r="E16" s="7">
        <f t="shared" si="5"/>
        <v>19523.2</v>
      </c>
      <c r="F16" s="7">
        <v>4920.8</v>
      </c>
      <c r="G16" s="7">
        <v>4920.8</v>
      </c>
      <c r="H16" s="7">
        <f t="shared" si="3"/>
        <v>14602.400000000001</v>
      </c>
    </row>
    <row r="17" spans="1:8">
      <c r="A17" s="35" t="s">
        <v>154</v>
      </c>
      <c r="B17" s="36" t="s">
        <v>21</v>
      </c>
      <c r="C17" s="7">
        <v>435841.52</v>
      </c>
      <c r="D17" s="7">
        <v>-13264.04</v>
      </c>
      <c r="E17" s="7">
        <f t="shared" si="5"/>
        <v>422577.48000000004</v>
      </c>
      <c r="F17" s="7">
        <v>280308.78999999998</v>
      </c>
      <c r="G17" s="7">
        <v>280308.78999999998</v>
      </c>
      <c r="H17" s="7">
        <f t="shared" si="3"/>
        <v>142268.69000000006</v>
      </c>
    </row>
    <row r="18" spans="1:8">
      <c r="A18" s="35" t="s">
        <v>155</v>
      </c>
      <c r="B18" s="36" t="s">
        <v>22</v>
      </c>
      <c r="C18" s="7">
        <v>105052.39</v>
      </c>
      <c r="D18" s="7">
        <v>81926.17</v>
      </c>
      <c r="E18" s="7">
        <f t="shared" si="5"/>
        <v>186978.56</v>
      </c>
      <c r="F18" s="7">
        <v>57521.88</v>
      </c>
      <c r="G18" s="7">
        <v>57521.88</v>
      </c>
      <c r="H18" s="7">
        <f t="shared" si="3"/>
        <v>129456.68</v>
      </c>
    </row>
    <row r="19" spans="1:8">
      <c r="A19" s="35" t="s">
        <v>156</v>
      </c>
      <c r="B19" s="36" t="s">
        <v>23</v>
      </c>
      <c r="C19" s="7">
        <v>384871.13</v>
      </c>
      <c r="D19" s="7">
        <v>260000</v>
      </c>
      <c r="E19" s="7">
        <f t="shared" si="5"/>
        <v>644871.13</v>
      </c>
      <c r="F19" s="7">
        <v>644150.23</v>
      </c>
      <c r="G19" s="7">
        <v>644150.23</v>
      </c>
      <c r="H19" s="7">
        <f t="shared" si="3"/>
        <v>720.90000000002328</v>
      </c>
    </row>
    <row r="20" spans="1:8">
      <c r="A20" s="35" t="s">
        <v>157</v>
      </c>
      <c r="B20" s="36" t="s">
        <v>24</v>
      </c>
      <c r="C20" s="7">
        <v>114744.17</v>
      </c>
      <c r="D20" s="7">
        <v>18918</v>
      </c>
      <c r="E20" s="7">
        <f t="shared" si="5"/>
        <v>133662.16999999998</v>
      </c>
      <c r="F20" s="7">
        <v>59669.919999999998</v>
      </c>
      <c r="G20" s="7">
        <v>59669.919999999998</v>
      </c>
      <c r="H20" s="7">
        <f t="shared" si="3"/>
        <v>73992.249999999985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158931.79</v>
      </c>
      <c r="D22" s="7">
        <v>134770.64000000001</v>
      </c>
      <c r="E22" s="7">
        <f t="shared" si="5"/>
        <v>293702.43000000005</v>
      </c>
      <c r="F22" s="7">
        <v>156818.07999999999</v>
      </c>
      <c r="G22" s="7">
        <v>156818.07999999999</v>
      </c>
      <c r="H22" s="7">
        <f t="shared" si="3"/>
        <v>136884.35000000006</v>
      </c>
    </row>
    <row r="23" spans="1:8">
      <c r="A23" s="56" t="s">
        <v>27</v>
      </c>
      <c r="B23" s="57"/>
      <c r="C23" s="6">
        <f>SUM(C24:C32)</f>
        <v>14195227.43</v>
      </c>
      <c r="D23" s="6">
        <f t="shared" ref="D23:G23" si="6">SUM(D24:D32)</f>
        <v>206668.83000000002</v>
      </c>
      <c r="E23" s="6">
        <f t="shared" si="6"/>
        <v>14401896.260000002</v>
      </c>
      <c r="F23" s="6">
        <f t="shared" si="6"/>
        <v>7619851.8200000003</v>
      </c>
      <c r="G23" s="6">
        <f t="shared" si="6"/>
        <v>7619851.8200000003</v>
      </c>
      <c r="H23" s="6">
        <f t="shared" si="3"/>
        <v>6782044.4400000013</v>
      </c>
    </row>
    <row r="24" spans="1:8">
      <c r="A24" s="35" t="s">
        <v>160</v>
      </c>
      <c r="B24" s="36" t="s">
        <v>28</v>
      </c>
      <c r="C24" s="7">
        <v>1994377.76</v>
      </c>
      <c r="D24" s="7">
        <v>-1500</v>
      </c>
      <c r="E24" s="7">
        <f t="shared" ref="E24:E32" si="7">C24+D24</f>
        <v>1992877.76</v>
      </c>
      <c r="F24" s="7">
        <v>1425859.12</v>
      </c>
      <c r="G24" s="7">
        <v>1425859.12</v>
      </c>
      <c r="H24" s="7">
        <f t="shared" si="3"/>
        <v>567018.6399999999</v>
      </c>
    </row>
    <row r="25" spans="1:8">
      <c r="A25" s="35" t="s">
        <v>161</v>
      </c>
      <c r="B25" s="36" t="s">
        <v>29</v>
      </c>
      <c r="C25" s="7">
        <v>352056.3</v>
      </c>
      <c r="D25" s="7">
        <v>-24082.400000000001</v>
      </c>
      <c r="E25" s="7">
        <f t="shared" si="7"/>
        <v>327973.89999999997</v>
      </c>
      <c r="F25" s="7">
        <v>279412.33</v>
      </c>
      <c r="G25" s="7">
        <v>279412.33</v>
      </c>
      <c r="H25" s="7">
        <f t="shared" si="3"/>
        <v>48561.569999999949</v>
      </c>
    </row>
    <row r="26" spans="1:8">
      <c r="A26" s="35" t="s">
        <v>162</v>
      </c>
      <c r="B26" s="36" t="s">
        <v>30</v>
      </c>
      <c r="C26" s="7">
        <v>3328555.35</v>
      </c>
      <c r="D26" s="7">
        <v>-74081.289999999994</v>
      </c>
      <c r="E26" s="7">
        <f t="shared" si="7"/>
        <v>3254474.06</v>
      </c>
      <c r="F26" s="7">
        <v>1889656.95</v>
      </c>
      <c r="G26" s="7">
        <v>1889656.95</v>
      </c>
      <c r="H26" s="7">
        <f t="shared" si="3"/>
        <v>1364817.11</v>
      </c>
    </row>
    <row r="27" spans="1:8">
      <c r="A27" s="35" t="s">
        <v>163</v>
      </c>
      <c r="B27" s="36" t="s">
        <v>31</v>
      </c>
      <c r="C27" s="7">
        <v>179374.7</v>
      </c>
      <c r="D27" s="7">
        <v>309608</v>
      </c>
      <c r="E27" s="7">
        <f t="shared" si="7"/>
        <v>488982.7</v>
      </c>
      <c r="F27" s="7">
        <v>365021.74</v>
      </c>
      <c r="G27" s="7">
        <v>365021.74</v>
      </c>
      <c r="H27" s="7">
        <f t="shared" si="3"/>
        <v>123960.96000000002</v>
      </c>
    </row>
    <row r="28" spans="1:8">
      <c r="A28" s="35" t="s">
        <v>164</v>
      </c>
      <c r="B28" s="36" t="s">
        <v>32</v>
      </c>
      <c r="C28" s="7">
        <v>3215803.95</v>
      </c>
      <c r="D28" s="7">
        <v>-340753.91</v>
      </c>
      <c r="E28" s="7">
        <f t="shared" si="7"/>
        <v>2875050.04</v>
      </c>
      <c r="F28" s="7">
        <v>810006.78</v>
      </c>
      <c r="G28" s="7">
        <v>810006.78</v>
      </c>
      <c r="H28" s="7">
        <f t="shared" si="3"/>
        <v>2065043.26</v>
      </c>
    </row>
    <row r="29" spans="1:8">
      <c r="A29" s="35" t="s">
        <v>165</v>
      </c>
      <c r="B29" s="36" t="s">
        <v>33</v>
      </c>
      <c r="C29" s="7">
        <v>239040.52</v>
      </c>
      <c r="D29" s="7">
        <v>-1000</v>
      </c>
      <c r="E29" s="7">
        <f t="shared" si="7"/>
        <v>238040.52</v>
      </c>
      <c r="F29" s="7">
        <v>171146.41</v>
      </c>
      <c r="G29" s="7">
        <v>171146.41</v>
      </c>
      <c r="H29" s="7">
        <f t="shared" si="3"/>
        <v>66894.109999999986</v>
      </c>
    </row>
    <row r="30" spans="1:8">
      <c r="A30" s="35" t="s">
        <v>166</v>
      </c>
      <c r="B30" s="36" t="s">
        <v>34</v>
      </c>
      <c r="C30" s="7">
        <v>490738.86</v>
      </c>
      <c r="D30" s="7">
        <v>31144.080000000002</v>
      </c>
      <c r="E30" s="7">
        <f t="shared" si="7"/>
        <v>521882.94</v>
      </c>
      <c r="F30" s="7">
        <v>383707.04</v>
      </c>
      <c r="G30" s="7">
        <v>383707.04</v>
      </c>
      <c r="H30" s="7">
        <f t="shared" si="3"/>
        <v>138175.90000000002</v>
      </c>
    </row>
    <row r="31" spans="1:8">
      <c r="A31" s="35" t="s">
        <v>167</v>
      </c>
      <c r="B31" s="36" t="s">
        <v>35</v>
      </c>
      <c r="C31" s="7">
        <v>1262140.6200000001</v>
      </c>
      <c r="D31" s="7">
        <v>-38090.57</v>
      </c>
      <c r="E31" s="7">
        <f t="shared" si="7"/>
        <v>1224050.05</v>
      </c>
      <c r="F31" s="7">
        <v>564950.97</v>
      </c>
      <c r="G31" s="7">
        <v>564950.97</v>
      </c>
      <c r="H31" s="7">
        <f t="shared" si="3"/>
        <v>659099.08000000007</v>
      </c>
    </row>
    <row r="32" spans="1:8">
      <c r="A32" s="35" t="s">
        <v>168</v>
      </c>
      <c r="B32" s="36" t="s">
        <v>36</v>
      </c>
      <c r="C32" s="7">
        <v>3133139.37</v>
      </c>
      <c r="D32" s="7">
        <v>345424.92</v>
      </c>
      <c r="E32" s="7">
        <f t="shared" si="7"/>
        <v>3478564.29</v>
      </c>
      <c r="F32" s="7">
        <v>1730090.48</v>
      </c>
      <c r="G32" s="7">
        <v>1730090.48</v>
      </c>
      <c r="H32" s="7">
        <f t="shared" si="3"/>
        <v>1748473.81</v>
      </c>
    </row>
    <row r="33" spans="1:8">
      <c r="A33" s="56" t="s">
        <v>37</v>
      </c>
      <c r="B33" s="57"/>
      <c r="C33" s="6">
        <f>SUM(C34:C42)</f>
        <v>900600</v>
      </c>
      <c r="D33" s="6">
        <f t="shared" ref="D33:G33" si="8">SUM(D34:D42)</f>
        <v>1740251.52</v>
      </c>
      <c r="E33" s="6">
        <f t="shared" si="8"/>
        <v>2640851.52</v>
      </c>
      <c r="F33" s="6">
        <f t="shared" si="8"/>
        <v>366011</v>
      </c>
      <c r="G33" s="6">
        <f t="shared" si="8"/>
        <v>366011</v>
      </c>
      <c r="H33" s="6">
        <f t="shared" si="3"/>
        <v>2274840.52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900600</v>
      </c>
      <c r="D37" s="7">
        <v>1740251.52</v>
      </c>
      <c r="E37" s="7">
        <f t="shared" si="9"/>
        <v>2640851.52</v>
      </c>
      <c r="F37" s="7">
        <v>366011</v>
      </c>
      <c r="G37" s="7">
        <v>366011</v>
      </c>
      <c r="H37" s="7">
        <f t="shared" si="3"/>
        <v>2274840.52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792909</v>
      </c>
      <c r="D43" s="6">
        <f t="shared" ref="D43:G43" si="10">SUM(D44:D52)</f>
        <v>913741.72</v>
      </c>
      <c r="E43" s="6">
        <f t="shared" si="10"/>
        <v>1706650.7200000002</v>
      </c>
      <c r="F43" s="6">
        <f t="shared" si="10"/>
        <v>51661.8</v>
      </c>
      <c r="G43" s="6">
        <f t="shared" si="10"/>
        <v>51661.8</v>
      </c>
      <c r="H43" s="6">
        <f t="shared" si="3"/>
        <v>1654988.9200000002</v>
      </c>
    </row>
    <row r="44" spans="1:8">
      <c r="A44" s="35" t="s">
        <v>176</v>
      </c>
      <c r="B44" s="36" t="s">
        <v>48</v>
      </c>
      <c r="C44" s="7">
        <v>575909</v>
      </c>
      <c r="D44" s="7">
        <v>619861.6</v>
      </c>
      <c r="E44" s="7">
        <f t="shared" ref="E44:E52" si="11">C44+D44</f>
        <v>1195770.6000000001</v>
      </c>
      <c r="F44" s="7">
        <v>7800</v>
      </c>
      <c r="G44" s="7">
        <v>7800</v>
      </c>
      <c r="H44" s="7">
        <f t="shared" si="3"/>
        <v>1187970.6000000001</v>
      </c>
    </row>
    <row r="45" spans="1:8">
      <c r="A45" s="35" t="s">
        <v>177</v>
      </c>
      <c r="B45" s="36" t="s">
        <v>49</v>
      </c>
      <c r="C45" s="7">
        <v>25000</v>
      </c>
      <c r="D45" s="7">
        <v>52380.12</v>
      </c>
      <c r="E45" s="7">
        <f t="shared" si="11"/>
        <v>77380.12</v>
      </c>
      <c r="F45" s="7">
        <v>25000</v>
      </c>
      <c r="G45" s="7">
        <v>25000</v>
      </c>
      <c r="H45" s="7">
        <f t="shared" si="3"/>
        <v>52380.119999999995</v>
      </c>
    </row>
    <row r="46" spans="1:8">
      <c r="A46" s="35" t="s">
        <v>178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192000</v>
      </c>
      <c r="D49" s="7">
        <v>241500</v>
      </c>
      <c r="E49" s="7">
        <f t="shared" si="11"/>
        <v>433500</v>
      </c>
      <c r="F49" s="7">
        <v>18861.8</v>
      </c>
      <c r="G49" s="7">
        <v>18861.8</v>
      </c>
      <c r="H49" s="7">
        <f t="shared" si="3"/>
        <v>414638.2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2016005.62</v>
      </c>
      <c r="D57" s="6">
        <f t="shared" ref="D57:G57" si="14">SUM(D58:D65)</f>
        <v>-50674</v>
      </c>
      <c r="E57" s="6">
        <f t="shared" si="14"/>
        <v>1965331.62</v>
      </c>
      <c r="F57" s="6">
        <f t="shared" si="14"/>
        <v>0</v>
      </c>
      <c r="G57" s="6">
        <f t="shared" si="14"/>
        <v>0</v>
      </c>
      <c r="H57" s="6">
        <f t="shared" si="3"/>
        <v>1965331.62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2016005.62</v>
      </c>
      <c r="D65" s="7">
        <v>-50674</v>
      </c>
      <c r="E65" s="7">
        <f t="shared" si="15"/>
        <v>1965331.62</v>
      </c>
      <c r="F65" s="7">
        <v>0</v>
      </c>
      <c r="G65" s="7">
        <v>0</v>
      </c>
      <c r="H65" s="7">
        <f t="shared" si="3"/>
        <v>1965331.62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38661191.350000009</v>
      </c>
      <c r="E79" s="8">
        <f t="shared" si="21"/>
        <v>38661191.350000009</v>
      </c>
      <c r="F79" s="8">
        <f t="shared" si="21"/>
        <v>25511203.789999999</v>
      </c>
      <c r="G79" s="8">
        <f t="shared" si="21"/>
        <v>25511203.789999999</v>
      </c>
      <c r="H79" s="8">
        <f t="shared" si="21"/>
        <v>13149987.560000002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32228749.610000003</v>
      </c>
      <c r="E80" s="8">
        <f t="shared" si="22"/>
        <v>32228749.610000003</v>
      </c>
      <c r="F80" s="8">
        <f t="shared" si="22"/>
        <v>22494759.879999999</v>
      </c>
      <c r="G80" s="8">
        <f t="shared" si="22"/>
        <v>22494759.879999999</v>
      </c>
      <c r="H80" s="8">
        <f t="shared" si="22"/>
        <v>9733989.7300000004</v>
      </c>
    </row>
    <row r="81" spans="1:8">
      <c r="A81" s="35" t="s">
        <v>204</v>
      </c>
      <c r="B81" s="40" t="s">
        <v>10</v>
      </c>
      <c r="C81" s="9">
        <v>0</v>
      </c>
      <c r="D81" s="9">
        <v>6386835.4400000004</v>
      </c>
      <c r="E81" s="7">
        <f t="shared" ref="E81:E87" si="23">C81+D81</f>
        <v>6386835.4400000004</v>
      </c>
      <c r="F81" s="9">
        <v>4219849.68</v>
      </c>
      <c r="G81" s="9">
        <v>4219849.68</v>
      </c>
      <c r="H81" s="9">
        <f t="shared" ref="H81:H144" si="24">E81-F81</f>
        <v>2166985.7600000007</v>
      </c>
    </row>
    <row r="82" spans="1:8">
      <c r="A82" s="35" t="s">
        <v>205</v>
      </c>
      <c r="B82" s="40" t="s">
        <v>11</v>
      </c>
      <c r="C82" s="9">
        <v>0</v>
      </c>
      <c r="D82" s="9">
        <v>9411834.8599999994</v>
      </c>
      <c r="E82" s="7">
        <f t="shared" si="23"/>
        <v>9411834.8599999994</v>
      </c>
      <c r="F82" s="9">
        <v>8646688.7300000004</v>
      </c>
      <c r="G82" s="9">
        <v>8646688.7300000004</v>
      </c>
      <c r="H82" s="9">
        <f t="shared" si="24"/>
        <v>765146.12999999896</v>
      </c>
    </row>
    <row r="83" spans="1:8">
      <c r="A83" s="35" t="s">
        <v>206</v>
      </c>
      <c r="B83" s="40" t="s">
        <v>12</v>
      </c>
      <c r="C83" s="9">
        <v>0</v>
      </c>
      <c r="D83" s="9">
        <v>3194856.18</v>
      </c>
      <c r="E83" s="7">
        <f t="shared" si="23"/>
        <v>3194856.18</v>
      </c>
      <c r="F83" s="9">
        <v>614177.87</v>
      </c>
      <c r="G83" s="9">
        <v>614177.87</v>
      </c>
      <c r="H83" s="9">
        <f t="shared" si="24"/>
        <v>2580678.31</v>
      </c>
    </row>
    <row r="84" spans="1:8">
      <c r="A84" s="35" t="s">
        <v>207</v>
      </c>
      <c r="B84" s="40" t="s">
        <v>13</v>
      </c>
      <c r="C84" s="9">
        <v>0</v>
      </c>
      <c r="D84" s="9">
        <v>6110711.0099999998</v>
      </c>
      <c r="E84" s="7">
        <f t="shared" si="23"/>
        <v>6110711.0099999998</v>
      </c>
      <c r="F84" s="9">
        <v>4156047.17</v>
      </c>
      <c r="G84" s="9">
        <v>4156047.17</v>
      </c>
      <c r="H84" s="9">
        <f t="shared" si="24"/>
        <v>1954663.8399999999</v>
      </c>
    </row>
    <row r="85" spans="1:8">
      <c r="A85" s="35" t="s">
        <v>208</v>
      </c>
      <c r="B85" s="40" t="s">
        <v>14</v>
      </c>
      <c r="C85" s="9">
        <v>0</v>
      </c>
      <c r="D85" s="9">
        <v>7124512.1200000001</v>
      </c>
      <c r="E85" s="7">
        <f t="shared" si="23"/>
        <v>7124512.1200000001</v>
      </c>
      <c r="F85" s="9">
        <v>4857996.43</v>
      </c>
      <c r="G85" s="9">
        <v>4857996.43</v>
      </c>
      <c r="H85" s="9">
        <f t="shared" si="24"/>
        <v>2266515.6900000004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1508701.54</v>
      </c>
      <c r="E88" s="8">
        <f t="shared" si="25"/>
        <v>1508701.54</v>
      </c>
      <c r="F88" s="8">
        <f t="shared" si="25"/>
        <v>606269.31000000006</v>
      </c>
      <c r="G88" s="8">
        <f t="shared" si="25"/>
        <v>606269.31000000006</v>
      </c>
      <c r="H88" s="8">
        <f t="shared" si="24"/>
        <v>902432.23</v>
      </c>
    </row>
    <row r="89" spans="1:8">
      <c r="A89" s="35" t="s">
        <v>211</v>
      </c>
      <c r="B89" s="40" t="s">
        <v>18</v>
      </c>
      <c r="C89" s="9">
        <v>0</v>
      </c>
      <c r="D89" s="9">
        <v>514643.38</v>
      </c>
      <c r="E89" s="7">
        <f t="shared" ref="E89:E97" si="26">C89+D89</f>
        <v>514643.38</v>
      </c>
      <c r="F89" s="9">
        <v>152744.41</v>
      </c>
      <c r="G89" s="9">
        <v>152744.41</v>
      </c>
      <c r="H89" s="9">
        <f t="shared" si="24"/>
        <v>361898.97</v>
      </c>
    </row>
    <row r="90" spans="1:8">
      <c r="A90" s="35" t="s">
        <v>212</v>
      </c>
      <c r="B90" s="40" t="s">
        <v>19</v>
      </c>
      <c r="C90" s="9">
        <v>0</v>
      </c>
      <c r="D90" s="9">
        <v>110987.06</v>
      </c>
      <c r="E90" s="7">
        <f t="shared" si="26"/>
        <v>110987.06</v>
      </c>
      <c r="F90" s="9">
        <v>26562.99</v>
      </c>
      <c r="G90" s="9">
        <v>26562.99</v>
      </c>
      <c r="H90" s="9">
        <f t="shared" si="24"/>
        <v>84424.069999999992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250258.54</v>
      </c>
      <c r="E92" s="7">
        <f t="shared" si="26"/>
        <v>250258.54</v>
      </c>
      <c r="F92" s="9">
        <v>42670.83</v>
      </c>
      <c r="G92" s="9">
        <v>42670.83</v>
      </c>
      <c r="H92" s="9">
        <f t="shared" si="24"/>
        <v>207587.71000000002</v>
      </c>
    </row>
    <row r="93" spans="1:8">
      <c r="A93" s="35" t="s">
        <v>215</v>
      </c>
      <c r="B93" s="40" t="s">
        <v>22</v>
      </c>
      <c r="C93" s="9">
        <v>0</v>
      </c>
      <c r="D93" s="9">
        <v>100891.38</v>
      </c>
      <c r="E93" s="7">
        <f t="shared" si="26"/>
        <v>100891.38</v>
      </c>
      <c r="F93" s="9">
        <v>21558.58</v>
      </c>
      <c r="G93" s="9">
        <v>21558.58</v>
      </c>
      <c r="H93" s="9">
        <f t="shared" si="24"/>
        <v>79332.800000000003</v>
      </c>
    </row>
    <row r="94" spans="1:8">
      <c r="A94" s="35" t="s">
        <v>216</v>
      </c>
      <c r="B94" s="40" t="s">
        <v>23</v>
      </c>
      <c r="C94" s="9">
        <v>0</v>
      </c>
      <c r="D94" s="9">
        <v>384471.13</v>
      </c>
      <c r="E94" s="7">
        <f t="shared" si="26"/>
        <v>384471.13</v>
      </c>
      <c r="F94" s="9">
        <v>336252.74</v>
      </c>
      <c r="G94" s="9">
        <v>336252.74</v>
      </c>
      <c r="H94" s="9">
        <f t="shared" si="24"/>
        <v>48218.390000000014</v>
      </c>
    </row>
    <row r="95" spans="1:8">
      <c r="A95" s="35" t="s">
        <v>217</v>
      </c>
      <c r="B95" s="40" t="s">
        <v>24</v>
      </c>
      <c r="C95" s="9">
        <v>0</v>
      </c>
      <c r="D95" s="9">
        <v>28044.17</v>
      </c>
      <c r="E95" s="7">
        <f t="shared" si="26"/>
        <v>28044.17</v>
      </c>
      <c r="F95" s="9">
        <v>2358.33</v>
      </c>
      <c r="G95" s="9">
        <v>2358.33</v>
      </c>
      <c r="H95" s="9">
        <f t="shared" si="24"/>
        <v>25685.839999999997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119405.88</v>
      </c>
      <c r="E97" s="7">
        <f t="shared" si="26"/>
        <v>119405.88</v>
      </c>
      <c r="F97" s="9">
        <v>24121.43</v>
      </c>
      <c r="G97" s="9">
        <v>24121.43</v>
      </c>
      <c r="H97" s="9">
        <f t="shared" si="24"/>
        <v>95284.450000000012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4401827.4300000006</v>
      </c>
      <c r="E98" s="8">
        <f t="shared" si="27"/>
        <v>4401827.4300000006</v>
      </c>
      <c r="F98" s="8">
        <f t="shared" si="27"/>
        <v>2275087.71</v>
      </c>
      <c r="G98" s="8">
        <f t="shared" si="27"/>
        <v>2275087.71</v>
      </c>
      <c r="H98" s="8">
        <f t="shared" si="24"/>
        <v>2126739.7200000007</v>
      </c>
    </row>
    <row r="99" spans="1:8">
      <c r="A99" s="35" t="s">
        <v>220</v>
      </c>
      <c r="B99" s="40" t="s">
        <v>28</v>
      </c>
      <c r="C99" s="9">
        <v>0</v>
      </c>
      <c r="D99" s="9">
        <v>1045268.11</v>
      </c>
      <c r="E99" s="7">
        <f t="shared" ref="E99:E107" si="28">C99+D99</f>
        <v>1045268.11</v>
      </c>
      <c r="F99" s="9">
        <v>690396.83</v>
      </c>
      <c r="G99" s="9">
        <v>690396.83</v>
      </c>
      <c r="H99" s="9">
        <f t="shared" si="24"/>
        <v>354871.28</v>
      </c>
    </row>
    <row r="100" spans="1:8">
      <c r="A100" s="35" t="s">
        <v>221</v>
      </c>
      <c r="B100" s="40" t="s">
        <v>29</v>
      </c>
      <c r="C100" s="9">
        <v>0</v>
      </c>
      <c r="D100" s="9">
        <v>47611.3</v>
      </c>
      <c r="E100" s="7">
        <f t="shared" si="28"/>
        <v>47611.3</v>
      </c>
      <c r="F100" s="9">
        <v>23335.27</v>
      </c>
      <c r="G100" s="9">
        <v>23335.27</v>
      </c>
      <c r="H100" s="9">
        <f t="shared" si="24"/>
        <v>24276.030000000002</v>
      </c>
    </row>
    <row r="101" spans="1:8">
      <c r="A101" s="35" t="s">
        <v>222</v>
      </c>
      <c r="B101" s="40" t="s">
        <v>30</v>
      </c>
      <c r="C101" s="9">
        <v>0</v>
      </c>
      <c r="D101" s="9">
        <v>739636.9</v>
      </c>
      <c r="E101" s="7">
        <f t="shared" si="28"/>
        <v>739636.9</v>
      </c>
      <c r="F101" s="9">
        <v>585242.11</v>
      </c>
      <c r="G101" s="9">
        <v>585242.11</v>
      </c>
      <c r="H101" s="9">
        <f t="shared" si="24"/>
        <v>154394.79000000004</v>
      </c>
    </row>
    <row r="102" spans="1:8">
      <c r="A102" s="35" t="s">
        <v>223</v>
      </c>
      <c r="B102" s="40" t="s">
        <v>31</v>
      </c>
      <c r="C102" s="9">
        <v>0</v>
      </c>
      <c r="D102" s="9">
        <v>179352.83</v>
      </c>
      <c r="E102" s="7">
        <f t="shared" si="28"/>
        <v>179352.83</v>
      </c>
      <c r="F102" s="9">
        <v>781</v>
      </c>
      <c r="G102" s="9">
        <v>781</v>
      </c>
      <c r="H102" s="9">
        <f t="shared" si="24"/>
        <v>178571.83</v>
      </c>
    </row>
    <row r="103" spans="1:8">
      <c r="A103" s="35" t="s">
        <v>224</v>
      </c>
      <c r="B103" s="40" t="s">
        <v>32</v>
      </c>
      <c r="C103" s="9">
        <v>0</v>
      </c>
      <c r="D103" s="9">
        <v>1059308.8</v>
      </c>
      <c r="E103" s="7">
        <f t="shared" si="28"/>
        <v>1059308.8</v>
      </c>
      <c r="F103" s="9">
        <v>156382.01</v>
      </c>
      <c r="G103" s="9">
        <v>156382.01</v>
      </c>
      <c r="H103" s="9">
        <f t="shared" si="24"/>
        <v>902926.79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34888.54</v>
      </c>
      <c r="G104" s="9">
        <v>34888.54</v>
      </c>
      <c r="H104" s="9">
        <f t="shared" si="24"/>
        <v>129951.97999999998</v>
      </c>
    </row>
    <row r="105" spans="1:8">
      <c r="A105" s="35" t="s">
        <v>226</v>
      </c>
      <c r="B105" s="40" t="s">
        <v>34</v>
      </c>
      <c r="C105" s="9">
        <v>0</v>
      </c>
      <c r="D105" s="9">
        <v>399742.26</v>
      </c>
      <c r="E105" s="7">
        <f t="shared" si="28"/>
        <v>399742.26</v>
      </c>
      <c r="F105" s="9">
        <v>311691.31</v>
      </c>
      <c r="G105" s="9">
        <v>311691.31</v>
      </c>
      <c r="H105" s="9">
        <f t="shared" si="24"/>
        <v>88050.950000000012</v>
      </c>
    </row>
    <row r="106" spans="1:8">
      <c r="A106" s="35" t="s">
        <v>227</v>
      </c>
      <c r="B106" s="40" t="s">
        <v>35</v>
      </c>
      <c r="C106" s="9">
        <v>0</v>
      </c>
      <c r="D106" s="9">
        <v>87313.22</v>
      </c>
      <c r="E106" s="7">
        <f t="shared" si="28"/>
        <v>87313.22</v>
      </c>
      <c r="F106" s="9">
        <v>19919.580000000002</v>
      </c>
      <c r="G106" s="9">
        <v>19919.580000000002</v>
      </c>
      <c r="H106" s="9">
        <f t="shared" si="24"/>
        <v>67393.64</v>
      </c>
    </row>
    <row r="107" spans="1:8">
      <c r="A107" s="35" t="s">
        <v>228</v>
      </c>
      <c r="B107" s="40" t="s">
        <v>36</v>
      </c>
      <c r="C107" s="9">
        <v>0</v>
      </c>
      <c r="D107" s="9">
        <v>678753.49</v>
      </c>
      <c r="E107" s="7">
        <f t="shared" si="28"/>
        <v>678753.49</v>
      </c>
      <c r="F107" s="9">
        <v>452451.06</v>
      </c>
      <c r="G107" s="9">
        <v>452451.06</v>
      </c>
      <c r="H107" s="9">
        <f t="shared" si="24"/>
        <v>226302.43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112399.21</v>
      </c>
      <c r="E108" s="8">
        <f t="shared" si="29"/>
        <v>112399.21</v>
      </c>
      <c r="F108" s="8">
        <f t="shared" si="29"/>
        <v>112399.21</v>
      </c>
      <c r="G108" s="8">
        <f t="shared" si="29"/>
        <v>112399.21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112399.21</v>
      </c>
      <c r="E112" s="7">
        <f t="shared" si="30"/>
        <v>112399.21</v>
      </c>
      <c r="F112" s="9">
        <v>112399.21</v>
      </c>
      <c r="G112" s="9">
        <v>112399.21</v>
      </c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409513.56</v>
      </c>
      <c r="E118" s="8">
        <f t="shared" si="31"/>
        <v>409513.56</v>
      </c>
      <c r="F118" s="8">
        <f t="shared" si="31"/>
        <v>22687.68</v>
      </c>
      <c r="G118" s="8">
        <f t="shared" si="31"/>
        <v>22687.68</v>
      </c>
      <c r="H118" s="8">
        <f t="shared" si="24"/>
        <v>386825.88</v>
      </c>
    </row>
    <row r="119" spans="1:8">
      <c r="A119" s="35" t="s">
        <v>236</v>
      </c>
      <c r="B119" s="40" t="s">
        <v>48</v>
      </c>
      <c r="C119" s="9">
        <v>0</v>
      </c>
      <c r="D119" s="9">
        <v>93000</v>
      </c>
      <c r="E119" s="7">
        <f t="shared" ref="E119:E127" si="32">C119+D119</f>
        <v>93000</v>
      </c>
      <c r="F119" s="9">
        <v>22687.68</v>
      </c>
      <c r="G119" s="9">
        <v>22687.68</v>
      </c>
      <c r="H119" s="9">
        <f t="shared" si="24"/>
        <v>70312.320000000007</v>
      </c>
    </row>
    <row r="120" spans="1:8">
      <c r="A120" s="35" t="s">
        <v>237</v>
      </c>
      <c r="B120" s="40" t="s">
        <v>49</v>
      </c>
      <c r="C120" s="9">
        <v>0</v>
      </c>
      <c r="D120" s="9">
        <v>308513.56</v>
      </c>
      <c r="E120" s="7">
        <f t="shared" si="32"/>
        <v>308513.56</v>
      </c>
      <c r="F120" s="9">
        <v>0</v>
      </c>
      <c r="G120" s="9">
        <v>0</v>
      </c>
      <c r="H120" s="9">
        <f t="shared" si="24"/>
        <v>308513.56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8000</v>
      </c>
      <c r="E124" s="7">
        <f t="shared" si="32"/>
        <v>8000</v>
      </c>
      <c r="F124" s="9">
        <v>0</v>
      </c>
      <c r="G124" s="9">
        <v>0</v>
      </c>
      <c r="H124" s="9">
        <f t="shared" si="24"/>
        <v>8000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56470626.030000001</v>
      </c>
      <c r="D154" s="8">
        <f t="shared" ref="D154:H154" si="42">D4+D79</f>
        <v>42334701.24000001</v>
      </c>
      <c r="E154" s="8">
        <f t="shared" si="42"/>
        <v>98805327.270000011</v>
      </c>
      <c r="F154" s="8">
        <f t="shared" si="42"/>
        <v>64391390.759999998</v>
      </c>
      <c r="G154" s="8">
        <f t="shared" si="42"/>
        <v>64391390.759999998</v>
      </c>
      <c r="H154" s="8">
        <f t="shared" si="42"/>
        <v>34413936.510000005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23622047244094491" right="0.23622047244094491" top="0.35433070866141736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56470626.030000001</v>
      </c>
      <c r="C5" s="8">
        <f t="shared" ref="C5:G5" si="0">SUM(C6:C13)</f>
        <v>3673509.8900000006</v>
      </c>
      <c r="D5" s="8">
        <f t="shared" si="0"/>
        <v>60144135.920000002</v>
      </c>
      <c r="E5" s="8">
        <f t="shared" si="0"/>
        <v>38880186.969999999</v>
      </c>
      <c r="F5" s="8">
        <f t="shared" si="0"/>
        <v>38880186.969999999</v>
      </c>
      <c r="G5" s="8">
        <f t="shared" si="0"/>
        <v>21263948.950000003</v>
      </c>
    </row>
    <row r="6" spans="1:7">
      <c r="A6" s="18" t="s">
        <v>323</v>
      </c>
      <c r="B6" s="9">
        <v>7937486.21</v>
      </c>
      <c r="C6" s="9">
        <v>1732840.77</v>
      </c>
      <c r="D6" s="9">
        <f>B6+C6</f>
        <v>9670326.9800000004</v>
      </c>
      <c r="E6" s="9">
        <v>4303052.6500000004</v>
      </c>
      <c r="F6" s="9">
        <v>4303052.6500000004</v>
      </c>
      <c r="G6" s="9">
        <f>D6-E6</f>
        <v>5367274.33</v>
      </c>
    </row>
    <row r="7" spans="1:7">
      <c r="A7" s="18" t="s">
        <v>324</v>
      </c>
      <c r="B7" s="9">
        <v>23777562.420000002</v>
      </c>
      <c r="C7" s="9">
        <v>632474.05000000005</v>
      </c>
      <c r="D7" s="9">
        <f t="shared" ref="D7:D13" si="1">B7+C7</f>
        <v>24410036.470000003</v>
      </c>
      <c r="E7" s="9">
        <v>19502271.18</v>
      </c>
      <c r="F7" s="9">
        <v>19502271.18</v>
      </c>
      <c r="G7" s="9">
        <f t="shared" ref="G7:G13" si="2">D7-E7</f>
        <v>4907765.2900000028</v>
      </c>
    </row>
    <row r="8" spans="1:7">
      <c r="A8" s="18" t="s">
        <v>325</v>
      </c>
      <c r="B8" s="9">
        <v>4308781.07</v>
      </c>
      <c r="C8" s="9">
        <v>155000</v>
      </c>
      <c r="D8" s="9">
        <f t="shared" si="1"/>
        <v>4463781.07</v>
      </c>
      <c r="E8" s="9">
        <v>2682798.1</v>
      </c>
      <c r="F8" s="9">
        <v>2682798.1</v>
      </c>
      <c r="G8" s="9">
        <f t="shared" si="2"/>
        <v>1780982.9700000002</v>
      </c>
    </row>
    <row r="9" spans="1:7">
      <c r="A9" s="18" t="s">
        <v>326</v>
      </c>
      <c r="B9" s="9">
        <v>20446796.329999998</v>
      </c>
      <c r="C9" s="9">
        <v>1153195.07</v>
      </c>
      <c r="D9" s="9">
        <f t="shared" si="1"/>
        <v>21599991.399999999</v>
      </c>
      <c r="E9" s="9">
        <v>12392065.039999999</v>
      </c>
      <c r="F9" s="9">
        <v>12392065.039999999</v>
      </c>
      <c r="G9" s="9">
        <f t="shared" si="2"/>
        <v>9207926.3599999994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38661191.350000001</v>
      </c>
      <c r="D16" s="8">
        <f t="shared" si="3"/>
        <v>38661191.350000001</v>
      </c>
      <c r="E16" s="8">
        <f t="shared" si="3"/>
        <v>25511203.789999999</v>
      </c>
      <c r="F16" s="8">
        <f t="shared" si="3"/>
        <v>25511203.789999999</v>
      </c>
      <c r="G16" s="8">
        <f t="shared" si="3"/>
        <v>13149987.559999999</v>
      </c>
    </row>
    <row r="17" spans="1:7">
      <c r="A17" s="18" t="s">
        <v>323</v>
      </c>
      <c r="B17" s="9">
        <v>0</v>
      </c>
      <c r="C17" s="9">
        <v>4266975.7699999996</v>
      </c>
      <c r="D17" s="9">
        <f>B17+C17</f>
        <v>4266975.7699999996</v>
      </c>
      <c r="E17" s="9">
        <v>2485234.0499999998</v>
      </c>
      <c r="F17" s="9">
        <v>2485234.0499999998</v>
      </c>
      <c r="G17" s="9">
        <f t="shared" ref="G17:G24" si="4">D17-E17</f>
        <v>1781741.7199999997</v>
      </c>
    </row>
    <row r="18" spans="1:7">
      <c r="A18" s="18" t="s">
        <v>324</v>
      </c>
      <c r="B18" s="9">
        <v>0</v>
      </c>
      <c r="C18" s="9">
        <v>21164251.07</v>
      </c>
      <c r="D18" s="9">
        <f t="shared" ref="D18:D24" si="5">B18+C18</f>
        <v>21164251.07</v>
      </c>
      <c r="E18" s="9">
        <v>15580223.630000001</v>
      </c>
      <c r="F18" s="9">
        <v>15580223.630000001</v>
      </c>
      <c r="G18" s="9">
        <f t="shared" si="4"/>
        <v>5584027.4399999995</v>
      </c>
    </row>
    <row r="19" spans="1:7">
      <c r="A19" s="18" t="s">
        <v>325</v>
      </c>
      <c r="B19" s="9">
        <v>0</v>
      </c>
      <c r="C19" s="9">
        <v>2335862.0699999998</v>
      </c>
      <c r="D19" s="9">
        <f t="shared" si="5"/>
        <v>2335862.0699999998</v>
      </c>
      <c r="E19" s="9">
        <v>1402416.86</v>
      </c>
      <c r="F19" s="9">
        <v>1402416.86</v>
      </c>
      <c r="G19" s="9">
        <f t="shared" si="4"/>
        <v>933445.20999999973</v>
      </c>
    </row>
    <row r="20" spans="1:7">
      <c r="A20" s="18" t="s">
        <v>326</v>
      </c>
      <c r="B20" s="9">
        <v>0</v>
      </c>
      <c r="C20" s="9">
        <v>10894102.439999999</v>
      </c>
      <c r="D20" s="9">
        <f t="shared" si="5"/>
        <v>10894102.439999999</v>
      </c>
      <c r="E20" s="9">
        <v>6043329.25</v>
      </c>
      <c r="F20" s="9">
        <v>6043329.25</v>
      </c>
      <c r="G20" s="9">
        <f t="shared" si="4"/>
        <v>4850773.1899999995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56470626.030000001</v>
      </c>
      <c r="C26" s="8">
        <f t="shared" ref="C26:G26" si="6">C5+C16</f>
        <v>42334701.240000002</v>
      </c>
      <c r="D26" s="8">
        <f t="shared" si="6"/>
        <v>98805327.270000011</v>
      </c>
      <c r="E26" s="8">
        <f t="shared" si="6"/>
        <v>64391390.759999998</v>
      </c>
      <c r="F26" s="8">
        <f t="shared" si="6"/>
        <v>64391390.759999998</v>
      </c>
      <c r="G26" s="8">
        <f t="shared" si="6"/>
        <v>34413936.510000005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60.7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56470626.030000001</v>
      </c>
      <c r="D5" s="8">
        <f t="shared" ref="D5:H5" si="0">D6+D16+D25+D36</f>
        <v>3673509.89</v>
      </c>
      <c r="E5" s="8">
        <f t="shared" si="0"/>
        <v>60144135.920000002</v>
      </c>
      <c r="F5" s="8">
        <f t="shared" si="0"/>
        <v>38880186.969999999</v>
      </c>
      <c r="G5" s="8">
        <f t="shared" si="0"/>
        <v>38880186.969999999</v>
      </c>
      <c r="H5" s="8">
        <f t="shared" si="0"/>
        <v>21263948.950000003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56470626.030000001</v>
      </c>
      <c r="D16" s="8">
        <f t="shared" ref="D16:G16" si="4">SUM(D17:D23)</f>
        <v>3673509.89</v>
      </c>
      <c r="E16" s="8">
        <f t="shared" si="4"/>
        <v>60144135.920000002</v>
      </c>
      <c r="F16" s="8">
        <f t="shared" si="4"/>
        <v>38880186.969999999</v>
      </c>
      <c r="G16" s="8">
        <f t="shared" si="4"/>
        <v>38880186.969999999</v>
      </c>
      <c r="H16" s="8">
        <f t="shared" si="3"/>
        <v>21263948.950000003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56470626.030000001</v>
      </c>
      <c r="D21" s="9">
        <v>3673509.89</v>
      </c>
      <c r="E21" s="9">
        <f t="shared" si="5"/>
        <v>60144135.920000002</v>
      </c>
      <c r="F21" s="9">
        <v>38880186.969999999</v>
      </c>
      <c r="G21" s="9">
        <v>38880186.969999999</v>
      </c>
      <c r="H21" s="9">
        <f t="shared" si="3"/>
        <v>21263948.950000003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38661191.350000001</v>
      </c>
      <c r="E42" s="8">
        <f t="shared" si="10"/>
        <v>38661191.350000001</v>
      </c>
      <c r="F42" s="8">
        <f t="shared" si="10"/>
        <v>25511203.789999999</v>
      </c>
      <c r="G42" s="8">
        <f t="shared" si="10"/>
        <v>25511203.789999999</v>
      </c>
      <c r="H42" s="8">
        <f t="shared" si="3"/>
        <v>13149987.560000002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38661191.350000001</v>
      </c>
      <c r="E53" s="8">
        <f t="shared" si="13"/>
        <v>38661191.350000001</v>
      </c>
      <c r="F53" s="8">
        <f t="shared" si="13"/>
        <v>25511203.789999999</v>
      </c>
      <c r="G53" s="8">
        <f t="shared" si="13"/>
        <v>25511203.789999999</v>
      </c>
      <c r="H53" s="8">
        <f t="shared" si="3"/>
        <v>13149987.560000002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38661191.350000001</v>
      </c>
      <c r="E58" s="9">
        <f t="shared" si="14"/>
        <v>38661191.350000001</v>
      </c>
      <c r="F58" s="9">
        <v>25511203.789999999</v>
      </c>
      <c r="G58" s="9">
        <v>25511203.789999999</v>
      </c>
      <c r="H58" s="9">
        <f t="shared" si="3"/>
        <v>13149987.560000002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56470626.030000001</v>
      </c>
      <c r="D79" s="8">
        <f t="shared" ref="D79:H79" si="20">D5+D42</f>
        <v>42334701.240000002</v>
      </c>
      <c r="E79" s="8">
        <f t="shared" si="20"/>
        <v>98805327.270000011</v>
      </c>
      <c r="F79" s="8">
        <f t="shared" si="20"/>
        <v>64391390.759999998</v>
      </c>
      <c r="G79" s="8">
        <f t="shared" si="20"/>
        <v>64391390.759999998</v>
      </c>
      <c r="H79" s="8">
        <f t="shared" si="20"/>
        <v>34413936.510000005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J19" sqref="J19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35574491.350000001</v>
      </c>
      <c r="C4" s="28">
        <f t="shared" ref="C4:G4" si="0">C5+C6+C7+C10+C11+C14</f>
        <v>243292.3</v>
      </c>
      <c r="D4" s="28">
        <f t="shared" si="0"/>
        <v>35817783.649999999</v>
      </c>
      <c r="E4" s="28">
        <f t="shared" si="0"/>
        <v>28524042.84</v>
      </c>
      <c r="F4" s="28">
        <f t="shared" si="0"/>
        <v>28524042.84</v>
      </c>
      <c r="G4" s="28">
        <f t="shared" si="0"/>
        <v>7293740.8099999987</v>
      </c>
    </row>
    <row r="5" spans="1:7">
      <c r="A5" s="29" t="s">
        <v>131</v>
      </c>
      <c r="B5" s="9">
        <v>35574491.350000001</v>
      </c>
      <c r="C5" s="9">
        <v>243292.3</v>
      </c>
      <c r="D5" s="8">
        <f>B5+C5</f>
        <v>35817783.649999999</v>
      </c>
      <c r="E5" s="9">
        <v>28524042.84</v>
      </c>
      <c r="F5" s="9">
        <v>28524042.84</v>
      </c>
      <c r="G5" s="8">
        <f>D5-E5</f>
        <v>7293740.8099999987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32228749.609999999</v>
      </c>
      <c r="D16" s="8">
        <f t="shared" si="6"/>
        <v>32228749.609999999</v>
      </c>
      <c r="E16" s="8">
        <f t="shared" si="6"/>
        <v>22494759.879999999</v>
      </c>
      <c r="F16" s="8">
        <f t="shared" si="6"/>
        <v>22494759.879999999</v>
      </c>
      <c r="G16" s="8">
        <f t="shared" si="6"/>
        <v>9733989.7300000004</v>
      </c>
    </row>
    <row r="17" spans="1:7">
      <c r="A17" s="29" t="s">
        <v>131</v>
      </c>
      <c r="B17" s="9">
        <v>0</v>
      </c>
      <c r="C17" s="9">
        <v>32228749.609999999</v>
      </c>
      <c r="D17" s="8">
        <f t="shared" ref="D17:D18" si="7">B17+C17</f>
        <v>32228749.609999999</v>
      </c>
      <c r="E17" s="9">
        <v>22494759.879999999</v>
      </c>
      <c r="F17" s="9">
        <v>22494759.879999999</v>
      </c>
      <c r="G17" s="8">
        <f t="shared" ref="G17:G26" si="8">D17-E17</f>
        <v>9733989.7300000004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35574491.350000001</v>
      </c>
      <c r="C27" s="8">
        <f t="shared" ref="C27:G27" si="13">C4+C16</f>
        <v>32472041.91</v>
      </c>
      <c r="D27" s="8">
        <f t="shared" si="13"/>
        <v>68046533.25999999</v>
      </c>
      <c r="E27" s="8">
        <f t="shared" si="13"/>
        <v>51018802.719999999</v>
      </c>
      <c r="F27" s="8">
        <f t="shared" si="13"/>
        <v>51018802.719999999</v>
      </c>
      <c r="G27" s="8">
        <f t="shared" si="13"/>
        <v>17027730.539999999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2018-04-30T15:20:20Z</cp:lastPrinted>
  <dcterms:created xsi:type="dcterms:W3CDTF">2017-01-11T17:22:36Z</dcterms:created>
  <dcterms:modified xsi:type="dcterms:W3CDTF">2018-04-30T15:20:41Z</dcterms:modified>
</cp:coreProperties>
</file>