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E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G36" i="1"/>
  <c r="G57" i="1" s="1"/>
  <c r="J35" i="1"/>
  <c r="I35" i="1"/>
  <c r="H35" i="1"/>
  <c r="F35" i="1"/>
  <c r="E35" i="1"/>
  <c r="I28" i="1"/>
  <c r="J28" i="1" s="1"/>
  <c r="H28" i="1"/>
  <c r="E28" i="1"/>
  <c r="J27" i="1"/>
  <c r="G27" i="1"/>
  <c r="G26" i="1"/>
  <c r="J25" i="1"/>
  <c r="G25" i="1"/>
  <c r="J24" i="1"/>
  <c r="G24" i="1"/>
  <c r="J23" i="1"/>
  <c r="G23" i="1"/>
  <c r="J21" i="1"/>
  <c r="G21" i="1"/>
  <c r="J19" i="1"/>
  <c r="G19" i="1"/>
  <c r="J18" i="1"/>
  <c r="I18" i="1"/>
  <c r="H18" i="1"/>
  <c r="F18" i="1"/>
  <c r="G18" i="1" s="1"/>
  <c r="E18" i="1"/>
  <c r="J16" i="1"/>
  <c r="G16" i="1"/>
  <c r="J15" i="1"/>
  <c r="I15" i="1"/>
  <c r="H15" i="1"/>
  <c r="F15" i="1"/>
  <c r="F28" i="1" s="1"/>
  <c r="E15" i="1"/>
  <c r="J14" i="1"/>
  <c r="J13" i="1"/>
  <c r="G13" i="1"/>
  <c r="J12" i="1"/>
  <c r="G12" i="1"/>
  <c r="J11" i="1"/>
  <c r="G11" i="1"/>
  <c r="G15" i="1" l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<sst xmlns="http://schemas.openxmlformats.org/spreadsheetml/2006/main" count="65" uniqueCount="44">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</sst>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13" workbookViewId="0">
      <selection activeCell="N38" sqref="N38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1.42578125" style="3"/>
    <col min="13" max="13" width="12.7109375" style="3" bestFit="1" customWidth="1"/>
    <col min="14" max="14" width="13.85546875" style="3" bestFit="1" customWidth="1"/>
    <col min="15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5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0</v>
      </c>
      <c r="G15" s="27">
        <f>+E15+F15</f>
        <v>6397820</v>
      </c>
      <c r="H15" s="27">
        <f>H16</f>
        <v>2288572.91</v>
      </c>
      <c r="I15" s="27">
        <f>I16</f>
        <v>2288572.91</v>
      </c>
      <c r="J15" s="27">
        <f>I15-E15</f>
        <v>-4109247.09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0</v>
      </c>
      <c r="G16" s="27">
        <f>+E16+F16</f>
        <v>6397820</v>
      </c>
      <c r="H16" s="27">
        <v>2288572.91</v>
      </c>
      <c r="I16" s="27">
        <v>2288572.91</v>
      </c>
      <c r="J16" s="27">
        <f>I16-E16</f>
        <v>-4109247.09</v>
      </c>
    </row>
    <row r="17" spans="1:14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4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</f>
        <v>0</v>
      </c>
      <c r="G18" s="27">
        <f>+E18+F18</f>
        <v>1330700</v>
      </c>
      <c r="H18" s="27">
        <f>H19</f>
        <v>401570.52</v>
      </c>
      <c r="I18" s="27">
        <f>I19</f>
        <v>401570.52</v>
      </c>
      <c r="J18" s="27">
        <f>I18-E18</f>
        <v>-929129.48</v>
      </c>
    </row>
    <row r="19" spans="1:14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0</v>
      </c>
      <c r="G19" s="27">
        <f>+E19+F19</f>
        <v>1330700</v>
      </c>
      <c r="H19" s="27">
        <v>401570.52</v>
      </c>
      <c r="I19" s="27">
        <v>401570.52</v>
      </c>
      <c r="J19" s="27">
        <f>I19-E19</f>
        <v>-929129.48</v>
      </c>
    </row>
    <row r="20" spans="1:14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4" ht="12" customHeight="1" x14ac:dyDescent="0.2">
      <c r="A21" s="18"/>
      <c r="B21" s="28"/>
      <c r="C21" s="25" t="s">
        <v>27</v>
      </c>
      <c r="D21" s="26"/>
      <c r="E21" s="27"/>
      <c r="F21" s="27">
        <v>1107730.72</v>
      </c>
      <c r="G21" s="27">
        <f>+E21+F21</f>
        <v>1107730.72</v>
      </c>
      <c r="H21" s="27">
        <v>179788.3</v>
      </c>
      <c r="I21" s="27">
        <v>179788.3</v>
      </c>
      <c r="J21" s="27">
        <f>I21-E21</f>
        <v>179788.3</v>
      </c>
      <c r="M21" s="29"/>
    </row>
    <row r="22" spans="1:14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4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4" ht="12" customHeight="1" x14ac:dyDescent="0.2">
      <c r="A24" s="18"/>
      <c r="B24" s="24" t="s">
        <v>30</v>
      </c>
      <c r="C24" s="25"/>
      <c r="D24" s="26"/>
      <c r="E24" s="27"/>
      <c r="F24" s="27">
        <v>38064928.539999999</v>
      </c>
      <c r="G24" s="27">
        <f>+E24+F24</f>
        <v>38064928.539999999</v>
      </c>
      <c r="H24" s="27">
        <v>17857452.969999999</v>
      </c>
      <c r="I24" s="27">
        <v>17857452.969999999</v>
      </c>
      <c r="J24" s="27">
        <f>I24-E24</f>
        <v>17857452.969999999</v>
      </c>
      <c r="N24" s="29"/>
    </row>
    <row r="25" spans="1:14" ht="12" customHeight="1" x14ac:dyDescent="0.2">
      <c r="A25" s="30"/>
      <c r="B25" s="24" t="s">
        <v>31</v>
      </c>
      <c r="C25" s="25"/>
      <c r="D25" s="26"/>
      <c r="E25" s="27">
        <v>48742106.030000001</v>
      </c>
      <c r="F25" s="27">
        <v>36705.58</v>
      </c>
      <c r="G25" s="27">
        <f>+E25+F25</f>
        <v>48778811.609999999</v>
      </c>
      <c r="H25" s="27">
        <v>21378854.370000001</v>
      </c>
      <c r="I25" s="27">
        <v>21378854.370000001</v>
      </c>
      <c r="J25" s="27">
        <f>I25-E25</f>
        <v>-27363251.66</v>
      </c>
      <c r="N25" s="29"/>
    </row>
    <row r="26" spans="1:14" ht="12" customHeight="1" x14ac:dyDescent="0.2">
      <c r="A26" s="18"/>
      <c r="B26" s="24" t="s">
        <v>32</v>
      </c>
      <c r="C26" s="25"/>
      <c r="D26" s="26"/>
      <c r="E26" s="27"/>
      <c r="F26" s="27"/>
      <c r="G26" s="27">
        <f t="shared" ref="G26:G27" si="0">+E26+F26</f>
        <v>0</v>
      </c>
      <c r="H26" s="27"/>
      <c r="I26" s="27"/>
      <c r="J26" s="27"/>
      <c r="M26" s="31"/>
      <c r="N26" s="29"/>
    </row>
    <row r="27" spans="1:14" ht="12" customHeight="1" x14ac:dyDescent="0.2">
      <c r="A27" s="18"/>
      <c r="B27" s="32" t="s">
        <v>33</v>
      </c>
      <c r="C27" s="33"/>
      <c r="D27" s="34"/>
      <c r="E27" s="35"/>
      <c r="F27" s="36">
        <v>593888</v>
      </c>
      <c r="G27" s="36">
        <f t="shared" si="0"/>
        <v>593888</v>
      </c>
      <c r="H27" s="36">
        <v>593888</v>
      </c>
      <c r="I27" s="36">
        <v>593888</v>
      </c>
      <c r="J27" s="36">
        <f>I27-E27</f>
        <v>593888</v>
      </c>
    </row>
    <row r="28" spans="1:14" ht="12" customHeight="1" x14ac:dyDescent="0.2">
      <c r="A28" s="5"/>
      <c r="B28" s="37"/>
      <c r="C28" s="38"/>
      <c r="D28" s="39" t="s">
        <v>34</v>
      </c>
      <c r="E28" s="27">
        <f>SUM(E11+E12+E13+E14+E15+E18+E23+E24+E25+E26)</f>
        <v>56470626.030000001</v>
      </c>
      <c r="F28" s="27">
        <f>SUM(F11+F12+F13+F14+F15+F18+F21+F23+F24+F25+F26+F27)</f>
        <v>39803252.839999996</v>
      </c>
      <c r="G28" s="27">
        <f t="shared" ref="G28:I28" si="1">SUM(G11+G12+G13+G14+G15+G18+G21+G23+G24+G25+G26+G27)</f>
        <v>96273878.870000005</v>
      </c>
      <c r="H28" s="27">
        <f t="shared" si="1"/>
        <v>42700127.07</v>
      </c>
      <c r="I28" s="27">
        <f t="shared" si="1"/>
        <v>42700127.07</v>
      </c>
      <c r="J28" s="40">
        <f>IF(I28&gt;E28,I28-E28,0)</f>
        <v>0</v>
      </c>
    </row>
    <row r="29" spans="1:14" ht="12" customHeight="1" x14ac:dyDescent="0.2">
      <c r="A29" s="18"/>
      <c r="B29" s="41"/>
      <c r="C29" s="41"/>
      <c r="D29" s="41"/>
      <c r="E29" s="42"/>
      <c r="F29" s="42"/>
      <c r="G29" s="42"/>
      <c r="H29" s="43" t="s">
        <v>35</v>
      </c>
      <c r="I29" s="44"/>
      <c r="J29" s="45"/>
    </row>
    <row r="30" spans="1:14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  <c r="M30" s="29"/>
    </row>
    <row r="31" spans="1:14" ht="12" customHeight="1" x14ac:dyDescent="0.2">
      <c r="A31" s="5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4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  <c r="M32" s="31"/>
    </row>
    <row r="33" spans="1:14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4" ht="12" customHeight="1" x14ac:dyDescent="0.2">
      <c r="A35" s="18"/>
      <c r="B35" s="46"/>
      <c r="C35" s="47"/>
      <c r="D35" s="48"/>
      <c r="E35" s="49">
        <f t="shared" ref="E35:J35" si="2">+E36+E37+E38+E39+E40+E43+E46+E47</f>
        <v>56470626.030000001</v>
      </c>
      <c r="F35" s="49">
        <f t="shared" si="2"/>
        <v>39803252.839999996</v>
      </c>
      <c r="G35" s="49">
        <f t="shared" si="2"/>
        <v>96273878.870000005</v>
      </c>
      <c r="H35" s="49">
        <f t="shared" si="2"/>
        <v>42700127.07</v>
      </c>
      <c r="I35" s="49">
        <f t="shared" si="2"/>
        <v>42700127.07</v>
      </c>
      <c r="J35" s="49">
        <f t="shared" si="2"/>
        <v>-13770498.960000001</v>
      </c>
    </row>
    <row r="36" spans="1:14" ht="12" customHeight="1" x14ac:dyDescent="0.2">
      <c r="A36" s="18"/>
      <c r="B36" s="46" t="s">
        <v>23</v>
      </c>
      <c r="C36" s="47"/>
      <c r="D36" s="48"/>
      <c r="E36" s="27">
        <v>6397820</v>
      </c>
      <c r="F36" s="27">
        <v>0</v>
      </c>
      <c r="G36" s="27">
        <f>+E36+F36</f>
        <v>6397820</v>
      </c>
      <c r="H36" s="27">
        <v>2288572.91</v>
      </c>
      <c r="I36" s="27">
        <v>2288572.91</v>
      </c>
      <c r="J36" s="27">
        <f>+I36-E36</f>
        <v>-4109247.09</v>
      </c>
    </row>
    <row r="37" spans="1:14" ht="12" customHeight="1" x14ac:dyDescent="0.2">
      <c r="A37" s="18"/>
      <c r="B37" s="46" t="s">
        <v>26</v>
      </c>
      <c r="C37" s="47"/>
      <c r="D37" s="48"/>
      <c r="E37" s="27">
        <v>1330700</v>
      </c>
      <c r="F37" s="27">
        <v>2241406.85</v>
      </c>
      <c r="G37" s="27">
        <f>+E37+F37</f>
        <v>3572106.85</v>
      </c>
      <c r="H37" s="27">
        <v>1267257.79</v>
      </c>
      <c r="I37" s="27">
        <v>1267257.79</v>
      </c>
      <c r="J37" s="27">
        <f>+I37-E37</f>
        <v>-63442.209999999963</v>
      </c>
    </row>
    <row r="38" spans="1:14" ht="12" customHeight="1" x14ac:dyDescent="0.2">
      <c r="A38" s="18"/>
      <c r="B38" s="46" t="s">
        <v>37</v>
      </c>
      <c r="C38" s="47"/>
      <c r="D38" s="48"/>
      <c r="E38" s="27">
        <v>0</v>
      </c>
      <c r="F38" s="27"/>
      <c r="G38" s="27">
        <f>+E38+F38</f>
        <v>0</v>
      </c>
      <c r="H38" s="27">
        <v>0</v>
      </c>
      <c r="I38" s="27">
        <v>0</v>
      </c>
      <c r="J38" s="27">
        <f>+I38-E38</f>
        <v>0</v>
      </c>
    </row>
    <row r="39" spans="1:14" ht="12" customHeight="1" x14ac:dyDescent="0.2">
      <c r="A39" s="18"/>
      <c r="B39" s="46" t="s">
        <v>30</v>
      </c>
      <c r="C39" s="47"/>
      <c r="D39" s="48"/>
      <c r="E39" s="27">
        <v>0</v>
      </c>
      <c r="F39" s="27">
        <v>37525140.409999996</v>
      </c>
      <c r="G39" s="27">
        <f>+E39+F39</f>
        <v>37525140.409999996</v>
      </c>
      <c r="H39" s="27">
        <v>17765442</v>
      </c>
      <c r="I39" s="27">
        <v>17765442</v>
      </c>
      <c r="J39" s="27">
        <f>+I39-E39</f>
        <v>17765442</v>
      </c>
      <c r="N39" s="31"/>
    </row>
    <row r="40" spans="1:14" ht="12" customHeight="1" x14ac:dyDescent="0.2">
      <c r="A40" s="18"/>
      <c r="B40" s="46" t="s">
        <v>31</v>
      </c>
      <c r="C40" s="47"/>
      <c r="D40" s="48"/>
      <c r="E40" s="27">
        <v>48742106.030000001</v>
      </c>
      <c r="F40" s="27">
        <v>36705.58</v>
      </c>
      <c r="G40" s="27">
        <f>+E40+F40</f>
        <v>48778811.609999999</v>
      </c>
      <c r="H40" s="27">
        <v>21378854.370000001</v>
      </c>
      <c r="I40" s="27">
        <v>21378854.370000001</v>
      </c>
      <c r="J40" s="27">
        <f>+I40-E40</f>
        <v>-27363251.66</v>
      </c>
    </row>
    <row r="41" spans="1:14" ht="12" customHeight="1" x14ac:dyDescent="0.2">
      <c r="A41" s="18"/>
      <c r="B41" s="46"/>
      <c r="C41" s="47"/>
      <c r="D41" s="48"/>
      <c r="E41" s="27"/>
      <c r="F41" s="27"/>
      <c r="G41" s="27"/>
      <c r="H41" s="27"/>
      <c r="I41" s="27"/>
      <c r="J41" s="27"/>
    </row>
    <row r="42" spans="1:14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  <c r="N43" s="51"/>
    </row>
    <row r="44" spans="1:14" ht="12" customHeight="1" x14ac:dyDescent="0.2">
      <c r="A44" s="18"/>
      <c r="B44" s="28"/>
      <c r="C44" s="7"/>
      <c r="D44" s="50"/>
      <c r="E44" s="27"/>
      <c r="F44" s="27"/>
      <c r="G44" s="27"/>
      <c r="H44" s="27"/>
      <c r="I44" s="27"/>
      <c r="J44" s="27"/>
    </row>
    <row r="45" spans="1:14" ht="12" customHeight="1" x14ac:dyDescent="0.2">
      <c r="A45" s="18"/>
      <c r="B45" s="28"/>
      <c r="C45" s="7"/>
      <c r="D45" s="50"/>
      <c r="E45" s="27"/>
      <c r="F45" s="27"/>
      <c r="G45" s="27"/>
      <c r="H45" s="27"/>
      <c r="I45" s="27"/>
      <c r="J45" s="27"/>
    </row>
    <row r="46" spans="1:14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  <c r="N46" s="31"/>
    </row>
    <row r="47" spans="1:14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4" ht="12" customHeight="1" x14ac:dyDescent="0.2">
      <c r="A48" s="18"/>
      <c r="B48" s="28"/>
      <c r="C48" s="7"/>
      <c r="D48" s="50"/>
      <c r="E48" s="27"/>
      <c r="F48" s="27"/>
      <c r="G48" s="52"/>
      <c r="H48" s="27"/>
      <c r="I48" s="27"/>
      <c r="J48" s="52"/>
    </row>
    <row r="49" spans="1:11" ht="12" customHeight="1" x14ac:dyDescent="0.2">
      <c r="A49" s="18"/>
      <c r="B49" s="53"/>
      <c r="C49" s="54"/>
      <c r="D49" s="50"/>
      <c r="E49" s="49"/>
      <c r="F49" s="49"/>
      <c r="G49" s="49"/>
      <c r="H49" s="49"/>
      <c r="I49" s="49"/>
      <c r="J49" s="49"/>
    </row>
    <row r="50" spans="1:11" ht="12" customHeight="1" x14ac:dyDescent="0.2">
      <c r="A50" s="18"/>
      <c r="B50" s="53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60" customFormat="1" ht="12" customHeight="1" x14ac:dyDescent="0.2">
      <c r="A53" s="5"/>
      <c r="B53" s="55"/>
      <c r="C53" s="56"/>
      <c r="D53" s="57"/>
      <c r="E53" s="58"/>
      <c r="F53" s="58"/>
      <c r="G53" s="58"/>
      <c r="H53" s="58"/>
      <c r="I53" s="58"/>
      <c r="J53" s="58"/>
      <c r="K53" s="59"/>
    </row>
    <row r="54" spans="1:11" ht="12" customHeight="1" x14ac:dyDescent="0.2">
      <c r="A54" s="18"/>
      <c r="B54" s="53"/>
      <c r="C54" s="61"/>
      <c r="D54" s="50"/>
      <c r="E54" s="49"/>
      <c r="F54" s="49"/>
      <c r="G54" s="49"/>
      <c r="H54" s="49"/>
      <c r="I54" s="49"/>
      <c r="J54" s="49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62"/>
      <c r="C56" s="63"/>
      <c r="D56" s="64"/>
      <c r="E56" s="36"/>
      <c r="F56" s="36"/>
      <c r="G56" s="36"/>
      <c r="H56" s="36"/>
      <c r="I56" s="36"/>
      <c r="J56" s="36"/>
    </row>
    <row r="57" spans="1:11" ht="12" customHeight="1" x14ac:dyDescent="0.2">
      <c r="A57" s="5"/>
      <c r="B57" s="65"/>
      <c r="C57" s="66"/>
      <c r="D57" s="67" t="s">
        <v>34</v>
      </c>
      <c r="E57" s="68">
        <f>+E36+E37+E39+E40+E43+E46+E47+E49+E54</f>
        <v>56470626.030000001</v>
      </c>
      <c r="F57" s="69">
        <f>+F36+F37+F39+F40+F43+F46+F47+F49+F54</f>
        <v>39803252.839999996</v>
      </c>
      <c r="G57" s="69">
        <f>+G36+G37+G39+G40+G43+G46+G47+G49+G54</f>
        <v>96273878.870000005</v>
      </c>
      <c r="H57" s="69">
        <f>+H36+H37+H38+H39+H40+H43+H46+H47+H49+H54</f>
        <v>42700127.07</v>
      </c>
      <c r="I57" s="69">
        <f>+I36+I37+I38+I39+I40+I43+I46+I47+I49+I54</f>
        <v>42700127.07</v>
      </c>
      <c r="J57" s="70">
        <f>IF(I57&gt;E57,I57-E57,0)</f>
        <v>0</v>
      </c>
    </row>
    <row r="58" spans="1:11" x14ac:dyDescent="0.2">
      <c r="A58" s="18"/>
      <c r="B58" s="71" t="s">
        <v>38</v>
      </c>
      <c r="C58" s="72"/>
      <c r="D58" s="72"/>
      <c r="E58" s="72"/>
      <c r="F58" s="73"/>
      <c r="G58" s="73"/>
      <c r="H58" s="74" t="s">
        <v>35</v>
      </c>
      <c r="I58" s="75"/>
      <c r="J58" s="76"/>
    </row>
    <row r="59" spans="1:11" x14ac:dyDescent="0.2">
      <c r="A59" s="18"/>
      <c r="B59" s="77"/>
      <c r="C59" s="77"/>
      <c r="D59" s="77"/>
      <c r="E59" s="77"/>
      <c r="F59" s="77"/>
      <c r="G59" s="77"/>
      <c r="H59" s="77"/>
      <c r="I59" s="77"/>
      <c r="J59" s="77"/>
    </row>
    <row r="60" spans="1:11" x14ac:dyDescent="0.2">
      <c r="B60" s="71" t="s">
        <v>39</v>
      </c>
      <c r="C60" s="71"/>
      <c r="D60" s="71"/>
      <c r="E60" s="71"/>
      <c r="F60" s="71"/>
      <c r="G60" s="71"/>
      <c r="H60" s="71"/>
      <c r="I60" s="71"/>
      <c r="J60" s="7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8"/>
      <c r="H64" s="79"/>
      <c r="I64" s="79"/>
      <c r="J64" s="79"/>
    </row>
    <row r="65" spans="4:13" ht="15" x14ac:dyDescent="0.25">
      <c r="D65" s="80" t="s">
        <v>40</v>
      </c>
      <c r="E65" s="81"/>
      <c r="F65" s="82"/>
      <c r="G65" s="82"/>
      <c r="H65" s="83" t="s">
        <v>41</v>
      </c>
      <c r="I65" s="83"/>
      <c r="J65" s="83"/>
      <c r="K65" s="84"/>
      <c r="L65" s="84"/>
      <c r="M65" s="84"/>
    </row>
    <row r="66" spans="4:13" ht="12" customHeight="1" x14ac:dyDescent="0.25">
      <c r="D66" s="80" t="s">
        <v>42</v>
      </c>
      <c r="E66" s="81"/>
      <c r="F66" s="85"/>
      <c r="G66" s="85"/>
      <c r="H66" s="86" t="s">
        <v>43</v>
      </c>
      <c r="I66" s="86"/>
      <c r="J66" s="86"/>
      <c r="K66" s="87"/>
      <c r="L66" s="87"/>
      <c r="M66" s="87"/>
    </row>
  </sheetData>
  <mergeCells count="49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B27:D27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2017-07-11T21:26:32Z</cp:lastPrinted>
  <dcterms:created xsi:type="dcterms:W3CDTF">2017-07-11T21:25:38Z</dcterms:created>
  <dcterms:modified xsi:type="dcterms:W3CDTF">2017-07-11T21:27:54Z</dcterms:modified>
</cp:coreProperties>
</file>