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G36" i="1"/>
  <c r="G57" i="1" s="1"/>
  <c r="J35" i="1"/>
  <c r="I35" i="1"/>
  <c r="H35" i="1"/>
  <c r="F35" i="1"/>
  <c r="E35" i="1"/>
  <c r="I28" i="1"/>
  <c r="J28" i="1" s="1"/>
  <c r="H28" i="1"/>
  <c r="E28" i="1"/>
  <c r="J27" i="1"/>
  <c r="G27" i="1"/>
  <c r="G26" i="1"/>
  <c r="J25" i="1"/>
  <c r="G25" i="1"/>
  <c r="J24" i="1"/>
  <c r="G24" i="1"/>
  <c r="J23" i="1"/>
  <c r="G23" i="1"/>
  <c r="J21" i="1"/>
  <c r="G21" i="1"/>
  <c r="J19" i="1"/>
  <c r="G19" i="1"/>
  <c r="J18" i="1"/>
  <c r="I18" i="1"/>
  <c r="H18" i="1"/>
  <c r="F18" i="1"/>
  <c r="G18" i="1" s="1"/>
  <c r="E18" i="1"/>
  <c r="J16" i="1"/>
  <c r="G16" i="1"/>
  <c r="J15" i="1"/>
  <c r="I15" i="1"/>
  <c r="H15" i="1"/>
  <c r="F15" i="1"/>
  <c r="F28" i="1" s="1"/>
  <c r="E15" i="1"/>
  <c r="J14" i="1"/>
  <c r="J13" i="1"/>
  <c r="G13" i="1"/>
  <c r="J12" i="1"/>
  <c r="G12" i="1"/>
  <c r="J11" i="1"/>
  <c r="G11" i="1"/>
  <c r="G15" i="1" l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<sst xmlns="http://schemas.openxmlformats.org/spreadsheetml/2006/main" count="65" uniqueCount="44">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</sst>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13" workbookViewId="0">
      <selection activeCell="N38" sqref="N38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5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2288572.91</v>
      </c>
      <c r="I15" s="27">
        <f>I16</f>
        <v>2288572.91</v>
      </c>
      <c r="J15" s="27">
        <f>I15-E15</f>
        <v>-4109247.09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2288572.91</v>
      </c>
      <c r="I16" s="27">
        <v>2288572.91</v>
      </c>
      <c r="J16" s="27">
        <f>I16-E16</f>
        <v>-4109247.09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</f>
        <v>401570.52</v>
      </c>
      <c r="I18" s="27">
        <f>I19</f>
        <v>401570.52</v>
      </c>
      <c r="J18" s="27">
        <f>I18-E18</f>
        <v>-929129.48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401570.52</v>
      </c>
      <c r="I19" s="27">
        <v>401570.52</v>
      </c>
      <c r="J19" s="27">
        <f>I19-E19</f>
        <v>-929129.48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1107730.72</v>
      </c>
      <c r="G21" s="27">
        <f>+E21+F21</f>
        <v>1107730.72</v>
      </c>
      <c r="H21" s="27">
        <v>179788.3</v>
      </c>
      <c r="I21" s="27">
        <v>179788.3</v>
      </c>
      <c r="J21" s="27">
        <f>I21-E21</f>
        <v>179788.3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38064928.539999999</v>
      </c>
      <c r="G24" s="27">
        <f>+E24+F24</f>
        <v>38064928.539999999</v>
      </c>
      <c r="H24" s="27">
        <v>17857452.969999999</v>
      </c>
      <c r="I24" s="27">
        <v>17857452.969999999</v>
      </c>
      <c r="J24" s="27">
        <f>I24-E24</f>
        <v>17857452.969999999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21378854.370000001</v>
      </c>
      <c r="I25" s="27">
        <v>21378854.370000001</v>
      </c>
      <c r="J25" s="27">
        <f>I25-E25</f>
        <v>-27363251.66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SUM(F11+F12+F13+F14+F15+F18+F21+F23+F24+F25+F26+F27)</f>
        <v>39803252.839999996</v>
      </c>
      <c r="G28" s="27">
        <f t="shared" ref="G28:I28" si="1">SUM(G11+G12+G13+G14+G15+G18+G21+G23+G24+G25+G26+G27)</f>
        <v>96273878.870000005</v>
      </c>
      <c r="H28" s="27">
        <f t="shared" si="1"/>
        <v>42700127.07</v>
      </c>
      <c r="I28" s="27">
        <f t="shared" si="1"/>
        <v>42700127.07</v>
      </c>
      <c r="J28" s="40">
        <f>IF(I28&gt;E28,I28-E28,0)</f>
        <v>0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2">+E36+E37+E38+E39+E40+E43+E46+E47</f>
        <v>56470626.030000001</v>
      </c>
      <c r="F35" s="49">
        <f t="shared" si="2"/>
        <v>39803252.839999996</v>
      </c>
      <c r="G35" s="49">
        <f t="shared" si="2"/>
        <v>96273878.870000005</v>
      </c>
      <c r="H35" s="49">
        <f t="shared" si="2"/>
        <v>42700127.07</v>
      </c>
      <c r="I35" s="49">
        <f t="shared" si="2"/>
        <v>42700127.07</v>
      </c>
      <c r="J35" s="49">
        <f t="shared" si="2"/>
        <v>-13770498.960000001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0</v>
      </c>
      <c r="G36" s="27">
        <f>+E36+F36</f>
        <v>6397820</v>
      </c>
      <c r="H36" s="27">
        <v>2288572.91</v>
      </c>
      <c r="I36" s="27">
        <v>2288572.91</v>
      </c>
      <c r="J36" s="27">
        <f>+I36-E36</f>
        <v>-4109247.09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2241406.85</v>
      </c>
      <c r="G37" s="27">
        <f>+E37+F37</f>
        <v>3572106.85</v>
      </c>
      <c r="H37" s="27">
        <v>1267257.79</v>
      </c>
      <c r="I37" s="27">
        <v>1267257.79</v>
      </c>
      <c r="J37" s="27">
        <f>+I37-E37</f>
        <v>-63442.209999999963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37525140.409999996</v>
      </c>
      <c r="G39" s="27">
        <f>+E39+F39</f>
        <v>37525140.409999996</v>
      </c>
      <c r="H39" s="27">
        <v>17765442</v>
      </c>
      <c r="I39" s="27">
        <v>17765442</v>
      </c>
      <c r="J39" s="27">
        <f>+I39-E39</f>
        <v>17765442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36705.58</v>
      </c>
      <c r="G40" s="27">
        <f>+E40+F40</f>
        <v>48778811.609999999</v>
      </c>
      <c r="H40" s="27">
        <v>21378854.370000001</v>
      </c>
      <c r="I40" s="27">
        <v>21378854.370000001</v>
      </c>
      <c r="J40" s="27">
        <f>+I40-E40</f>
        <v>-27363251.66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39803252.839999996</v>
      </c>
      <c r="G57" s="69">
        <f>+G36+G37+G39+G40+G43+G46+G47+G49+G54</f>
        <v>96273878.870000005</v>
      </c>
      <c r="H57" s="69">
        <f>+H36+H37+H38+H39+H40+H43+H46+H47+H49+H54</f>
        <v>42700127.07</v>
      </c>
      <c r="I57" s="69">
        <f>+I36+I37+I38+I39+I40+I43+I46+I47+I49+I54</f>
        <v>42700127.07</v>
      </c>
      <c r="J57" s="70">
        <f>IF(I57&gt;E57,I57-E57,0)</f>
        <v>0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2017-07-11T21:30:59Z</cp:lastPrinted>
  <dcterms:created xsi:type="dcterms:W3CDTF">2017-07-11T21:25:38Z</dcterms:created>
  <dcterms:modified xsi:type="dcterms:W3CDTF">2017-07-11T21:31:25Z</dcterms:modified>
</cp:coreProperties>
</file>