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7\2T\IPRE\"/>
    </mc:Choice>
  </mc:AlternateContent>
  <bookViews>
    <workbookView xWindow="0" yWindow="0" windowWidth="21600" windowHeight="9735"/>
  </bookViews>
  <sheets>
    <sheet name="E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J57" i="1" s="1"/>
  <c r="H57" i="1"/>
  <c r="F57" i="1"/>
  <c r="E57" i="1"/>
  <c r="J40" i="1"/>
  <c r="G40" i="1"/>
  <c r="J39" i="1"/>
  <c r="G39" i="1"/>
  <c r="J38" i="1"/>
  <c r="G38" i="1"/>
  <c r="J37" i="1"/>
  <c r="G37" i="1"/>
  <c r="G35" i="1" s="1"/>
  <c r="J36" i="1"/>
  <c r="G36" i="1"/>
  <c r="G57" i="1" s="1"/>
  <c r="J35" i="1"/>
  <c r="I35" i="1"/>
  <c r="H35" i="1"/>
  <c r="F35" i="1"/>
  <c r="E35" i="1"/>
  <c r="I28" i="1"/>
  <c r="J28" i="1" s="1"/>
  <c r="H28" i="1"/>
  <c r="E28" i="1"/>
  <c r="J27" i="1"/>
  <c r="G27" i="1"/>
  <c r="G26" i="1"/>
  <c r="J25" i="1"/>
  <c r="G25" i="1"/>
  <c r="J24" i="1"/>
  <c r="G24" i="1"/>
  <c r="J23" i="1"/>
  <c r="G23" i="1"/>
  <c r="J21" i="1"/>
  <c r="G21" i="1"/>
  <c r="J19" i="1"/>
  <c r="G19" i="1"/>
  <c r="J18" i="1"/>
  <c r="I18" i="1"/>
  <c r="H18" i="1"/>
  <c r="F18" i="1"/>
  <c r="G18" i="1" s="1"/>
  <c r="E18" i="1"/>
  <c r="J16" i="1"/>
  <c r="G16" i="1"/>
  <c r="J15" i="1"/>
  <c r="I15" i="1"/>
  <c r="H15" i="1"/>
  <c r="F15" i="1"/>
  <c r="F28" i="1" s="1"/>
  <c r="E15" i="1"/>
  <c r="J14" i="1"/>
  <c r="J13" i="1"/>
  <c r="G13" i="1"/>
  <c r="J12" i="1"/>
  <c r="G12" i="1"/>
  <c r="J11" i="1"/>
  <c r="G11" i="1"/>
  <c r="G15" i="1" l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<sst xmlns="http://schemas.openxmlformats.org/spreadsheetml/2006/main" count="65" uniqueCount="44">
  <si>
    <t>ESTADO ANALÍTICO DE INGRESOS</t>
  </si>
  <si>
    <t>POR FUENTE DE FINANCIAMIENTO Y FUENTE DE FINANCIAMIENTO/RUBRO</t>
  </si>
  <si>
    <t>Del 1 de Enero al 30 de Junio de 2017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</si>
  <si>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</si>
  <si>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</si>
  <si>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</si>
  <si>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</si>
  <si>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</si>
  <si>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</si>
  <si>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</si>
  <si>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</si>
  <si>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</si>
  <si>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</si>
  <si>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</si>
  <si>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</si>
  <si>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</si>
  <si>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</si>
  <si>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</si>
  <si>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</si>
  <si>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</si>
  <si>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</si>
  <si>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</si>
  <si>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</si>
  <si>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</si>
  <si>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</si>
  <si>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</si>
  <si>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</si>
  <si>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</si>
  <si>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</si>
  <si>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</si>
  <si>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</si>
  <si>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</si>
  <si>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</si>
  <si>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Otros Recursos</t>
  </si>
  <si>
    <t>Total</t>
  </si>
  <si>
    <t>Ingresos excedentes¹</t>
  </si>
  <si>
    <t>Estado Analítico de Ingresos
Por Fuente de Financiamiento</t>
  </si>
  <si>
    <t>Ing. Por venta de vienes y servicios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</si>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</sst>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0" xfId="0" applyNumberFormat="1" applyFont="1"/>
    <xf numFmtId="0" fontId="7" fillId="2" borderId="0" xfId="2" applyFont="1" applyFill="1"/>
    <xf numFmtId="43" fontId="2" fillId="0" borderId="0" xfId="0" applyNumberFormat="1" applyFont="1"/>
    <xf numFmtId="0" fontId="5" fillId="2" borderId="10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10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2" fillId="0" borderId="0" xfId="1" applyFont="1"/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43" fontId="12" fillId="2" borderId="2" xfId="1" applyFont="1" applyFill="1" applyBorder="1" applyAlignment="1">
      <alignment vertical="center" wrapText="1"/>
    </xf>
    <xf numFmtId="43" fontId="12" fillId="2" borderId="9" xfId="1" applyFont="1" applyFill="1" applyBorder="1" applyAlignment="1">
      <alignment vertical="center" wrapText="1"/>
    </xf>
    <xf numFmtId="43" fontId="12" fillId="2" borderId="6" xfId="1" applyFont="1" applyFill="1" applyBorder="1" applyAlignment="1">
      <alignment horizontal="right" vertical="center" wrapText="1"/>
    </xf>
    <xf numFmtId="0" fontId="13" fillId="2" borderId="0" xfId="0" applyFont="1" applyFill="1"/>
    <xf numFmtId="0" fontId="13" fillId="0" borderId="0" xfId="0" applyFont="1"/>
    <xf numFmtId="43" fontId="14" fillId="2" borderId="4" xfId="1" applyFont="1" applyFill="1" applyBorder="1" applyAlignment="1">
      <alignment vertical="top" wrapText="1"/>
    </xf>
    <xf numFmtId="43" fontId="15" fillId="0" borderId="13" xfId="1" applyFont="1" applyBorder="1" applyAlignment="1">
      <alignment horizontal="center" vertical="top" wrapText="1"/>
    </xf>
    <xf numFmtId="43" fontId="15" fillId="0" borderId="15" xfId="1" applyFont="1" applyBorder="1" applyAlignment="1">
      <alignment horizontal="center" vertical="top" wrapText="1"/>
    </xf>
    <xf numFmtId="43" fontId="12" fillId="2" borderId="12" xfId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topLeftCell="A13" workbookViewId="0">
      <selection activeCell="N38" sqref="N38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2" width="11.42578125" style="3"/>
    <col min="13" max="13" width="12.7109375" style="3" bestFit="1" customWidth="1"/>
    <col min="14" max="14" width="13.85546875" style="3" bestFit="1" customWidth="1"/>
    <col min="15" max="16384" width="11.42578125" style="3"/>
  </cols>
  <sheetData>
    <row r="1" spans="1:11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1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1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1"/>
      <c r="H5" s="11"/>
      <c r="I5" s="11"/>
      <c r="J5" s="11"/>
      <c r="K5" s="11"/>
    </row>
    <row r="6" spans="1:11" s="1" customFormat="1" ht="11.25" customHeight="1" x14ac:dyDescent="0.2">
      <c r="A6" s="5"/>
      <c r="B6" s="5"/>
      <c r="C6" s="5"/>
      <c r="D6" s="5"/>
      <c r="F6" s="12"/>
      <c r="G6" s="12"/>
      <c r="H6" s="12"/>
      <c r="I6" s="12"/>
      <c r="J6" s="12"/>
    </row>
    <row r="7" spans="1:11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1" ht="25.5" x14ac:dyDescent="0.2">
      <c r="A8" s="5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1" ht="12" customHeight="1" x14ac:dyDescent="0.2">
      <c r="A9" s="5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1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1" ht="12" customHeight="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1" ht="12" customHeight="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f>+E12+F12</f>
        <v>0</v>
      </c>
      <c r="H12" s="27">
        <v>0</v>
      </c>
      <c r="I12" s="27">
        <v>0</v>
      </c>
      <c r="J12" s="27">
        <f>+I12-E12</f>
        <v>0</v>
      </c>
    </row>
    <row r="13" spans="1:11" ht="12" customHeight="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f>+E13+F13</f>
        <v>0</v>
      </c>
      <c r="H13" s="27">
        <v>0</v>
      </c>
      <c r="I13" s="27">
        <v>0</v>
      </c>
      <c r="J13" s="27">
        <f>+I13-E13</f>
        <v>0</v>
      </c>
    </row>
    <row r="14" spans="1:11" ht="12" customHeight="1" x14ac:dyDescent="0.25">
      <c r="A14" s="18"/>
      <c r="B14" s="24" t="s">
        <v>22</v>
      </c>
      <c r="C14" s="25"/>
      <c r="D14" s="26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>+I14-E14</f>
        <v>0</v>
      </c>
    </row>
    <row r="15" spans="1:11" ht="12" customHeight="1" x14ac:dyDescent="0.2">
      <c r="A15" s="18"/>
      <c r="B15" s="24" t="s">
        <v>23</v>
      </c>
      <c r="C15" s="25"/>
      <c r="D15" s="26"/>
      <c r="E15" s="27">
        <f>E16</f>
        <v>6397820</v>
      </c>
      <c r="F15" s="27">
        <f>F16</f>
        <v>0</v>
      </c>
      <c r="G15" s="27">
        <f>+E15+F15</f>
        <v>6397820</v>
      </c>
      <c r="H15" s="27">
        <f>H16</f>
        <v>2288572.91</v>
      </c>
      <c r="I15" s="27">
        <f>I16</f>
        <v>2288572.91</v>
      </c>
      <c r="J15" s="27">
        <f>I15-E15</f>
        <v>-4109247.09</v>
      </c>
    </row>
    <row r="16" spans="1:11" ht="12" customHeight="1" x14ac:dyDescent="0.2">
      <c r="A16" s="18"/>
      <c r="B16" s="28"/>
      <c r="C16" s="25" t="s">
        <v>24</v>
      </c>
      <c r="D16" s="26"/>
      <c r="E16" s="27">
        <v>6397820</v>
      </c>
      <c r="F16" s="27">
        <v>0</v>
      </c>
      <c r="G16" s="27">
        <f>+E16+F16</f>
        <v>6397820</v>
      </c>
      <c r="H16" s="27">
        <v>2288572.91</v>
      </c>
      <c r="I16" s="27">
        <v>2288572.91</v>
      </c>
      <c r="J16" s="27">
        <f>I16-E16</f>
        <v>-4109247.09</v>
      </c>
    </row>
    <row r="17" spans="1:14" ht="12" customHeight="1" x14ac:dyDescent="0.2">
      <c r="A17" s="18"/>
      <c r="B17" s="28"/>
      <c r="C17" s="25" t="s">
        <v>25</v>
      </c>
      <c r="D17" s="26"/>
      <c r="E17" s="27"/>
      <c r="F17" s="27"/>
      <c r="G17" s="27"/>
      <c r="H17" s="27"/>
      <c r="I17" s="27"/>
      <c r="J17" s="27"/>
    </row>
    <row r="18" spans="1:14" ht="12" customHeight="1" x14ac:dyDescent="0.2">
      <c r="A18" s="18"/>
      <c r="B18" s="24" t="s">
        <v>26</v>
      </c>
      <c r="C18" s="25"/>
      <c r="D18" s="26"/>
      <c r="E18" s="27">
        <f>E19</f>
        <v>1330700</v>
      </c>
      <c r="F18" s="27">
        <f>F19</f>
        <v>0</v>
      </c>
      <c r="G18" s="27">
        <f>+E18+F18</f>
        <v>1330700</v>
      </c>
      <c r="H18" s="27">
        <f>H19</f>
        <v>401570.52</v>
      </c>
      <c r="I18" s="27">
        <f>I19</f>
        <v>401570.52</v>
      </c>
      <c r="J18" s="27">
        <f>I18-E18</f>
        <v>-929129.48</v>
      </c>
    </row>
    <row r="19" spans="1:14" ht="12" customHeight="1" x14ac:dyDescent="0.2">
      <c r="A19" s="18"/>
      <c r="B19" s="28"/>
      <c r="C19" s="25" t="s">
        <v>24</v>
      </c>
      <c r="D19" s="26"/>
      <c r="E19" s="27">
        <v>1330700</v>
      </c>
      <c r="F19" s="27">
        <v>0</v>
      </c>
      <c r="G19" s="27">
        <f>+E19+F19</f>
        <v>1330700</v>
      </c>
      <c r="H19" s="27">
        <v>401570.52</v>
      </c>
      <c r="I19" s="27">
        <v>401570.52</v>
      </c>
      <c r="J19" s="27">
        <f>I19-E19</f>
        <v>-929129.48</v>
      </c>
    </row>
    <row r="20" spans="1:14" ht="12" customHeight="1" x14ac:dyDescent="0.2">
      <c r="A20" s="18"/>
      <c r="B20" s="28"/>
      <c r="C20" s="25" t="s">
        <v>25</v>
      </c>
      <c r="D20" s="26"/>
      <c r="E20" s="27"/>
      <c r="F20" s="27"/>
      <c r="G20" s="27"/>
      <c r="H20" s="27"/>
      <c r="I20" s="27"/>
      <c r="J20" s="27"/>
    </row>
    <row r="21" spans="1:14" ht="12" customHeight="1" x14ac:dyDescent="0.2">
      <c r="A21" s="18"/>
      <c r="B21" s="28"/>
      <c r="C21" s="25" t="s">
        <v>27</v>
      </c>
      <c r="D21" s="26"/>
      <c r="E21" s="27"/>
      <c r="F21" s="27">
        <v>1107730.72</v>
      </c>
      <c r="G21" s="27">
        <f>+E21+F21</f>
        <v>1107730.72</v>
      </c>
      <c r="H21" s="27">
        <v>179788.3</v>
      </c>
      <c r="I21" s="27">
        <v>179788.3</v>
      </c>
      <c r="J21" s="27">
        <f>I21-E21</f>
        <v>179788.3</v>
      </c>
      <c r="M21" s="29"/>
    </row>
    <row r="22" spans="1:14" ht="12" customHeight="1" x14ac:dyDescent="0.2">
      <c r="A22" s="18"/>
      <c r="B22" s="28"/>
      <c r="C22" s="25" t="s">
        <v>28</v>
      </c>
      <c r="D22" s="26"/>
      <c r="E22" s="27"/>
      <c r="F22" s="27"/>
      <c r="G22" s="27"/>
      <c r="H22" s="27"/>
      <c r="I22" s="27"/>
      <c r="J22" s="27"/>
    </row>
    <row r="23" spans="1:14" ht="12" customHeight="1" x14ac:dyDescent="0.2">
      <c r="A23" s="18"/>
      <c r="B23" s="24" t="s">
        <v>29</v>
      </c>
      <c r="C23" s="25"/>
      <c r="D23" s="26"/>
      <c r="E23" s="27">
        <v>0</v>
      </c>
      <c r="F23" s="27">
        <v>0</v>
      </c>
      <c r="G23" s="27">
        <f>+E23+F23</f>
        <v>0</v>
      </c>
      <c r="H23" s="27">
        <v>0</v>
      </c>
      <c r="I23" s="27">
        <v>0</v>
      </c>
      <c r="J23" s="27">
        <f>I23-E23</f>
        <v>0</v>
      </c>
    </row>
    <row r="24" spans="1:14" ht="12" customHeight="1" x14ac:dyDescent="0.2">
      <c r="A24" s="18"/>
      <c r="B24" s="24" t="s">
        <v>30</v>
      </c>
      <c r="C24" s="25"/>
      <c r="D24" s="26"/>
      <c r="E24" s="27"/>
      <c r="F24" s="27">
        <v>38064928.539999999</v>
      </c>
      <c r="G24" s="27">
        <f>+E24+F24</f>
        <v>38064928.539999999</v>
      </c>
      <c r="H24" s="27">
        <v>17857452.969999999</v>
      </c>
      <c r="I24" s="27">
        <v>17857452.969999999</v>
      </c>
      <c r="J24" s="27">
        <f>I24-E24</f>
        <v>17857452.969999999</v>
      </c>
      <c r="N24" s="29"/>
    </row>
    <row r="25" spans="1:14" ht="12" customHeight="1" x14ac:dyDescent="0.2">
      <c r="A25" s="30"/>
      <c r="B25" s="24" t="s">
        <v>31</v>
      </c>
      <c r="C25" s="25"/>
      <c r="D25" s="26"/>
      <c r="E25" s="27">
        <v>48742106.030000001</v>
      </c>
      <c r="F25" s="27">
        <v>36705.58</v>
      </c>
      <c r="G25" s="27">
        <f>+E25+F25</f>
        <v>48778811.609999999</v>
      </c>
      <c r="H25" s="27">
        <v>21378854.370000001</v>
      </c>
      <c r="I25" s="27">
        <v>21378854.370000001</v>
      </c>
      <c r="J25" s="27">
        <f>I25-E25</f>
        <v>-27363251.66</v>
      </c>
      <c r="N25" s="29"/>
    </row>
    <row r="26" spans="1:14" ht="12" customHeight="1" x14ac:dyDescent="0.2">
      <c r="A26" s="18"/>
      <c r="B26" s="24" t="s">
        <v>32</v>
      </c>
      <c r="C26" s="25"/>
      <c r="D26" s="26"/>
      <c r="E26" s="27"/>
      <c r="F26" s="27"/>
      <c r="G26" s="27">
        <f t="shared" ref="G26:G27" si="0">+E26+F26</f>
        <v>0</v>
      </c>
      <c r="H26" s="27"/>
      <c r="I26" s="27"/>
      <c r="J26" s="27"/>
      <c r="M26" s="31"/>
      <c r="N26" s="29"/>
    </row>
    <row r="27" spans="1:14" ht="12" customHeight="1" x14ac:dyDescent="0.2">
      <c r="A27" s="18"/>
      <c r="B27" s="32" t="s">
        <v>33</v>
      </c>
      <c r="C27" s="33"/>
      <c r="D27" s="34"/>
      <c r="E27" s="35"/>
      <c r="F27" s="36">
        <v>593888</v>
      </c>
      <c r="G27" s="36">
        <f t="shared" si="0"/>
        <v>593888</v>
      </c>
      <c r="H27" s="36">
        <v>593888</v>
      </c>
      <c r="I27" s="36">
        <v>593888</v>
      </c>
      <c r="J27" s="36">
        <f>I27-E27</f>
        <v>593888</v>
      </c>
    </row>
    <row r="28" spans="1:14" ht="12" customHeight="1" x14ac:dyDescent="0.2">
      <c r="A28" s="5"/>
      <c r="B28" s="37"/>
      <c r="C28" s="38"/>
      <c r="D28" s="39" t="s">
        <v>34</v>
      </c>
      <c r="E28" s="27">
        <f>SUM(E11+E12+E13+E14+E15+E18+E23+E24+E25+E26)</f>
        <v>56470626.030000001</v>
      </c>
      <c r="F28" s="27">
        <f>SUM(F11+F12+F13+F14+F15+F18+F21+F23+F24+F25+F26+F27)</f>
        <v>39803252.839999996</v>
      </c>
      <c r="G28" s="27">
        <f t="shared" ref="G28:I28" si="1">SUM(G11+G12+G13+G14+G15+G18+G21+G23+G24+G25+G26+G27)</f>
        <v>96273878.870000005</v>
      </c>
      <c r="H28" s="27">
        <f t="shared" si="1"/>
        <v>42700127.07</v>
      </c>
      <c r="I28" s="27">
        <f t="shared" si="1"/>
        <v>42700127.07</v>
      </c>
      <c r="J28" s="40">
        <f>IF(I28&gt;E28,I28-E28,0)</f>
        <v>0</v>
      </c>
    </row>
    <row r="29" spans="1:14" ht="12" customHeight="1" x14ac:dyDescent="0.2">
      <c r="A29" s="18"/>
      <c r="B29" s="41"/>
      <c r="C29" s="41"/>
      <c r="D29" s="41"/>
      <c r="E29" s="42"/>
      <c r="F29" s="42"/>
      <c r="G29" s="42"/>
      <c r="H29" s="43" t="s">
        <v>35</v>
      </c>
      <c r="I29" s="44"/>
      <c r="J29" s="45"/>
    </row>
    <row r="30" spans="1:14" ht="12" customHeight="1" x14ac:dyDescent="0.2">
      <c r="A30" s="5"/>
      <c r="B30" s="5"/>
      <c r="C30" s="5"/>
      <c r="D30" s="5"/>
      <c r="E30" s="12"/>
      <c r="F30" s="12"/>
      <c r="G30" s="12"/>
      <c r="H30" s="12"/>
      <c r="I30" s="12"/>
      <c r="J30" s="12"/>
      <c r="M30" s="29"/>
    </row>
    <row r="31" spans="1:14" ht="12" customHeight="1" x14ac:dyDescent="0.2">
      <c r="A31" s="5"/>
      <c r="B31" s="15" t="s">
        <v>36</v>
      </c>
      <c r="C31" s="15"/>
      <c r="D31" s="15"/>
      <c r="E31" s="14" t="s">
        <v>6</v>
      </c>
      <c r="F31" s="14"/>
      <c r="G31" s="14"/>
      <c r="H31" s="14"/>
      <c r="I31" s="14"/>
      <c r="J31" s="15" t="s">
        <v>7</v>
      </c>
    </row>
    <row r="32" spans="1:14" ht="25.5" x14ac:dyDescent="0.2">
      <c r="A32" s="5"/>
      <c r="B32" s="15"/>
      <c r="C32" s="15"/>
      <c r="D32" s="15"/>
      <c r="E32" s="16" t="s">
        <v>8</v>
      </c>
      <c r="F32" s="17" t="s">
        <v>9</v>
      </c>
      <c r="G32" s="16" t="s">
        <v>10</v>
      </c>
      <c r="H32" s="16" t="s">
        <v>11</v>
      </c>
      <c r="I32" s="16" t="s">
        <v>12</v>
      </c>
      <c r="J32" s="15"/>
      <c r="M32" s="31"/>
    </row>
    <row r="33" spans="1:14" ht="12" customHeight="1" x14ac:dyDescent="0.2">
      <c r="A33" s="5"/>
      <c r="B33" s="15"/>
      <c r="C33" s="15"/>
      <c r="D33" s="15"/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</row>
    <row r="34" spans="1:14" ht="12" customHeight="1" x14ac:dyDescent="0.2">
      <c r="A34" s="18"/>
      <c r="B34" s="19"/>
      <c r="C34" s="20"/>
      <c r="D34" s="21"/>
      <c r="E34" s="23"/>
      <c r="F34" s="23"/>
      <c r="G34" s="23"/>
      <c r="H34" s="23"/>
      <c r="I34" s="23"/>
      <c r="J34" s="23"/>
    </row>
    <row r="35" spans="1:14" ht="12" customHeight="1" x14ac:dyDescent="0.2">
      <c r="A35" s="18"/>
      <c r="B35" s="46"/>
      <c r="C35" s="47"/>
      <c r="D35" s="48"/>
      <c r="E35" s="49">
        <f t="shared" ref="E35:J35" si="2">+E36+E37+E38+E39+E40+E43+E46+E47</f>
        <v>56470626.030000001</v>
      </c>
      <c r="F35" s="49">
        <f t="shared" si="2"/>
        <v>39803252.839999996</v>
      </c>
      <c r="G35" s="49">
        <f t="shared" si="2"/>
        <v>96273878.870000005</v>
      </c>
      <c r="H35" s="49">
        <f t="shared" si="2"/>
        <v>42700127.07</v>
      </c>
      <c r="I35" s="49">
        <f t="shared" si="2"/>
        <v>42700127.07</v>
      </c>
      <c r="J35" s="49">
        <f t="shared" si="2"/>
        <v>-13770498.960000001</v>
      </c>
    </row>
    <row r="36" spans="1:14" ht="12" customHeight="1" x14ac:dyDescent="0.2">
      <c r="A36" s="18"/>
      <c r="B36" s="46" t="s">
        <v>23</v>
      </c>
      <c r="C36" s="47"/>
      <c r="D36" s="48"/>
      <c r="E36" s="27">
        <v>6397820</v>
      </c>
      <c r="F36" s="27">
        <v>0</v>
      </c>
      <c r="G36" s="27">
        <f>+E36+F36</f>
        <v>6397820</v>
      </c>
      <c r="H36" s="27">
        <v>2288572.91</v>
      </c>
      <c r="I36" s="27">
        <v>2288572.91</v>
      </c>
      <c r="J36" s="27">
        <f>+I36-E36</f>
        <v>-4109247.09</v>
      </c>
    </row>
    <row r="37" spans="1:14" ht="12" customHeight="1" x14ac:dyDescent="0.2">
      <c r="A37" s="18"/>
      <c r="B37" s="46" t="s">
        <v>26</v>
      </c>
      <c r="C37" s="47"/>
      <c r="D37" s="48"/>
      <c r="E37" s="27">
        <v>1330700</v>
      </c>
      <c r="F37" s="27">
        <v>2241406.85</v>
      </c>
      <c r="G37" s="27">
        <f>+E37+F37</f>
        <v>3572106.85</v>
      </c>
      <c r="H37" s="27">
        <v>1267257.79</v>
      </c>
      <c r="I37" s="27">
        <v>1267257.79</v>
      </c>
      <c r="J37" s="27">
        <f>+I37-E37</f>
        <v>-63442.209999999963</v>
      </c>
    </row>
    <row r="38" spans="1:14" ht="12" customHeight="1" x14ac:dyDescent="0.2">
      <c r="A38" s="18"/>
      <c r="B38" s="46" t="s">
        <v>37</v>
      </c>
      <c r="C38" s="47"/>
      <c r="D38" s="48"/>
      <c r="E38" s="27">
        <v>0</v>
      </c>
      <c r="F38" s="27"/>
      <c r="G38" s="27">
        <f>+E38+F38</f>
        <v>0</v>
      </c>
      <c r="H38" s="27">
        <v>0</v>
      </c>
      <c r="I38" s="27">
        <v>0</v>
      </c>
      <c r="J38" s="27">
        <f>+I38-E38</f>
        <v>0</v>
      </c>
    </row>
    <row r="39" spans="1:14" ht="12" customHeight="1" x14ac:dyDescent="0.2">
      <c r="A39" s="18"/>
      <c r="B39" s="46" t="s">
        <v>30</v>
      </c>
      <c r="C39" s="47"/>
      <c r="D39" s="48"/>
      <c r="E39" s="27">
        <v>0</v>
      </c>
      <c r="F39" s="27">
        <v>37525140.409999996</v>
      </c>
      <c r="G39" s="27">
        <f>+E39+F39</f>
        <v>37525140.409999996</v>
      </c>
      <c r="H39" s="27">
        <v>17765442</v>
      </c>
      <c r="I39" s="27">
        <v>17765442</v>
      </c>
      <c r="J39" s="27">
        <f>+I39-E39</f>
        <v>17765442</v>
      </c>
      <c r="N39" s="31"/>
    </row>
    <row r="40" spans="1:14" ht="12" customHeight="1" x14ac:dyDescent="0.2">
      <c r="A40" s="18"/>
      <c r="B40" s="46" t="s">
        <v>31</v>
      </c>
      <c r="C40" s="47"/>
      <c r="D40" s="48"/>
      <c r="E40" s="27">
        <v>48742106.030000001</v>
      </c>
      <c r="F40" s="27">
        <v>36705.58</v>
      </c>
      <c r="G40" s="27">
        <f>+E40+F40</f>
        <v>48778811.609999999</v>
      </c>
      <c r="H40" s="27">
        <v>21378854.370000001</v>
      </c>
      <c r="I40" s="27">
        <v>21378854.370000001</v>
      </c>
      <c r="J40" s="27">
        <f>+I40-E40</f>
        <v>-27363251.66</v>
      </c>
    </row>
    <row r="41" spans="1:14" ht="12" customHeight="1" x14ac:dyDescent="0.2">
      <c r="A41" s="18"/>
      <c r="B41" s="46"/>
      <c r="C41" s="47"/>
      <c r="D41" s="48"/>
      <c r="E41" s="27"/>
      <c r="F41" s="27"/>
      <c r="G41" s="27"/>
      <c r="H41" s="27"/>
      <c r="I41" s="27"/>
      <c r="J41" s="27"/>
    </row>
    <row r="42" spans="1:14" ht="12" customHeight="1" x14ac:dyDescent="0.2">
      <c r="A42" s="18"/>
      <c r="B42" s="28"/>
      <c r="C42" s="7"/>
      <c r="D42" s="50"/>
      <c r="E42" s="27"/>
      <c r="F42" s="27"/>
      <c r="G42" s="27"/>
      <c r="H42" s="27"/>
      <c r="I42" s="27"/>
      <c r="J42" s="27"/>
    </row>
    <row r="43" spans="1:14" ht="12" customHeight="1" x14ac:dyDescent="0.2">
      <c r="A43" s="18"/>
      <c r="B43" s="28"/>
      <c r="C43" s="25"/>
      <c r="D43" s="26"/>
      <c r="E43" s="27"/>
      <c r="F43" s="27"/>
      <c r="G43" s="27"/>
      <c r="H43" s="27"/>
      <c r="I43" s="27"/>
      <c r="J43" s="27"/>
      <c r="N43" s="51"/>
    </row>
    <row r="44" spans="1:14" ht="12" customHeight="1" x14ac:dyDescent="0.2">
      <c r="A44" s="18"/>
      <c r="B44" s="28"/>
      <c r="C44" s="7"/>
      <c r="D44" s="50"/>
      <c r="E44" s="27"/>
      <c r="F44" s="27"/>
      <c r="G44" s="27"/>
      <c r="H44" s="27"/>
      <c r="I44" s="27"/>
      <c r="J44" s="27"/>
    </row>
    <row r="45" spans="1:14" ht="12" customHeight="1" x14ac:dyDescent="0.2">
      <c r="A45" s="18"/>
      <c r="B45" s="28"/>
      <c r="C45" s="7"/>
      <c r="D45" s="50"/>
      <c r="E45" s="27"/>
      <c r="F45" s="27"/>
      <c r="G45" s="27"/>
      <c r="H45" s="27"/>
      <c r="I45" s="27"/>
      <c r="J45" s="27"/>
    </row>
    <row r="46" spans="1:14" ht="12" customHeight="1" x14ac:dyDescent="0.2">
      <c r="A46" s="18"/>
      <c r="B46" s="28"/>
      <c r="C46" s="25"/>
      <c r="D46" s="26"/>
      <c r="E46" s="27"/>
      <c r="F46" s="27"/>
      <c r="G46" s="27"/>
      <c r="H46" s="27"/>
      <c r="I46" s="27"/>
      <c r="J46" s="27"/>
      <c r="N46" s="31"/>
    </row>
    <row r="47" spans="1:14" ht="12" customHeight="1" x14ac:dyDescent="0.2">
      <c r="A47" s="18"/>
      <c r="B47" s="28"/>
      <c r="C47" s="25"/>
      <c r="D47" s="26"/>
      <c r="E47" s="27"/>
      <c r="F47" s="27"/>
      <c r="G47" s="27"/>
      <c r="H47" s="27"/>
      <c r="I47" s="27"/>
      <c r="J47" s="27"/>
    </row>
    <row r="48" spans="1:14" ht="12" customHeight="1" x14ac:dyDescent="0.2">
      <c r="A48" s="18"/>
      <c r="B48" s="28"/>
      <c r="C48" s="7"/>
      <c r="D48" s="50"/>
      <c r="E48" s="27"/>
      <c r="F48" s="27"/>
      <c r="G48" s="52"/>
      <c r="H48" s="27"/>
      <c r="I48" s="27"/>
      <c r="J48" s="52"/>
    </row>
    <row r="49" spans="1:11" ht="12" customHeight="1" x14ac:dyDescent="0.2">
      <c r="A49" s="18"/>
      <c r="B49" s="53"/>
      <c r="C49" s="54"/>
      <c r="D49" s="50"/>
      <c r="E49" s="49"/>
      <c r="F49" s="49"/>
      <c r="G49" s="49"/>
      <c r="H49" s="49"/>
      <c r="I49" s="49"/>
      <c r="J49" s="49"/>
    </row>
    <row r="50" spans="1:11" ht="12" customHeight="1" x14ac:dyDescent="0.2">
      <c r="A50" s="18"/>
      <c r="B50" s="53"/>
      <c r="C50" s="25"/>
      <c r="D50" s="26"/>
      <c r="E50" s="27"/>
      <c r="F50" s="27"/>
      <c r="G50" s="27"/>
      <c r="H50" s="27"/>
      <c r="I50" s="27"/>
      <c r="J50" s="27"/>
    </row>
    <row r="51" spans="1:11" ht="12" customHeight="1" x14ac:dyDescent="0.2">
      <c r="A51" s="18"/>
      <c r="B51" s="28"/>
      <c r="C51" s="25"/>
      <c r="D51" s="26"/>
      <c r="E51" s="27"/>
      <c r="F51" s="27"/>
      <c r="G51" s="27"/>
      <c r="H51" s="27"/>
      <c r="I51" s="27"/>
      <c r="J51" s="27"/>
    </row>
    <row r="52" spans="1:11" ht="12" customHeight="1" x14ac:dyDescent="0.2">
      <c r="A52" s="18"/>
      <c r="B52" s="28"/>
      <c r="C52" s="25"/>
      <c r="D52" s="26"/>
      <c r="E52" s="27"/>
      <c r="F52" s="27"/>
      <c r="G52" s="27"/>
      <c r="H52" s="27"/>
      <c r="I52" s="27"/>
      <c r="J52" s="27"/>
    </row>
    <row r="53" spans="1:11" s="60" customFormat="1" ht="12" customHeight="1" x14ac:dyDescent="0.2">
      <c r="A53" s="5"/>
      <c r="B53" s="55"/>
      <c r="C53" s="56"/>
      <c r="D53" s="57"/>
      <c r="E53" s="58"/>
      <c r="F53" s="58"/>
      <c r="G53" s="58"/>
      <c r="H53" s="58"/>
      <c r="I53" s="58"/>
      <c r="J53" s="58"/>
      <c r="K53" s="59"/>
    </row>
    <row r="54" spans="1:11" ht="12" customHeight="1" x14ac:dyDescent="0.2">
      <c r="A54" s="18"/>
      <c r="B54" s="53"/>
      <c r="C54" s="61"/>
      <c r="D54" s="50"/>
      <c r="E54" s="49"/>
      <c r="F54" s="49"/>
      <c r="G54" s="49"/>
      <c r="H54" s="49"/>
      <c r="I54" s="49"/>
      <c r="J54" s="49"/>
    </row>
    <row r="55" spans="1:11" ht="12" customHeight="1" x14ac:dyDescent="0.2">
      <c r="A55" s="18"/>
      <c r="B55" s="28"/>
      <c r="C55" s="25"/>
      <c r="D55" s="26"/>
      <c r="E55" s="27"/>
      <c r="F55" s="27"/>
      <c r="G55" s="27"/>
      <c r="H55" s="27"/>
      <c r="I55" s="27"/>
      <c r="J55" s="27"/>
    </row>
    <row r="56" spans="1:11" ht="12" customHeight="1" x14ac:dyDescent="0.2">
      <c r="A56" s="18"/>
      <c r="B56" s="62"/>
      <c r="C56" s="63"/>
      <c r="D56" s="64"/>
      <c r="E56" s="36"/>
      <c r="F56" s="36"/>
      <c r="G56" s="36"/>
      <c r="H56" s="36"/>
      <c r="I56" s="36"/>
      <c r="J56" s="36"/>
    </row>
    <row r="57" spans="1:11" ht="12" customHeight="1" x14ac:dyDescent="0.2">
      <c r="A57" s="5"/>
      <c r="B57" s="65"/>
      <c r="C57" s="66"/>
      <c r="D57" s="67" t="s">
        <v>34</v>
      </c>
      <c r="E57" s="68">
        <f>+E36+E37+E39+E40+E43+E46+E47+E49+E54</f>
        <v>56470626.030000001</v>
      </c>
      <c r="F57" s="69">
        <f>+F36+F37+F39+F40+F43+F46+F47+F49+F54</f>
        <v>39803252.839999996</v>
      </c>
      <c r="G57" s="69">
        <f>+G36+G37+G39+G40+G43+G46+G47+G49+G54</f>
        <v>96273878.870000005</v>
      </c>
      <c r="H57" s="69">
        <f>+H36+H37+H38+H39+H40+H43+H46+H47+H49+H54</f>
        <v>42700127.07</v>
      </c>
      <c r="I57" s="69">
        <f>+I36+I37+I38+I39+I40+I43+I46+I47+I49+I54</f>
        <v>42700127.07</v>
      </c>
      <c r="J57" s="70">
        <f>IF(I57&gt;E57,I57-E57,0)</f>
        <v>0</v>
      </c>
    </row>
    <row r="58" spans="1:11" x14ac:dyDescent="0.2">
      <c r="A58" s="18"/>
      <c r="B58" s="71" t="s">
        <v>38</v>
      </c>
      <c r="C58" s="72"/>
      <c r="D58" s="72"/>
      <c r="E58" s="72"/>
      <c r="F58" s="73"/>
      <c r="G58" s="73"/>
      <c r="H58" s="74" t="s">
        <v>35</v>
      </c>
      <c r="I58" s="75"/>
      <c r="J58" s="76"/>
    </row>
    <row r="59" spans="1:11" x14ac:dyDescent="0.2">
      <c r="A59" s="18"/>
      <c r="B59" s="77"/>
      <c r="C59" s="77"/>
      <c r="D59" s="77"/>
      <c r="E59" s="77"/>
      <c r="F59" s="77"/>
      <c r="G59" s="77"/>
      <c r="H59" s="77"/>
      <c r="I59" s="77"/>
      <c r="J59" s="77"/>
    </row>
    <row r="60" spans="1:11" x14ac:dyDescent="0.2">
      <c r="B60" s="71" t="s">
        <v>39</v>
      </c>
      <c r="C60" s="71"/>
      <c r="D60" s="71"/>
      <c r="E60" s="71"/>
      <c r="F60" s="71"/>
      <c r="G60" s="71"/>
      <c r="H60" s="71"/>
      <c r="I60" s="71"/>
      <c r="J60" s="7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4" spans="1:11" ht="15" x14ac:dyDescent="0.25">
      <c r="D64" s="78"/>
      <c r="H64" s="79"/>
      <c r="I64" s="79"/>
      <c r="J64" s="79"/>
    </row>
    <row r="65" spans="4:13" ht="15" x14ac:dyDescent="0.25">
      <c r="D65" s="80" t="s">
        <v>40</v>
      </c>
      <c r="E65" s="81"/>
      <c r="F65" s="82"/>
      <c r="G65" s="82"/>
      <c r="H65" s="83" t="s">
        <v>41</v>
      </c>
      <c r="I65" s="83"/>
      <c r="J65" s="83"/>
      <c r="K65" s="84"/>
      <c r="L65" s="84"/>
      <c r="M65" s="84"/>
    </row>
    <row r="66" spans="4:13" ht="12" customHeight="1" x14ac:dyDescent="0.25">
      <c r="D66" s="80" t="s">
        <v>42</v>
      </c>
      <c r="E66" s="81"/>
      <c r="F66" s="85"/>
      <c r="G66" s="85"/>
      <c r="H66" s="86" t="s">
        <v>43</v>
      </c>
      <c r="I66" s="86"/>
      <c r="J66" s="86"/>
      <c r="K66" s="87"/>
      <c r="L66" s="87"/>
      <c r="M66" s="87"/>
    </row>
  </sheetData>
  <mergeCells count="49">
    <mergeCell ref="B59:J59"/>
    <mergeCell ref="H64:J64"/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B38:D38"/>
    <mergeCell ref="B39:D39"/>
    <mergeCell ref="B40:D40"/>
    <mergeCell ref="B41:D41"/>
    <mergeCell ref="C43:D43"/>
    <mergeCell ref="C46:D46"/>
    <mergeCell ref="B31:D33"/>
    <mergeCell ref="E31:I31"/>
    <mergeCell ref="J31:J32"/>
    <mergeCell ref="B35:D35"/>
    <mergeCell ref="B36:D36"/>
    <mergeCell ref="B37:D37"/>
    <mergeCell ref="B23:D23"/>
    <mergeCell ref="B24:D24"/>
    <mergeCell ref="B25:D25"/>
    <mergeCell ref="B26:D26"/>
    <mergeCell ref="B27:D27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K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2017-07-11T21:30:59Z</cp:lastPrinted>
  <dcterms:created xsi:type="dcterms:W3CDTF">2017-07-11T21:25:38Z</dcterms:created>
  <dcterms:modified xsi:type="dcterms:W3CDTF">2017-07-11T21:31:25Z</dcterms:modified>
</cp:coreProperties>
</file>