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CO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H46" i="1"/>
  <c r="F46" i="1"/>
  <c r="E46" i="1"/>
  <c r="D46" i="1"/>
  <c r="F41" i="1"/>
  <c r="K41" i="1" s="1"/>
  <c r="F40" i="1"/>
  <c r="K40" i="1" s="1"/>
  <c r="E40" i="1"/>
  <c r="D40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J32" i="1"/>
  <c r="I32" i="1"/>
  <c r="H32" i="1"/>
  <c r="G32" i="1"/>
  <c r="E32" i="1"/>
  <c r="D32" i="1"/>
  <c r="F32" i="1" s="1"/>
  <c r="K32" i="1" s="1"/>
  <c r="F31" i="1"/>
  <c r="K31" i="1" s="1"/>
  <c r="J30" i="1"/>
  <c r="I30" i="1"/>
  <c r="H30" i="1"/>
  <c r="G30" i="1"/>
  <c r="F30" i="1"/>
  <c r="K30" i="1" s="1"/>
  <c r="E30" i="1"/>
  <c r="D30" i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E16" i="1"/>
  <c r="D16" i="1"/>
  <c r="F16" i="1" s="1"/>
  <c r="K16" i="1" s="1"/>
  <c r="F15" i="1"/>
  <c r="K15" i="1" s="1"/>
  <c r="F14" i="1"/>
  <c r="K14" i="1" s="1"/>
  <c r="F13" i="1"/>
  <c r="K13" i="1" s="1"/>
  <c r="J12" i="1"/>
  <c r="I12" i="1"/>
  <c r="H12" i="1"/>
  <c r="G12" i="1"/>
  <c r="F12" i="1"/>
  <c r="K12" i="1" s="1"/>
  <c r="E12" i="1"/>
  <c r="D12" i="1"/>
  <c r="F11" i="1"/>
  <c r="K11" i="1" s="1"/>
  <c r="J10" i="1"/>
  <c r="J42" i="1" s="1"/>
  <c r="I10" i="1"/>
  <c r="I42" i="1" s="1"/>
  <c r="H10" i="1"/>
  <c r="H42" i="1" s="1"/>
  <c r="G10" i="1"/>
  <c r="G42" i="1" s="1"/>
  <c r="E10" i="1"/>
  <c r="E42" i="1" s="1"/>
  <c r="D10" i="1"/>
  <c r="D42" i="1" s="1"/>
  <c r="F10" i="1" l="1"/>
  <c r="K10" i="1" l="1"/>
  <c r="K42" i="1" s="1"/>
  <c r="F42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<sst xmlns="http://schemas.openxmlformats.org/spreadsheetml/2006/main" count="55" uniqueCount="55">
  <si>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</si>
  <si>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POR OBJETO DEL GASTO (CAPÍTULO Y CONCEPTO)</t>
  </si>
  <si>
    <t>Del 1 de Enero al 31 de Marzo de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</si>
  <si>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</si>
  <si>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</si>
  <si>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</si>
  <si>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</si>
  <si>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</si>
  <si>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</si>
  <si>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</si>
  <si>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</si>
  <si>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</si>
  <si>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</si>
  <si>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</si>
  <si>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</si>
  <si>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</si>
  <si>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</si>
  <si>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</si>
  <si>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</si>
  <si>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</si>
  <si>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</si>
  <si>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</si>
  <si>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</si>
  <si>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</si>
  <si>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</si>
  <si>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</si>
  <si>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</si>
  <si>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</si>
  <si>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</si>
  <si>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</si>
  <si>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</si>
  <si>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</si>
  <si>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</si>
  <si>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</si>
  <si>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</si>
  <si>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</si>
  <si>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</si>
  <si>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</si>
  <si>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</si>
  <si>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</si>
  <si>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</si>
  <si>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Equipo de Cómputo y Tecnología de la Informac</t>
  </si>
  <si>
    <t>mobiliario y equipo educacional y recreativo</t>
  </si>
  <si>
    <t>Cámaras Fotográficas y de Video</t>
  </si>
  <si>
    <t>Maquinaria y otros equipos y herramientas</t>
  </si>
  <si>
    <t>Maquinaria y equipo Agropecuario</t>
  </si>
  <si>
    <t>Equipo de Comunicación y Telecomunicación</t>
  </si>
  <si>
    <t>Provisiones para contingencias y otraas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</si>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</sst>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43" fontId="3" fillId="3" borderId="4" xfId="1" applyFont="1" applyFill="1" applyBorder="1" applyAlignment="1">
      <alignment horizontal="right" vertical="top" wrapText="1"/>
    </xf>
    <xf numFmtId="43" fontId="3" fillId="3" borderId="4" xfId="1" applyFont="1" applyFill="1" applyBorder="1" applyAlignment="1">
      <alignment horizontal="right" vertical="center" wrapText="1"/>
    </xf>
    <xf numFmtId="4" fontId="0" fillId="3" borderId="0" xfId="0" applyNumberFormat="1" applyFill="1"/>
    <xf numFmtId="0" fontId="4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0" borderId="0" xfId="0" applyFont="1"/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9" fillId="3" borderId="0" xfId="0" applyFont="1" applyFill="1"/>
    <xf numFmtId="0" fontId="10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POR%20A&#209;O/INFORMES%202016/ESTADOS%20FINANCIEROS%202016/1.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sqref="A1:XFD1048576"/>
    </sheetView>
  </sheetViews>
  <sheetFormatPr baseColWidth="10" defaultRowHeight="12.75" x14ac:dyDescent="0.2"/>
  <cols>
    <col min="1" max="1" width="16.42578125" style="2" customWidth="1"/>
    <col min="2" max="2" width="4.5703125" style="18" customWidth="1"/>
    <col min="3" max="3" width="57.28515625" style="18" customWidth="1"/>
    <col min="4" max="4" width="14.140625" style="18" customWidth="1"/>
    <col min="5" max="5" width="13.5703125" style="18" customWidth="1"/>
    <col min="6" max="6" width="14.28515625" style="18" customWidth="1"/>
    <col min="7" max="7" width="15.140625" style="18" customWidth="1"/>
    <col min="8" max="10" width="14.140625" style="18" customWidth="1"/>
    <col min="11" max="11" width="15" style="18" customWidth="1"/>
    <col min="12" max="12" width="3.7109375" style="2" customWidth="1"/>
    <col min="13" max="16384" width="11.42578125" style="18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ht="6.75" customHeight="1" x14ac:dyDescent="0.2"/>
    <row r="7" spans="2:11" x14ac:dyDescent="0.2">
      <c r="B7" s="5" t="s">
        <v>5</v>
      </c>
      <c r="C7" s="5"/>
      <c r="D7" s="6" t="s">
        <v>6</v>
      </c>
      <c r="E7" s="6"/>
      <c r="F7" s="6"/>
      <c r="G7" s="6"/>
      <c r="H7" s="6"/>
      <c r="I7" s="6"/>
      <c r="J7" s="6"/>
      <c r="K7" s="6" t="s">
        <v>7</v>
      </c>
    </row>
    <row r="8" spans="2:11" ht="51" x14ac:dyDescent="0.2">
      <c r="B8" s="5"/>
      <c r="C8" s="5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6"/>
    </row>
    <row r="9" spans="2:11" ht="11.25" customHeight="1" x14ac:dyDescent="0.25">
      <c r="B9" s="5"/>
      <c r="C9" s="5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2:11" ht="15" x14ac:dyDescent="0.25">
      <c r="B10" s="8" t="s">
        <v>17</v>
      </c>
      <c r="C10" s="9"/>
      <c r="D10" s="10">
        <f>SUM(D11:D11)</f>
        <v>35574491.350000001</v>
      </c>
      <c r="E10" s="10">
        <f>SUM(E11:E11)</f>
        <v>31727952.809999999</v>
      </c>
      <c r="F10" s="10">
        <f>+D10+E10</f>
        <v>67302444.159999996</v>
      </c>
      <c r="G10" s="10">
        <f>SUM(G11:G11)</f>
        <v>16269397.9</v>
      </c>
      <c r="H10" s="10">
        <f>SUM(H11:H11)</f>
        <v>16269397.9</v>
      </c>
      <c r="I10" s="10">
        <f>SUM(I11:I11)</f>
        <v>16269397.9</v>
      </c>
      <c r="J10" s="10">
        <f>SUM(J11:J11)</f>
        <v>16269397.9</v>
      </c>
      <c r="K10" s="10">
        <f t="shared" ref="K10:K41" si="0">+F10-H10</f>
        <v>51033046.259999998</v>
      </c>
    </row>
    <row r="11" spans="2:11" ht="15" x14ac:dyDescent="0.25">
      <c r="B11" s="11"/>
      <c r="C11" s="12" t="s">
        <v>18</v>
      </c>
      <c r="D11" s="13">
        <v>35574491.350000001</v>
      </c>
      <c r="E11" s="13">
        <v>31727952.809999999</v>
      </c>
      <c r="F11" s="13">
        <f>+D11+E11</f>
        <v>67302444.159999996</v>
      </c>
      <c r="G11" s="13">
        <v>16269397.9</v>
      </c>
      <c r="H11" s="13">
        <v>16269397.9</v>
      </c>
      <c r="I11" s="13">
        <v>16269397.9</v>
      </c>
      <c r="J11" s="13">
        <v>16269397.9</v>
      </c>
      <c r="K11" s="13">
        <f t="shared" si="0"/>
        <v>51033046.259999998</v>
      </c>
    </row>
    <row r="12" spans="2:11" ht="15" x14ac:dyDescent="0.25">
      <c r="B12" s="8" t="s">
        <v>19</v>
      </c>
      <c r="C12" s="9"/>
      <c r="D12" s="10">
        <f>SUM(D13:D15)</f>
        <v>2991392.63</v>
      </c>
      <c r="E12" s="10">
        <f>SUM(E13:E15)</f>
        <v>1548441.9400000002</v>
      </c>
      <c r="F12" s="10">
        <f t="shared" ref="F12:F41" si="1">+D12+E12</f>
        <v>4539834.57</v>
      </c>
      <c r="G12" s="10">
        <f>SUM(G13:G15)</f>
        <v>625249.52</v>
      </c>
      <c r="H12" s="10">
        <f t="shared" ref="H12:I12" si="2">SUM(H13:H15)</f>
        <v>482376.36</v>
      </c>
      <c r="I12" s="10">
        <f t="shared" si="2"/>
        <v>482376.36</v>
      </c>
      <c r="J12" s="10">
        <f>SUM(J13:J15)</f>
        <v>482376.36</v>
      </c>
      <c r="K12" s="10">
        <f t="shared" si="0"/>
        <v>4057458.2100000004</v>
      </c>
    </row>
    <row r="13" spans="2:11" ht="15" x14ac:dyDescent="0.25">
      <c r="B13" s="11"/>
      <c r="C13" s="12" t="s">
        <v>20</v>
      </c>
      <c r="D13" s="14">
        <v>2447589.71</v>
      </c>
      <c r="E13" s="14">
        <v>1059310.53</v>
      </c>
      <c r="F13" s="14">
        <f t="shared" si="1"/>
        <v>3506900.24</v>
      </c>
      <c r="G13" s="14">
        <v>367032.08</v>
      </c>
      <c r="H13" s="14">
        <v>224158.92</v>
      </c>
      <c r="I13" s="14">
        <v>224158.92</v>
      </c>
      <c r="J13" s="14">
        <v>224158.92</v>
      </c>
      <c r="K13" s="10">
        <f t="shared" si="0"/>
        <v>3282741.3200000003</v>
      </c>
    </row>
    <row r="14" spans="2:11" ht="15" x14ac:dyDescent="0.25">
      <c r="B14" s="11"/>
      <c r="C14" s="12" t="s">
        <v>21</v>
      </c>
      <c r="D14" s="14">
        <v>384871.13</v>
      </c>
      <c r="E14" s="14">
        <v>383671.13</v>
      </c>
      <c r="F14" s="14">
        <f t="shared" si="1"/>
        <v>768542.26</v>
      </c>
      <c r="G14" s="14">
        <v>213079.72</v>
      </c>
      <c r="H14" s="14">
        <v>213079.72</v>
      </c>
      <c r="I14" s="14">
        <v>213079.72</v>
      </c>
      <c r="J14" s="14">
        <v>213079.72</v>
      </c>
      <c r="K14" s="10">
        <f t="shared" si="0"/>
        <v>555462.54</v>
      </c>
    </row>
    <row r="15" spans="2:11" ht="15" x14ac:dyDescent="0.25">
      <c r="B15" s="11"/>
      <c r="C15" s="12" t="s">
        <v>22</v>
      </c>
      <c r="D15" s="14">
        <v>158931.79</v>
      </c>
      <c r="E15" s="14">
        <v>105460.28</v>
      </c>
      <c r="F15" s="14">
        <f t="shared" si="1"/>
        <v>264392.07</v>
      </c>
      <c r="G15" s="14">
        <v>45137.72</v>
      </c>
      <c r="H15" s="14">
        <v>45137.72</v>
      </c>
      <c r="I15" s="14">
        <v>45137.72</v>
      </c>
      <c r="J15" s="14">
        <v>45137.72</v>
      </c>
      <c r="K15" s="10">
        <f t="shared" si="0"/>
        <v>219254.35</v>
      </c>
    </row>
    <row r="16" spans="2:11" ht="15" x14ac:dyDescent="0.25">
      <c r="B16" s="8" t="s">
        <v>23</v>
      </c>
      <c r="C16" s="9"/>
      <c r="D16" s="10">
        <f>SUM(D17:D29)</f>
        <v>14195227.430000002</v>
      </c>
      <c r="E16" s="10">
        <f>SUM(E17:E29)</f>
        <v>5049132.8100000005</v>
      </c>
      <c r="F16" s="10">
        <f t="shared" si="1"/>
        <v>19244360.240000002</v>
      </c>
      <c r="G16" s="10">
        <f>SUM(G17:G29)</f>
        <v>2353680.83</v>
      </c>
      <c r="H16" s="10">
        <f>SUM(H17:H29)</f>
        <v>2353680.83</v>
      </c>
      <c r="I16" s="10">
        <f>SUM(I17:I29)</f>
        <v>2353680.83</v>
      </c>
      <c r="J16" s="10">
        <f>SUM(J17:J29)</f>
        <v>2353680.83</v>
      </c>
      <c r="K16" s="10">
        <f t="shared" si="0"/>
        <v>16890679.410000004</v>
      </c>
    </row>
    <row r="17" spans="2:11" ht="15" x14ac:dyDescent="0.25">
      <c r="B17" s="11"/>
      <c r="C17" s="12" t="s">
        <v>24</v>
      </c>
      <c r="D17" s="14">
        <v>352056.3</v>
      </c>
      <c r="E17" s="14">
        <v>45249.1</v>
      </c>
      <c r="F17" s="14">
        <f t="shared" si="1"/>
        <v>397305.39999999997</v>
      </c>
      <c r="G17" s="14">
        <v>6217.6</v>
      </c>
      <c r="H17" s="14">
        <v>6217.6</v>
      </c>
      <c r="I17" s="14">
        <v>6217.6</v>
      </c>
      <c r="J17" s="14">
        <v>6217.6</v>
      </c>
      <c r="K17" s="10">
        <f t="shared" si="0"/>
        <v>391087.8</v>
      </c>
    </row>
    <row r="18" spans="2:11" ht="15" x14ac:dyDescent="0.25">
      <c r="B18" s="11"/>
      <c r="C18" s="12" t="s">
        <v>25</v>
      </c>
      <c r="D18" s="14">
        <v>360753.75</v>
      </c>
      <c r="E18" s="14">
        <v>85753.75</v>
      </c>
      <c r="F18" s="14">
        <f t="shared" si="1"/>
        <v>446507.5</v>
      </c>
      <c r="G18" s="14"/>
      <c r="H18" s="14"/>
      <c r="I18" s="14"/>
      <c r="J18" s="14">
        <v>0</v>
      </c>
      <c r="K18" s="10">
        <f t="shared" si="0"/>
        <v>446507.5</v>
      </c>
    </row>
    <row r="19" spans="2:11" ht="15" x14ac:dyDescent="0.25">
      <c r="B19" s="11"/>
      <c r="C19" s="12" t="s">
        <v>26</v>
      </c>
      <c r="D19" s="14">
        <v>0</v>
      </c>
      <c r="E19" s="14">
        <v>0</v>
      </c>
      <c r="F19" s="14">
        <f t="shared" si="1"/>
        <v>0</v>
      </c>
      <c r="G19" s="14"/>
      <c r="H19" s="14"/>
      <c r="I19" s="14"/>
      <c r="J19" s="14">
        <v>0</v>
      </c>
      <c r="K19" s="10">
        <f t="shared" si="0"/>
        <v>0</v>
      </c>
    </row>
    <row r="20" spans="2:11" ht="15" x14ac:dyDescent="0.25">
      <c r="B20" s="11"/>
      <c r="C20" s="12" t="s">
        <v>27</v>
      </c>
      <c r="D20" s="14">
        <v>2967801.6</v>
      </c>
      <c r="E20" s="15">
        <v>741274.27</v>
      </c>
      <c r="F20" s="14">
        <f t="shared" si="1"/>
        <v>3709075.87</v>
      </c>
      <c r="G20" s="14">
        <v>488038.48</v>
      </c>
      <c r="H20" s="14">
        <v>488038.48</v>
      </c>
      <c r="I20" s="14">
        <v>488038.48</v>
      </c>
      <c r="J20" s="14">
        <v>488038.48</v>
      </c>
      <c r="K20" s="10">
        <f t="shared" si="0"/>
        <v>3221037.39</v>
      </c>
    </row>
    <row r="21" spans="2:11" ht="15" x14ac:dyDescent="0.25">
      <c r="B21" s="11"/>
      <c r="C21" s="12" t="s">
        <v>28</v>
      </c>
      <c r="D21" s="14">
        <v>57747.6</v>
      </c>
      <c r="E21" s="14">
        <v>57747.6</v>
      </c>
      <c r="F21" s="14">
        <f t="shared" si="1"/>
        <v>115495.2</v>
      </c>
      <c r="G21" s="14">
        <v>1219.76</v>
      </c>
      <c r="H21" s="14">
        <v>1219.76</v>
      </c>
      <c r="I21" s="14">
        <v>1219.76</v>
      </c>
      <c r="J21" s="14">
        <v>1219.76</v>
      </c>
      <c r="K21" s="10">
        <f t="shared" si="0"/>
        <v>114275.44</v>
      </c>
    </row>
    <row r="22" spans="2:11" ht="15" x14ac:dyDescent="0.25">
      <c r="B22" s="11"/>
      <c r="C22" s="12" t="s">
        <v>29</v>
      </c>
      <c r="D22" s="14">
        <v>121627.1</v>
      </c>
      <c r="E22" s="14">
        <v>431235.1</v>
      </c>
      <c r="F22" s="14">
        <f t="shared" si="1"/>
        <v>552862.19999999995</v>
      </c>
      <c r="G22" s="14">
        <v>3528.7</v>
      </c>
      <c r="H22" s="14">
        <v>3528.7</v>
      </c>
      <c r="I22" s="14">
        <v>3528.7</v>
      </c>
      <c r="J22" s="14">
        <v>3528.7</v>
      </c>
      <c r="K22" s="10">
        <f t="shared" si="0"/>
        <v>549333.5</v>
      </c>
    </row>
    <row r="23" spans="2:11" ht="15" x14ac:dyDescent="0.25">
      <c r="B23" s="11"/>
      <c r="C23" s="12" t="s">
        <v>30</v>
      </c>
      <c r="D23" s="14">
        <v>1994377.76</v>
      </c>
      <c r="E23" s="14">
        <v>1035377.76</v>
      </c>
      <c r="F23" s="14">
        <f t="shared" si="1"/>
        <v>3029755.52</v>
      </c>
      <c r="G23" s="14">
        <v>693586.86</v>
      </c>
      <c r="H23" s="14">
        <v>693586.86</v>
      </c>
      <c r="I23" s="14">
        <v>693586.86</v>
      </c>
      <c r="J23" s="14">
        <v>693586.86</v>
      </c>
      <c r="K23" s="10">
        <f t="shared" si="0"/>
        <v>2336168.66</v>
      </c>
    </row>
    <row r="24" spans="2:11" ht="15" x14ac:dyDescent="0.25">
      <c r="B24" s="11"/>
      <c r="C24" s="12" t="s">
        <v>31</v>
      </c>
      <c r="D24" s="14">
        <v>239040.52</v>
      </c>
      <c r="E24" s="14">
        <v>164840.51999999999</v>
      </c>
      <c r="F24" s="14">
        <f t="shared" si="1"/>
        <v>403881.04</v>
      </c>
      <c r="G24" s="14">
        <v>5215.3599999999997</v>
      </c>
      <c r="H24" s="14">
        <v>5215.3599999999997</v>
      </c>
      <c r="I24" s="14">
        <v>5215.3599999999997</v>
      </c>
      <c r="J24" s="14">
        <v>5215.3599999999997</v>
      </c>
      <c r="K24" s="10">
        <f t="shared" si="0"/>
        <v>398665.68</v>
      </c>
    </row>
    <row r="25" spans="2:11" ht="15" x14ac:dyDescent="0.25">
      <c r="B25" s="11"/>
      <c r="C25" s="12" t="s">
        <v>32</v>
      </c>
      <c r="D25" s="14">
        <v>490738.86</v>
      </c>
      <c r="E25" s="14">
        <v>278348.86</v>
      </c>
      <c r="F25" s="14">
        <f t="shared" si="1"/>
        <v>769087.72</v>
      </c>
      <c r="G25" s="14">
        <v>170209.43</v>
      </c>
      <c r="H25" s="14">
        <v>170209.43</v>
      </c>
      <c r="I25" s="14">
        <v>170209.43</v>
      </c>
      <c r="J25" s="14">
        <v>170209.43</v>
      </c>
      <c r="K25" s="10">
        <f t="shared" si="0"/>
        <v>598878.29</v>
      </c>
    </row>
    <row r="26" spans="2:11" ht="15" x14ac:dyDescent="0.25">
      <c r="B26" s="11"/>
      <c r="C26" s="12" t="s">
        <v>33</v>
      </c>
      <c r="D26" s="14">
        <v>1262140.6200000001</v>
      </c>
      <c r="E26" s="14">
        <v>165530.62</v>
      </c>
      <c r="F26" s="14">
        <f t="shared" si="1"/>
        <v>1427671.2400000002</v>
      </c>
      <c r="G26" s="14">
        <v>81513.919999999998</v>
      </c>
      <c r="H26" s="14">
        <v>81513.919999999998</v>
      </c>
      <c r="I26" s="14">
        <v>81513.919999999998</v>
      </c>
      <c r="J26" s="14">
        <v>81513.919999999998</v>
      </c>
      <c r="K26" s="10">
        <f t="shared" si="0"/>
        <v>1346157.3200000003</v>
      </c>
    </row>
    <row r="27" spans="2:11" ht="15" x14ac:dyDescent="0.25">
      <c r="B27" s="11"/>
      <c r="C27" s="12" t="s">
        <v>34</v>
      </c>
      <c r="D27" s="14">
        <v>3215803.95</v>
      </c>
      <c r="E27" s="14">
        <v>1164536.8600000001</v>
      </c>
      <c r="F27" s="14">
        <f t="shared" si="1"/>
        <v>4380340.8100000005</v>
      </c>
      <c r="G27" s="14">
        <v>185130.52</v>
      </c>
      <c r="H27" s="14">
        <v>185130.52</v>
      </c>
      <c r="I27" s="14">
        <v>185130.52</v>
      </c>
      <c r="J27" s="14">
        <v>185130.52</v>
      </c>
      <c r="K27" s="10">
        <f t="shared" si="0"/>
        <v>4195210.290000001</v>
      </c>
    </row>
    <row r="28" spans="2:11" ht="15" x14ac:dyDescent="0.25">
      <c r="B28" s="11"/>
      <c r="C28" s="12" t="s">
        <v>35</v>
      </c>
      <c r="D28" s="14">
        <v>454956.96</v>
      </c>
      <c r="E28" s="14">
        <v>454956.96</v>
      </c>
      <c r="F28" s="14">
        <f t="shared" si="1"/>
        <v>909913.92</v>
      </c>
      <c r="G28" s="14">
        <v>243554.62</v>
      </c>
      <c r="H28" s="14">
        <v>243554.62</v>
      </c>
      <c r="I28" s="14">
        <v>243554.62</v>
      </c>
      <c r="J28" s="14">
        <v>243554.62</v>
      </c>
      <c r="K28" s="10">
        <f t="shared" si="0"/>
        <v>666359.30000000005</v>
      </c>
    </row>
    <row r="29" spans="2:11" ht="15" x14ac:dyDescent="0.25">
      <c r="B29" s="11"/>
      <c r="C29" s="12" t="s">
        <v>36</v>
      </c>
      <c r="D29" s="14">
        <v>2678182.41</v>
      </c>
      <c r="E29" s="14">
        <v>424281.41</v>
      </c>
      <c r="F29" s="14">
        <f t="shared" si="1"/>
        <v>3102463.8200000003</v>
      </c>
      <c r="G29" s="14">
        <v>475465.58</v>
      </c>
      <c r="H29" s="14">
        <v>475465.58</v>
      </c>
      <c r="I29" s="14">
        <v>475465.58</v>
      </c>
      <c r="J29" s="14">
        <v>475465.58</v>
      </c>
      <c r="K29" s="10">
        <f t="shared" si="0"/>
        <v>2626998.2400000002</v>
      </c>
    </row>
    <row r="30" spans="2:11" ht="15" x14ac:dyDescent="0.25">
      <c r="B30" s="8" t="s">
        <v>37</v>
      </c>
      <c r="C30" s="9"/>
      <c r="D30" s="10">
        <f>SUM(D31:D31)</f>
        <v>900600</v>
      </c>
      <c r="E30" s="10">
        <f>SUM(E31:E31)</f>
        <v>0</v>
      </c>
      <c r="F30" s="10">
        <f t="shared" si="1"/>
        <v>900600</v>
      </c>
      <c r="G30" s="10">
        <f>SUM(G31:G31)</f>
        <v>13000</v>
      </c>
      <c r="H30" s="10">
        <f>SUM(H31:H31)</f>
        <v>13000</v>
      </c>
      <c r="I30" s="10">
        <f>SUM(I31:I31)</f>
        <v>13000</v>
      </c>
      <c r="J30" s="10">
        <f>SUM(J31:J31)</f>
        <v>13000</v>
      </c>
      <c r="K30" s="10">
        <f t="shared" si="0"/>
        <v>887600</v>
      </c>
    </row>
    <row r="31" spans="2:11" ht="15" x14ac:dyDescent="0.25">
      <c r="B31" s="11"/>
      <c r="C31" s="12" t="s">
        <v>38</v>
      </c>
      <c r="D31" s="14">
        <v>900600</v>
      </c>
      <c r="E31" s="14"/>
      <c r="F31" s="14">
        <f t="shared" si="1"/>
        <v>900600</v>
      </c>
      <c r="G31" s="14">
        <v>13000</v>
      </c>
      <c r="H31" s="14">
        <v>13000</v>
      </c>
      <c r="I31" s="14">
        <v>13000</v>
      </c>
      <c r="J31" s="14">
        <v>13000</v>
      </c>
      <c r="K31" s="10">
        <f t="shared" si="0"/>
        <v>887600</v>
      </c>
    </row>
    <row r="32" spans="2:11" ht="15" x14ac:dyDescent="0.25">
      <c r="B32" s="8" t="s">
        <v>39</v>
      </c>
      <c r="C32" s="9"/>
      <c r="D32" s="10">
        <f>SUM(D33:D39)</f>
        <v>792909</v>
      </c>
      <c r="E32" s="10">
        <f>SUM(E33:E39)</f>
        <v>385776.28</v>
      </c>
      <c r="F32" s="10">
        <f t="shared" si="1"/>
        <v>1178685.28</v>
      </c>
      <c r="G32" s="10">
        <f>SUM(G33:G39)</f>
        <v>0</v>
      </c>
      <c r="H32" s="10">
        <f>SUM(H33:H39)</f>
        <v>0</v>
      </c>
      <c r="I32" s="10">
        <f>SUM(I33:I39)</f>
        <v>0</v>
      </c>
      <c r="J32" s="10">
        <f>SUM(J33:J39)</f>
        <v>0</v>
      </c>
      <c r="K32" s="10">
        <f t="shared" si="0"/>
        <v>1178685.28</v>
      </c>
    </row>
    <row r="33" spans="1:12" ht="15" x14ac:dyDescent="0.25">
      <c r="B33" s="16"/>
      <c r="C33" s="17" t="s">
        <v>40</v>
      </c>
      <c r="D33" s="14">
        <v>7500</v>
      </c>
      <c r="E33" s="14">
        <v>0</v>
      </c>
      <c r="F33" s="14">
        <f t="shared" si="1"/>
        <v>7500</v>
      </c>
      <c r="G33" s="14"/>
      <c r="H33" s="14"/>
      <c r="I33" s="14"/>
      <c r="J33" s="14"/>
      <c r="K33" s="10">
        <f t="shared" si="0"/>
        <v>7500</v>
      </c>
    </row>
    <row r="34" spans="1:12" ht="15" x14ac:dyDescent="0.25">
      <c r="B34" s="11"/>
      <c r="C34" s="12" t="s">
        <v>41</v>
      </c>
      <c r="D34" s="14">
        <v>568409</v>
      </c>
      <c r="E34" s="14">
        <v>24398.47</v>
      </c>
      <c r="F34" s="14">
        <f t="shared" si="1"/>
        <v>592807.47</v>
      </c>
      <c r="G34" s="14"/>
      <c r="H34" s="14"/>
      <c r="I34" s="14"/>
      <c r="J34" s="14">
        <v>0</v>
      </c>
      <c r="K34" s="10">
        <f t="shared" si="0"/>
        <v>592807.47</v>
      </c>
    </row>
    <row r="35" spans="1:12" ht="15" x14ac:dyDescent="0.25">
      <c r="B35" s="11"/>
      <c r="C35" s="12" t="s">
        <v>42</v>
      </c>
      <c r="D35" s="14">
        <v>25000</v>
      </c>
      <c r="E35" s="14">
        <v>361377.81</v>
      </c>
      <c r="F35" s="14">
        <f t="shared" si="1"/>
        <v>386377.81</v>
      </c>
      <c r="G35" s="14"/>
      <c r="H35" s="14"/>
      <c r="I35" s="14"/>
      <c r="J35" s="14"/>
      <c r="K35" s="10">
        <f t="shared" si="0"/>
        <v>386377.81</v>
      </c>
    </row>
    <row r="36" spans="1:12" ht="15" x14ac:dyDescent="0.25">
      <c r="B36" s="11"/>
      <c r="C36" s="12" t="s">
        <v>43</v>
      </c>
      <c r="D36" s="14">
        <v>0</v>
      </c>
      <c r="E36" s="14">
        <v>0</v>
      </c>
      <c r="F36" s="14">
        <f t="shared" si="1"/>
        <v>0</v>
      </c>
      <c r="G36" s="14"/>
      <c r="H36" s="14"/>
      <c r="I36" s="14"/>
      <c r="J36" s="14">
        <v>0</v>
      </c>
      <c r="K36" s="10">
        <f t="shared" si="0"/>
        <v>0</v>
      </c>
    </row>
    <row r="37" spans="1:12" ht="15" x14ac:dyDescent="0.25">
      <c r="B37" s="11"/>
      <c r="C37" s="12" t="s">
        <v>44</v>
      </c>
      <c r="D37" s="14">
        <v>192000</v>
      </c>
      <c r="E37" s="14"/>
      <c r="F37" s="14">
        <f t="shared" si="1"/>
        <v>192000</v>
      </c>
      <c r="G37" s="14"/>
      <c r="H37" s="14"/>
      <c r="I37" s="14"/>
      <c r="J37" s="14"/>
      <c r="K37" s="10">
        <f t="shared" si="0"/>
        <v>192000</v>
      </c>
    </row>
    <row r="38" spans="1:12" ht="15" x14ac:dyDescent="0.25">
      <c r="B38" s="11"/>
      <c r="C38" s="12" t="s">
        <v>45</v>
      </c>
      <c r="D38" s="14">
        <v>0</v>
      </c>
      <c r="E38" s="14">
        <v>0</v>
      </c>
      <c r="F38" s="14">
        <f t="shared" si="1"/>
        <v>0</v>
      </c>
      <c r="G38" s="14"/>
      <c r="H38" s="14"/>
      <c r="I38" s="14"/>
      <c r="J38" s="14">
        <v>0</v>
      </c>
      <c r="K38" s="10">
        <f t="shared" si="0"/>
        <v>0</v>
      </c>
    </row>
    <row r="39" spans="1:12" ht="15" x14ac:dyDescent="0.25">
      <c r="B39" s="11"/>
      <c r="C39" s="12" t="s">
        <v>46</v>
      </c>
      <c r="D39" s="14">
        <v>0</v>
      </c>
      <c r="E39" s="14">
        <v>0</v>
      </c>
      <c r="F39" s="14">
        <f t="shared" si="1"/>
        <v>0</v>
      </c>
      <c r="G39" s="14"/>
      <c r="H39" s="14"/>
      <c r="I39" s="14"/>
      <c r="J39" s="14">
        <v>0</v>
      </c>
      <c r="K39" s="10">
        <f t="shared" si="0"/>
        <v>0</v>
      </c>
    </row>
    <row r="40" spans="1:12" ht="15" x14ac:dyDescent="0.25">
      <c r="B40" s="19" t="s">
        <v>47</v>
      </c>
      <c r="C40" s="20"/>
      <c r="D40" s="10">
        <f>D41</f>
        <v>2016005.62</v>
      </c>
      <c r="E40" s="10">
        <f>E41</f>
        <v>0</v>
      </c>
      <c r="F40" s="10">
        <f t="shared" si="1"/>
        <v>2016005.62</v>
      </c>
      <c r="G40" s="10"/>
      <c r="H40" s="10"/>
      <c r="I40" s="10"/>
      <c r="J40" s="10"/>
      <c r="K40" s="10">
        <f t="shared" si="0"/>
        <v>2016005.62</v>
      </c>
    </row>
    <row r="41" spans="1:12" ht="15" x14ac:dyDescent="0.25">
      <c r="B41" s="21"/>
      <c r="C41" s="22" t="s">
        <v>48</v>
      </c>
      <c r="D41" s="14">
        <v>2016005.62</v>
      </c>
      <c r="E41" s="14"/>
      <c r="F41" s="14">
        <f t="shared" si="1"/>
        <v>2016005.62</v>
      </c>
      <c r="G41" s="14"/>
      <c r="H41" s="14"/>
      <c r="I41" s="14"/>
      <c r="J41" s="14"/>
      <c r="K41" s="10">
        <f t="shared" si="0"/>
        <v>2016005.62</v>
      </c>
    </row>
    <row r="42" spans="1:12" s="27" customFormat="1" x14ac:dyDescent="0.2">
      <c r="A42" s="23"/>
      <c r="B42" s="24"/>
      <c r="C42" s="25" t="s">
        <v>49</v>
      </c>
      <c r="D42" s="26">
        <f>+D10+D12+D16+D30+D32+D40</f>
        <v>56470626.030000001</v>
      </c>
      <c r="E42" s="26">
        <f t="shared" ref="E42:K42" si="3">+E10+E12+E16+E30+E32+E40</f>
        <v>38711303.840000004</v>
      </c>
      <c r="F42" s="26">
        <f t="shared" si="3"/>
        <v>95181929.870000005</v>
      </c>
      <c r="G42" s="26">
        <f t="shared" si="3"/>
        <v>19261328.25</v>
      </c>
      <c r="H42" s="26">
        <f t="shared" si="3"/>
        <v>19118455.09</v>
      </c>
      <c r="I42" s="26">
        <f t="shared" si="3"/>
        <v>19118455.09</v>
      </c>
      <c r="J42" s="26">
        <f t="shared" si="3"/>
        <v>19118455.09</v>
      </c>
      <c r="K42" s="26">
        <f t="shared" si="3"/>
        <v>76063474.780000001</v>
      </c>
      <c r="L42" s="23"/>
    </row>
    <row r="44" spans="1:12" ht="15" x14ac:dyDescent="0.25">
      <c r="B44" s="28" t="s">
        <v>50</v>
      </c>
      <c r="F44" s="29"/>
      <c r="G44" s="29"/>
      <c r="H44" s="29"/>
      <c r="I44" s="29"/>
      <c r="J44" s="29"/>
      <c r="K44" s="29"/>
    </row>
    <row r="45" spans="1:12" ht="24.75" customHeight="1" x14ac:dyDescent="0.25"/>
    <row r="46" spans="1:12" ht="15" x14ac:dyDescent="0.25">
      <c r="D46" s="29" t="str">
        <f>IF(D43=[1]CAdmon!D39," ","ERROR")</f>
        <v xml:space="preserve"> </v>
      </c>
      <c r="E46" s="29" t="str">
        <f>IF(E43=[1]CAdmon!E39," ","ERROR")</f>
        <v xml:space="preserve"> </v>
      </c>
      <c r="F46" s="29" t="str">
        <f>IF(F43=[1]CAdmon!F39," ","ERROR")</f>
        <v xml:space="preserve"> </v>
      </c>
      <c r="G46" s="29"/>
      <c r="H46" s="29" t="str">
        <f>IF(H43=[1]CAdmon!H39," ","ERROR")</f>
        <v xml:space="preserve"> </v>
      </c>
      <c r="I46" s="29"/>
      <c r="J46" s="29" t="str">
        <f>IF(J43=[1]CAdmon!J39," ","ERROR")</f>
        <v xml:space="preserve"> </v>
      </c>
      <c r="K46" s="29" t="str">
        <f>IF(K43=[1]CAdmon!K39," ","ERROR")</f>
        <v xml:space="preserve"> </v>
      </c>
    </row>
    <row r="47" spans="1:12" ht="15" x14ac:dyDescent="0.25">
      <c r="C47" s="30"/>
      <c r="G47" s="31"/>
      <c r="H47" s="31"/>
      <c r="I47" s="31"/>
      <c r="J47" s="31"/>
    </row>
    <row r="48" spans="1:12" ht="15" x14ac:dyDescent="0.25">
      <c r="C48" s="32" t="s">
        <v>51</v>
      </c>
      <c r="F48" s="33" t="s">
        <v>52</v>
      </c>
      <c r="G48" s="33"/>
      <c r="H48" s="33"/>
      <c r="I48" s="33"/>
      <c r="J48" s="33"/>
      <c r="K48" s="33"/>
    </row>
    <row r="49" spans="3:11" ht="15" x14ac:dyDescent="0.25">
      <c r="C49" s="32" t="s">
        <v>53</v>
      </c>
      <c r="F49" s="34" t="s">
        <v>54</v>
      </c>
      <c r="G49" s="34"/>
      <c r="H49" s="34"/>
      <c r="I49" s="34"/>
      <c r="J49" s="34"/>
      <c r="K49" s="34"/>
    </row>
  </sheetData>
  <mergeCells count="16">
    <mergeCell ref="G47:J47"/>
    <mergeCell ref="F48:K48"/>
    <mergeCell ref="F49:K49"/>
    <mergeCell ref="B10:C10"/>
    <mergeCell ref="B12:C12"/>
    <mergeCell ref="B16:C16"/>
    <mergeCell ref="B30:C30"/>
    <mergeCell ref="B32:C32"/>
    <mergeCell ref="B40:C40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&amp;R4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2017-07-11T21:13:43Z</dcterms:created>
  <dcterms:modified xsi:type="dcterms:W3CDTF">2017-07-11T21:14:15Z</dcterms:modified>
</cp:coreProperties>
</file>