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 A 2017\2017\4T\"/>
    </mc:Choice>
  </mc:AlternateContent>
  <bookViews>
    <workbookView xWindow="0" yWindow="0" windowWidth="28800" windowHeight="12330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EFE!$A$1:$Q$57</definedName>
    <definedName name="dos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<sst xmlns="http://schemas.openxmlformats.org/spreadsheetml/2006/main" count="68" uniqueCount="59">
  <si>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</si>
  <si>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2017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</si>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</sst>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2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DICIEMBRE%202017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A22" zoomScaleNormal="100" workbookViewId="0">
      <selection activeCell="Q53" sqref="Q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98483208.700000018</v>
      </c>
      <c r="H14" s="35">
        <f>SUM(H15:H25)</f>
        <v>92010940.909999996</v>
      </c>
      <c r="I14" s="31"/>
      <c r="J14" s="31"/>
      <c r="K14" s="33" t="s">
        <v>8</v>
      </c>
      <c r="L14" s="33"/>
      <c r="M14" s="33"/>
      <c r="N14" s="33"/>
      <c r="O14" s="35">
        <f>SUM(O15:O17)</f>
        <v>105716.64</v>
      </c>
      <c r="P14" s="35">
        <f>SUM(P15:P17)</f>
        <v>-376736.07000000007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105716.64</v>
      </c>
      <c r="P16" s="39">
        <v>-1580761.75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0</v>
      </c>
      <c r="P17" s="39">
        <v>1204025.68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5765093.4299999997</v>
      </c>
      <c r="H19" s="39">
        <v>6039680.6699999999</v>
      </c>
      <c r="I19" s="31"/>
      <c r="J19" s="31"/>
      <c r="K19" s="41" t="s">
        <v>17</v>
      </c>
      <c r="L19" s="41"/>
      <c r="M19" s="41"/>
      <c r="N19" s="41"/>
      <c r="O19" s="35">
        <f>SUM(O20:O22)</f>
        <v>-1725708.73</v>
      </c>
      <c r="P19" s="35">
        <f>SUM(P20:P22)</f>
        <v>12405099.48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1649695.27</v>
      </c>
      <c r="H20" s="39">
        <v>1258584.1499999999</v>
      </c>
      <c r="I20" s="31"/>
      <c r="J20" s="31"/>
      <c r="K20" s="28"/>
      <c r="L20" s="40" t="s">
        <v>10</v>
      </c>
      <c r="M20" s="40"/>
      <c r="N20" s="40"/>
      <c r="O20" s="42">
        <v>0</v>
      </c>
      <c r="P20" s="39">
        <v>836240.25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/>
      <c r="I21" s="31"/>
      <c r="J21" s="31"/>
      <c r="K21" s="28"/>
      <c r="L21" s="38" t="s">
        <v>12</v>
      </c>
      <c r="M21" s="38"/>
      <c r="N21" s="38"/>
      <c r="O21" s="39">
        <v>-1725708.73</v>
      </c>
      <c r="P21" s="39">
        <v>11568859.23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9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40775466</v>
      </c>
      <c r="H23" s="39">
        <v>37633831.409999996</v>
      </c>
      <c r="I23" s="31"/>
      <c r="J23" s="31"/>
      <c r="K23" s="33" t="s">
        <v>23</v>
      </c>
      <c r="L23" s="33"/>
      <c r="M23" s="33"/>
      <c r="N23" s="33"/>
      <c r="O23" s="35">
        <f>(O14-O19)</f>
        <v>1831425.3699999999</v>
      </c>
      <c r="P23" s="35">
        <f>-(P14+P19)</f>
        <v>-12028363.41</v>
      </c>
      <c r="Q23" s="29"/>
    </row>
    <row r="24" spans="1:17" ht="15" customHeight="1" x14ac:dyDescent="0.25">
      <c r="A24" s="30"/>
      <c r="B24" s="31"/>
      <c r="C24" s="40"/>
      <c r="D24" s="36" t="s">
        <v>24</v>
      </c>
      <c r="E24" s="36"/>
      <c r="F24" s="36"/>
      <c r="G24" s="39">
        <v>49105931.32</v>
      </c>
      <c r="H24" s="39">
        <v>46559736.68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1187022.68</v>
      </c>
      <c r="H25" s="39">
        <v>519108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98604453.819999993</v>
      </c>
      <c r="H27" s="35">
        <f>SUM(H28:H46)</f>
        <v>93689216.329999983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75154098.739999995</v>
      </c>
      <c r="H28" s="39">
        <v>67862594.409999996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4684059.0599999996</v>
      </c>
      <c r="H29" s="39">
        <v>4640516.13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18055780.809999999</v>
      </c>
      <c r="H30" s="39">
        <v>20227870.800000001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3121977.98</v>
      </c>
      <c r="P34" s="35">
        <f>P35+P38</f>
        <v>-1714501.47</v>
      </c>
      <c r="Q34" s="29"/>
    </row>
    <row r="35" spans="1:17" ht="15" customHeight="1" x14ac:dyDescent="0.25">
      <c r="A35" s="30"/>
      <c r="B35" s="31"/>
      <c r="C35" s="41"/>
      <c r="D35" s="36" t="s">
        <v>37</v>
      </c>
      <c r="E35" s="36"/>
      <c r="F35" s="36"/>
      <c r="G35" s="39">
        <v>710515.21</v>
      </c>
      <c r="H35" s="39">
        <v>958234.99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3121977.98</v>
      </c>
      <c r="P38" s="39">
        <v>-1714501.47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44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-3121977.98</v>
      </c>
      <c r="P40" s="35">
        <f>-(P28+P34)</f>
        <v>1714501.47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-1411797.7300000004</v>
      </c>
      <c r="P43" s="46">
        <f>P48-P47</f>
        <v>-11992137.360000003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23777981.48</v>
      </c>
      <c r="P47" s="48">
        <v>35770118.840000004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-121245.11999997497</v>
      </c>
      <c r="H48" s="46">
        <f>H14-H27</f>
        <v>-1678275.4199999869</v>
      </c>
      <c r="I48" s="50"/>
      <c r="J48" s="45" t="s">
        <v>53</v>
      </c>
      <c r="K48" s="45"/>
      <c r="L48" s="45"/>
      <c r="M48" s="45"/>
      <c r="N48" s="45"/>
      <c r="O48" s="48">
        <v>22366183.75</v>
      </c>
      <c r="P48" s="48">
        <v>23777981.48</v>
      </c>
      <c r="Q48" s="51"/>
    </row>
    <row r="49" spans="1:17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7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7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</row>
    <row r="54" spans="1:17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7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7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7" ht="28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81" t="s">
        <v>58</v>
      </c>
      <c r="N57" s="81"/>
      <c r="O57" s="81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2018-01-18T18:43:47Z</dcterms:created>
  <dcterms:modified xsi:type="dcterms:W3CDTF">2018-01-18T18:44:00Z</dcterms:modified>
</cp:coreProperties>
</file>